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2.xml" ContentType="application/vnd.openxmlformats-officedocument.spreadsheetml.chart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charts/chart101.xml" ContentType="application/vnd.openxmlformats-officedocument.drawingml.chart+xml"/>
  <Override PartName="/xl/charts/chart102.xml" ContentType="application/vnd.openxmlformats-officedocument.drawingml.chart+xml"/>
  <Override PartName="/xl/charts/chart103.xml" ContentType="application/vnd.openxmlformats-officedocument.drawingml.chart+xml"/>
  <Override PartName="/xl/charts/chart104.xml" ContentType="application/vnd.openxmlformats-officedocument.drawingml.chart+xml"/>
  <Override PartName="/xl/charts/chart105.xml" ContentType="application/vnd.openxmlformats-officedocument.drawingml.chart+xml"/>
  <Override PartName="/xl/charts/chart106.xml" ContentType="application/vnd.openxmlformats-officedocument.drawingml.chart+xml"/>
  <Override PartName="/xl/charts/chart107.xml" ContentType="application/vnd.openxmlformats-officedocument.drawingml.chart+xml"/>
  <Override PartName="/xl/charts/chart108.xml" ContentType="application/vnd.openxmlformats-officedocument.drawingml.chart+xml"/>
  <Override PartName="/xl/charts/chart109.xml" ContentType="application/vnd.openxmlformats-officedocument.drawingml.chart+xml"/>
  <Override PartName="/xl/drawings/drawing2.xml" ContentType="application/vnd.openxmlformats-officedocument.drawing+xml"/>
  <Override PartName="/xl/charts/chart110.xml" ContentType="application/vnd.openxmlformats-officedocument.drawingml.chart+xml"/>
  <Override PartName="/xl/drawings/drawing3.xml" ContentType="application/vnd.openxmlformats-officedocument.drawing+xml"/>
  <Override PartName="/xl/charts/chart111.xml" ContentType="application/vnd.openxmlformats-officedocument.drawingml.chart+xml"/>
  <Override PartName="/xl/charts/chart112.xml" ContentType="application/vnd.openxmlformats-officedocument.drawingml.chart+xml"/>
  <Override PartName="/xl/charts/chart113.xml" ContentType="application/vnd.openxmlformats-officedocument.drawingml.chart+xml"/>
  <Override PartName="/xl/charts/chart114.xml" ContentType="application/vnd.openxmlformats-officedocument.drawingml.chart+xml"/>
  <Override PartName="/xl/charts/chart115.xml" ContentType="application/vnd.openxmlformats-officedocument.drawingml.chart+xml"/>
  <Override PartName="/xl/charts/chart116.xml" ContentType="application/vnd.openxmlformats-officedocument.drawingml.chart+xml"/>
  <Override PartName="/xl/charts/chart117.xml" ContentType="application/vnd.openxmlformats-officedocument.drawingml.chart+xml"/>
  <Override PartName="/xl/charts/chart118.xml" ContentType="application/vnd.openxmlformats-officedocument.drawingml.chart+xml"/>
  <Override PartName="/xl/charts/chart119.xml" ContentType="application/vnd.openxmlformats-officedocument.drawingml.chart+xml"/>
  <Override PartName="/xl/charts/chart120.xml" ContentType="application/vnd.openxmlformats-officedocument.drawingml.chart+xml"/>
  <Override PartName="/xl/charts/chart121.xml" ContentType="application/vnd.openxmlformats-officedocument.drawingml.chart+xml"/>
  <Override PartName="/xl/charts/chart122.xml" ContentType="application/vnd.openxmlformats-officedocument.drawingml.chart+xml"/>
  <Override PartName="/xl/charts/chart123.xml" ContentType="application/vnd.openxmlformats-officedocument.drawingml.chart+xml"/>
  <Override PartName="/xl/charts/chart124.xml" ContentType="application/vnd.openxmlformats-officedocument.drawingml.chart+xml"/>
  <Override PartName="/xl/charts/chart125.xml" ContentType="application/vnd.openxmlformats-officedocument.drawingml.chart+xml"/>
  <Override PartName="/xl/charts/chart126.xml" ContentType="application/vnd.openxmlformats-officedocument.drawingml.chart+xml"/>
  <Override PartName="/xl/charts/chart127.xml" ContentType="application/vnd.openxmlformats-officedocument.drawingml.chart+xml"/>
  <Override PartName="/xl/charts/chart128.xml" ContentType="application/vnd.openxmlformats-officedocument.drawingml.chart+xml"/>
  <Override PartName="/xl/charts/chart129.xml" ContentType="application/vnd.openxmlformats-officedocument.drawingml.chart+xml"/>
  <Override PartName="/xl/charts/chart130.xml" ContentType="application/vnd.openxmlformats-officedocument.drawingml.chart+xml"/>
  <Override PartName="/xl/charts/chart131.xml" ContentType="application/vnd.openxmlformats-officedocument.drawingml.chart+xml"/>
  <Override PartName="/xl/charts/chart132.xml" ContentType="application/vnd.openxmlformats-officedocument.drawingml.chart+xml"/>
  <Override PartName="/xl/charts/chart133.xml" ContentType="application/vnd.openxmlformats-officedocument.drawingml.chart+xml"/>
  <Override PartName="/xl/charts/chart134.xml" ContentType="application/vnd.openxmlformats-officedocument.drawingml.chart+xml"/>
  <Override PartName="/xl/charts/chart135.xml" ContentType="application/vnd.openxmlformats-officedocument.drawingml.chart+xml"/>
  <Override PartName="/xl/charts/chart136.xml" ContentType="application/vnd.openxmlformats-officedocument.drawingml.chart+xml"/>
  <Override PartName="/xl/charts/chart137.xml" ContentType="application/vnd.openxmlformats-officedocument.drawingml.chart+xml"/>
  <Override PartName="/xl/charts/chart138.xml" ContentType="application/vnd.openxmlformats-officedocument.drawingml.chart+xml"/>
  <Override PartName="/xl/charts/chart139.xml" ContentType="application/vnd.openxmlformats-officedocument.drawingml.chart+xml"/>
  <Override PartName="/xl/charts/chart140.xml" ContentType="application/vnd.openxmlformats-officedocument.drawingml.chart+xml"/>
  <Override PartName="/xl/charts/chart141.xml" ContentType="application/vnd.openxmlformats-officedocument.drawingml.chart+xml"/>
  <Override PartName="/xl/charts/chart142.xml" ContentType="application/vnd.openxmlformats-officedocument.drawingml.chart+xml"/>
  <Override PartName="/xl/charts/chart143.xml" ContentType="application/vnd.openxmlformats-officedocument.drawingml.chart+xml"/>
  <Override PartName="/xl/charts/chart144.xml" ContentType="application/vnd.openxmlformats-officedocument.drawingml.chart+xml"/>
  <Override PartName="/xl/charts/chart145.xml" ContentType="application/vnd.openxmlformats-officedocument.drawingml.chart+xml"/>
  <Override PartName="/xl/charts/chart146.xml" ContentType="application/vnd.openxmlformats-officedocument.drawingml.chart+xml"/>
  <Override PartName="/xl/charts/chart147.xml" ContentType="application/vnd.openxmlformats-officedocument.drawingml.chart+xml"/>
  <Override PartName="/xl/charts/chart148.xml" ContentType="application/vnd.openxmlformats-officedocument.drawingml.chart+xml"/>
  <Override PartName="/xl/charts/chart149.xml" ContentType="application/vnd.openxmlformats-officedocument.drawingml.chart+xml"/>
  <Override PartName="/xl/charts/chart150.xml" ContentType="application/vnd.openxmlformats-officedocument.drawingml.chart+xml"/>
  <Override PartName="/xl/charts/chart151.xml" ContentType="application/vnd.openxmlformats-officedocument.drawingml.chart+xml"/>
  <Override PartName="/xl/charts/chart152.xml" ContentType="application/vnd.openxmlformats-officedocument.drawingml.chart+xml"/>
  <Override PartName="/xl/charts/chart153.xml" ContentType="application/vnd.openxmlformats-officedocument.drawingml.chart+xml"/>
  <Override PartName="/xl/charts/chart154.xml" ContentType="application/vnd.openxmlformats-officedocument.drawingml.chart+xml"/>
  <Override PartName="/xl/charts/chart155.xml" ContentType="application/vnd.openxmlformats-officedocument.drawingml.chart+xml"/>
  <Override PartName="/xl/charts/chart156.xml" ContentType="application/vnd.openxmlformats-officedocument.drawingml.chart+xml"/>
  <Override PartName="/xl/charts/chart157.xml" ContentType="application/vnd.openxmlformats-officedocument.drawingml.chart+xml"/>
  <Override PartName="/xl/charts/chart158.xml" ContentType="application/vnd.openxmlformats-officedocument.drawingml.chart+xml"/>
  <Override PartName="/xl/charts/chart159.xml" ContentType="application/vnd.openxmlformats-officedocument.drawingml.chart+xml"/>
  <Override PartName="/xl/charts/chart160.xml" ContentType="application/vnd.openxmlformats-officedocument.drawingml.chart+xml"/>
  <Override PartName="/xl/charts/chart161.xml" ContentType="application/vnd.openxmlformats-officedocument.drawingml.chart+xml"/>
  <Override PartName="/xl/charts/chart162.xml" ContentType="application/vnd.openxmlformats-officedocument.drawingml.chart+xml"/>
  <Override PartName="/xl/charts/chart163.xml" ContentType="application/vnd.openxmlformats-officedocument.drawingml.chart+xml"/>
  <Override PartName="/xl/charts/chart164.xml" ContentType="application/vnd.openxmlformats-officedocument.drawingml.chart+xml"/>
  <Override PartName="/xl/charts/chart165.xml" ContentType="application/vnd.openxmlformats-officedocument.drawingml.chart+xml"/>
  <Override PartName="/xl/charts/chart166.xml" ContentType="application/vnd.openxmlformats-officedocument.drawingml.chart+xml"/>
  <Override PartName="/xl/charts/chart167.xml" ContentType="application/vnd.openxmlformats-officedocument.drawingml.chart+xml"/>
  <Override PartName="/xl/charts/chart168.xml" ContentType="application/vnd.openxmlformats-officedocument.drawingml.chart+xml"/>
  <Override PartName="/xl/charts/chart169.xml" ContentType="application/vnd.openxmlformats-officedocument.drawingml.chart+xml"/>
  <Override PartName="/xl/charts/chart170.xml" ContentType="application/vnd.openxmlformats-officedocument.drawingml.chart+xml"/>
  <Override PartName="/xl/charts/chart171.xml" ContentType="application/vnd.openxmlformats-officedocument.drawingml.chart+xml"/>
  <Override PartName="/xl/charts/chart172.xml" ContentType="application/vnd.openxmlformats-officedocument.drawingml.chart+xml"/>
  <Override PartName="/xl/charts/chart173.xml" ContentType="application/vnd.openxmlformats-officedocument.drawingml.chart+xml"/>
  <Override PartName="/xl/charts/chart174.xml" ContentType="application/vnd.openxmlformats-officedocument.drawingml.chart+xml"/>
  <Override PartName="/xl/charts/chart175.xml" ContentType="application/vnd.openxmlformats-officedocument.drawingml.chart+xml"/>
  <Override PartName="/xl/charts/chart176.xml" ContentType="application/vnd.openxmlformats-officedocument.drawingml.chart+xml"/>
  <Override PartName="/xl/charts/chart177.xml" ContentType="application/vnd.openxmlformats-officedocument.drawingml.chart+xml"/>
  <Override PartName="/xl/charts/chart178.xml" ContentType="application/vnd.openxmlformats-officedocument.drawingml.chart+xml"/>
  <Override PartName="/xl/charts/chart179.xml" ContentType="application/vnd.openxmlformats-officedocument.drawingml.chart+xml"/>
  <Override PartName="/xl/charts/chart180.xml" ContentType="application/vnd.openxmlformats-officedocument.drawingml.chart+xml"/>
  <Override PartName="/xl/charts/chart181.xml" ContentType="application/vnd.openxmlformats-officedocument.drawingml.chart+xml"/>
  <Override PartName="/xl/charts/chart182.xml" ContentType="application/vnd.openxmlformats-officedocument.drawingml.chart+xml"/>
  <Override PartName="/xl/charts/chart183.xml" ContentType="application/vnd.openxmlformats-officedocument.drawingml.chart+xml"/>
  <Override PartName="/xl/charts/chart184.xml" ContentType="application/vnd.openxmlformats-officedocument.drawingml.chart+xml"/>
  <Override PartName="/xl/charts/chart185.xml" ContentType="application/vnd.openxmlformats-officedocument.drawingml.chart+xml"/>
  <Override PartName="/xl/charts/chart186.xml" ContentType="application/vnd.openxmlformats-officedocument.drawingml.chart+xml"/>
  <Override PartName="/xl/charts/chart187.xml" ContentType="application/vnd.openxmlformats-officedocument.drawingml.chart+xml"/>
  <Override PartName="/xl/charts/chart188.xml" ContentType="application/vnd.openxmlformats-officedocument.drawingml.chart+xml"/>
  <Override PartName="/xl/charts/chart189.xml" ContentType="application/vnd.openxmlformats-officedocument.drawingml.chart+xml"/>
  <Override PartName="/xl/charts/chart190.xml" ContentType="application/vnd.openxmlformats-officedocument.drawingml.chart+xml"/>
  <Override PartName="/xl/charts/chart191.xml" ContentType="application/vnd.openxmlformats-officedocument.drawingml.chart+xml"/>
  <Override PartName="/xl/charts/chart192.xml" ContentType="application/vnd.openxmlformats-officedocument.drawingml.chart+xml"/>
  <Override PartName="/xl/charts/chart193.xml" ContentType="application/vnd.openxmlformats-officedocument.drawingml.chart+xml"/>
  <Override PartName="/xl/charts/chart194.xml" ContentType="application/vnd.openxmlformats-officedocument.drawingml.chart+xml"/>
  <Override PartName="/xl/charts/chart195.xml" ContentType="application/vnd.openxmlformats-officedocument.drawingml.chart+xml"/>
  <Override PartName="/xl/charts/chart196.xml" ContentType="application/vnd.openxmlformats-officedocument.drawingml.chart+xml"/>
  <Override PartName="/xl/charts/chart197.xml" ContentType="application/vnd.openxmlformats-officedocument.drawingml.chart+xml"/>
  <Override PartName="/xl/charts/chart198.xml" ContentType="application/vnd.openxmlformats-officedocument.drawingml.chart+xml"/>
  <Override PartName="/xl/charts/chart199.xml" ContentType="application/vnd.openxmlformats-officedocument.drawingml.chart+xml"/>
  <Override PartName="/xl/charts/chart200.xml" ContentType="application/vnd.openxmlformats-officedocument.drawingml.chart+xml"/>
  <Override PartName="/xl/charts/chart201.xml" ContentType="application/vnd.openxmlformats-officedocument.drawingml.chart+xml"/>
  <Override PartName="/xl/drawings/drawing4.xml" ContentType="application/vnd.openxmlformats-officedocument.drawing+xml"/>
  <Override PartName="/xl/charts/chart20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Richard\Desktop\"/>
    </mc:Choice>
  </mc:AlternateContent>
  <xr:revisionPtr revIDLastSave="0" documentId="13_ncr:1_{96BD3BBA-E713-4AA5-B388-19CA44C665AC}" xr6:coauthVersionLast="45" xr6:coauthVersionMax="45" xr10:uidLastSave="{00000000-0000-0000-0000-000000000000}"/>
  <bookViews>
    <workbookView xWindow="-120" yWindow="-120" windowWidth="29040" windowHeight="17640" tabRatio="500" xr2:uid="{00000000-000D-0000-FFFF-FFFF00000000}"/>
  </bookViews>
  <sheets>
    <sheet name="1999" sheetId="1" r:id="rId1"/>
    <sheet name="99plot" sheetId="3" r:id="rId2"/>
    <sheet name="99stats" sheetId="5" r:id="rId3"/>
    <sheet name="2000" sheetId="2" r:id="rId4"/>
    <sheet name="00plot" sheetId="4" r:id="rId5"/>
    <sheet name="00stats" sheetId="6" r:id="rId6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5" i="5" l="1"/>
  <c r="O5" i="5"/>
  <c r="Q5" i="5"/>
  <c r="Y5" i="5"/>
  <c r="X5" i="5"/>
  <c r="Z5" i="5"/>
  <c r="AA5" i="5"/>
  <c r="P7" i="5"/>
  <c r="O7" i="5"/>
  <c r="Q7" i="5"/>
  <c r="Y7" i="5"/>
  <c r="X7" i="5"/>
  <c r="Z7" i="5"/>
  <c r="AA7" i="5"/>
  <c r="P8" i="5"/>
  <c r="O8" i="5"/>
  <c r="Q8" i="5"/>
  <c r="Y8" i="5"/>
  <c r="X8" i="5"/>
  <c r="Z8" i="5"/>
  <c r="AA8" i="5"/>
  <c r="P9" i="5"/>
  <c r="O9" i="5"/>
  <c r="Q9" i="5"/>
  <c r="Y9" i="5"/>
  <c r="X9" i="5"/>
  <c r="Z9" i="5"/>
  <c r="AA9" i="5"/>
  <c r="P10" i="5"/>
  <c r="O10" i="5"/>
  <c r="Q10" i="5"/>
  <c r="AA10" i="5"/>
  <c r="P11" i="5"/>
  <c r="O11" i="5"/>
  <c r="Q11" i="5"/>
  <c r="Y11" i="5"/>
  <c r="X11" i="5"/>
  <c r="Z11" i="5"/>
  <c r="AA11" i="5"/>
  <c r="P12" i="5"/>
  <c r="O12" i="5"/>
  <c r="Q12" i="5"/>
  <c r="AA12" i="5"/>
  <c r="P13" i="5"/>
  <c r="O13" i="5"/>
  <c r="Q13" i="5"/>
  <c r="Y13" i="5"/>
  <c r="X13" i="5"/>
  <c r="Z13" i="5"/>
  <c r="AA13" i="5"/>
  <c r="P14" i="5"/>
  <c r="O14" i="5"/>
  <c r="Q14" i="5"/>
  <c r="Y14" i="5"/>
  <c r="X14" i="5"/>
  <c r="Z14" i="5"/>
  <c r="AA14" i="5"/>
  <c r="P15" i="5"/>
  <c r="O15" i="5"/>
  <c r="Q15" i="5"/>
  <c r="AA15" i="5"/>
  <c r="P16" i="5"/>
  <c r="O16" i="5"/>
  <c r="Q16" i="5"/>
  <c r="Y16" i="5"/>
  <c r="X16" i="5"/>
  <c r="Z16" i="5"/>
  <c r="AA16" i="5"/>
  <c r="P17" i="5"/>
  <c r="O17" i="5"/>
  <c r="Q17" i="5"/>
  <c r="AA17" i="5"/>
  <c r="P18" i="5"/>
  <c r="O18" i="5"/>
  <c r="Q18" i="5"/>
  <c r="AA18" i="5"/>
  <c r="P19" i="5"/>
  <c r="O19" i="5"/>
  <c r="Q19" i="5"/>
  <c r="AA19" i="5"/>
  <c r="P20" i="5"/>
  <c r="O20" i="5"/>
  <c r="Q20" i="5"/>
  <c r="Y20" i="5"/>
  <c r="X20" i="5"/>
  <c r="Z20" i="5"/>
  <c r="AA20" i="5"/>
  <c r="P21" i="5"/>
  <c r="O21" i="5"/>
  <c r="Q21" i="5"/>
  <c r="AA21" i="5"/>
  <c r="P22" i="5"/>
  <c r="O22" i="5"/>
  <c r="Q22" i="5"/>
  <c r="AA22" i="5"/>
  <c r="P23" i="5"/>
  <c r="O23" i="5"/>
  <c r="Q23" i="5"/>
  <c r="Y23" i="5"/>
  <c r="X23" i="5"/>
  <c r="Z23" i="5"/>
  <c r="AA23" i="5"/>
  <c r="P24" i="5"/>
  <c r="O24" i="5"/>
  <c r="Q24" i="5"/>
  <c r="AA24" i="5"/>
  <c r="P25" i="5"/>
  <c r="O25" i="5"/>
  <c r="Q25" i="5"/>
  <c r="AA25" i="5"/>
  <c r="P26" i="5"/>
  <c r="O26" i="5"/>
  <c r="Q26" i="5"/>
  <c r="Y26" i="5"/>
  <c r="X26" i="5"/>
  <c r="Z26" i="5"/>
  <c r="AA26" i="5"/>
  <c r="P27" i="5"/>
  <c r="O27" i="5"/>
  <c r="Q27" i="5"/>
  <c r="Y27" i="5"/>
  <c r="X27" i="5"/>
  <c r="Z27" i="5"/>
  <c r="AA27" i="5"/>
  <c r="P28" i="5"/>
  <c r="O28" i="5"/>
  <c r="Q28" i="5"/>
  <c r="AA28" i="5"/>
  <c r="P29" i="5"/>
  <c r="O29" i="5"/>
  <c r="Q29" i="5"/>
  <c r="Y29" i="5"/>
  <c r="X29" i="5"/>
  <c r="Z29" i="5"/>
  <c r="AA29" i="5"/>
  <c r="P30" i="5"/>
  <c r="O30" i="5"/>
  <c r="Q30" i="5"/>
  <c r="AA30" i="5"/>
  <c r="P31" i="5"/>
  <c r="O31" i="5"/>
  <c r="Q31" i="5"/>
  <c r="AA31" i="5"/>
  <c r="P32" i="5"/>
  <c r="O32" i="5"/>
  <c r="Q32" i="5"/>
  <c r="Y32" i="5"/>
  <c r="X32" i="5"/>
  <c r="Z32" i="5"/>
  <c r="AA32" i="5"/>
  <c r="P33" i="5"/>
  <c r="O33" i="5"/>
  <c r="Q33" i="5"/>
  <c r="Y33" i="5"/>
  <c r="X33" i="5"/>
  <c r="Z33" i="5"/>
  <c r="AA33" i="5"/>
  <c r="P34" i="5"/>
  <c r="O34" i="5"/>
  <c r="Q34" i="5"/>
  <c r="AA34" i="5"/>
  <c r="P35" i="5"/>
  <c r="O35" i="5"/>
  <c r="Q35" i="5"/>
  <c r="Y35" i="5"/>
  <c r="X35" i="5"/>
  <c r="Z35" i="5"/>
  <c r="AA35" i="5"/>
  <c r="P36" i="5"/>
  <c r="O36" i="5"/>
  <c r="Q36" i="5"/>
  <c r="AA36" i="5"/>
  <c r="P37" i="5"/>
  <c r="O37" i="5"/>
  <c r="Q37" i="5"/>
  <c r="AA37" i="5"/>
  <c r="P38" i="5"/>
  <c r="O38" i="5"/>
  <c r="Q38" i="5"/>
  <c r="Y38" i="5"/>
  <c r="X38" i="5"/>
  <c r="Z38" i="5"/>
  <c r="AA38" i="5"/>
  <c r="P39" i="5"/>
  <c r="O39" i="5"/>
  <c r="Q39" i="5"/>
  <c r="AA39" i="5"/>
  <c r="P40" i="5"/>
  <c r="O40" i="5"/>
  <c r="Q40" i="5"/>
  <c r="AA40" i="5"/>
  <c r="P41" i="5"/>
  <c r="O41" i="5"/>
  <c r="Q41" i="5"/>
  <c r="Y41" i="5"/>
  <c r="X41" i="5"/>
  <c r="Z41" i="5"/>
  <c r="AA41" i="5"/>
  <c r="P42" i="5"/>
  <c r="O42" i="5"/>
  <c r="Q42" i="5"/>
  <c r="Y42" i="5"/>
  <c r="X42" i="5"/>
  <c r="Z42" i="5"/>
  <c r="AA42" i="5"/>
  <c r="P43" i="5"/>
  <c r="O43" i="5"/>
  <c r="Q43" i="5"/>
  <c r="Y43" i="5"/>
  <c r="X43" i="5"/>
  <c r="Z43" i="5"/>
  <c r="AA43" i="5"/>
  <c r="P44" i="5"/>
  <c r="O44" i="5"/>
  <c r="Q44" i="5"/>
  <c r="Y44" i="5"/>
  <c r="X44" i="5"/>
  <c r="Z44" i="5"/>
  <c r="AA44" i="5"/>
  <c r="P45" i="5"/>
  <c r="O45" i="5"/>
  <c r="Q45" i="5"/>
  <c r="Y45" i="5"/>
  <c r="X45" i="5"/>
  <c r="Z45" i="5"/>
  <c r="AA45" i="5"/>
  <c r="P46" i="5"/>
  <c r="O46" i="5"/>
  <c r="Q46" i="5"/>
  <c r="AA46" i="5"/>
  <c r="P47" i="5"/>
  <c r="O47" i="5"/>
  <c r="Q47" i="5"/>
  <c r="Y47" i="5"/>
  <c r="X47" i="5"/>
  <c r="Z47" i="5"/>
  <c r="AA47" i="5"/>
  <c r="P48" i="5"/>
  <c r="O48" i="5"/>
  <c r="Q48" i="5"/>
  <c r="Y48" i="5"/>
  <c r="X48" i="5"/>
  <c r="Z48" i="5"/>
  <c r="AA48" i="5"/>
  <c r="P49" i="5"/>
  <c r="O49" i="5"/>
  <c r="Q49" i="5"/>
  <c r="AA49" i="5"/>
  <c r="P50" i="5"/>
  <c r="O50" i="5"/>
  <c r="Q50" i="5"/>
  <c r="Y50" i="5"/>
  <c r="X50" i="5"/>
  <c r="Z50" i="5"/>
  <c r="AA50" i="5"/>
  <c r="P51" i="5"/>
  <c r="O51" i="5"/>
  <c r="Q51" i="5"/>
  <c r="AA51" i="5"/>
  <c r="P52" i="5"/>
  <c r="O52" i="5"/>
  <c r="Q52" i="5"/>
  <c r="Y52" i="5"/>
  <c r="X52" i="5"/>
  <c r="Z52" i="5"/>
  <c r="AA52" i="5"/>
  <c r="P53" i="5"/>
  <c r="O53" i="5"/>
  <c r="Q53" i="5"/>
  <c r="Y53" i="5"/>
  <c r="X53" i="5"/>
  <c r="Z53" i="5"/>
  <c r="AA53" i="5"/>
  <c r="P54" i="5"/>
  <c r="O54" i="5"/>
  <c r="Q54" i="5"/>
  <c r="Y54" i="5"/>
  <c r="X54" i="5"/>
  <c r="Z54" i="5"/>
  <c r="AA54" i="5"/>
  <c r="P55" i="5"/>
  <c r="O55" i="5"/>
  <c r="Q55" i="5"/>
  <c r="AA55" i="5"/>
  <c r="P56" i="5"/>
  <c r="O56" i="5"/>
  <c r="Q56" i="5"/>
  <c r="AA56" i="5"/>
  <c r="P57" i="5"/>
  <c r="O57" i="5"/>
  <c r="Q57" i="5"/>
  <c r="Y57" i="5"/>
  <c r="X57" i="5"/>
  <c r="Z57" i="5"/>
  <c r="AA57" i="5"/>
  <c r="P58" i="5"/>
  <c r="O58" i="5"/>
  <c r="Q58" i="5"/>
  <c r="Y58" i="5"/>
  <c r="X58" i="5"/>
  <c r="Z58" i="5"/>
  <c r="AA58" i="5"/>
  <c r="P59" i="5"/>
  <c r="O59" i="5"/>
  <c r="Q59" i="5"/>
  <c r="Y59" i="5"/>
  <c r="X59" i="5"/>
  <c r="Z59" i="5"/>
  <c r="AA59" i="5"/>
  <c r="AA65" i="5"/>
  <c r="F737" i="1"/>
  <c r="J34" i="5"/>
  <c r="F731" i="1"/>
  <c r="I34" i="5"/>
  <c r="N34" i="5"/>
  <c r="AB34" i="5"/>
  <c r="P50" i="6"/>
  <c r="O50" i="6"/>
  <c r="Q50" i="6"/>
  <c r="AA50" i="6"/>
  <c r="P49" i="6"/>
  <c r="O49" i="6"/>
  <c r="Q49" i="6"/>
  <c r="AA49" i="6"/>
  <c r="P48" i="6"/>
  <c r="O48" i="6"/>
  <c r="Q48" i="6"/>
  <c r="AA48" i="6"/>
  <c r="P47" i="6"/>
  <c r="O47" i="6"/>
  <c r="Q47" i="6"/>
  <c r="AA47" i="6"/>
  <c r="P46" i="6"/>
  <c r="O46" i="6"/>
  <c r="Q46" i="6"/>
  <c r="AA46" i="6"/>
  <c r="P45" i="6"/>
  <c r="O45" i="6"/>
  <c r="Q45" i="6"/>
  <c r="AA45" i="6"/>
  <c r="P44" i="6"/>
  <c r="O44" i="6"/>
  <c r="Q44" i="6"/>
  <c r="AA44" i="6"/>
  <c r="P43" i="6"/>
  <c r="O43" i="6"/>
  <c r="Q43" i="6"/>
  <c r="AA43" i="6"/>
  <c r="P42" i="6"/>
  <c r="O42" i="6"/>
  <c r="Q42" i="6"/>
  <c r="AA42" i="6"/>
  <c r="P41" i="6"/>
  <c r="O41" i="6"/>
  <c r="Q41" i="6"/>
  <c r="AA41" i="6"/>
  <c r="P40" i="6"/>
  <c r="O40" i="6"/>
  <c r="Q40" i="6"/>
  <c r="AA40" i="6"/>
  <c r="P39" i="6"/>
  <c r="O39" i="6"/>
  <c r="Q39" i="6"/>
  <c r="AA39" i="6"/>
  <c r="P38" i="6"/>
  <c r="O38" i="6"/>
  <c r="Q38" i="6"/>
  <c r="Y38" i="6"/>
  <c r="X38" i="6"/>
  <c r="Z38" i="6"/>
  <c r="AA38" i="6"/>
  <c r="P37" i="6"/>
  <c r="O37" i="6"/>
  <c r="Q37" i="6"/>
  <c r="AA37" i="6"/>
  <c r="P36" i="6"/>
  <c r="O36" i="6"/>
  <c r="Q36" i="6"/>
  <c r="AA36" i="6"/>
  <c r="P35" i="6"/>
  <c r="O35" i="6"/>
  <c r="Q35" i="6"/>
  <c r="AA35" i="6"/>
  <c r="P34" i="6"/>
  <c r="O34" i="6"/>
  <c r="Q34" i="6"/>
  <c r="AA34" i="6"/>
  <c r="P33" i="6"/>
  <c r="O33" i="6"/>
  <c r="Q33" i="6"/>
  <c r="AA33" i="6"/>
  <c r="P32" i="6"/>
  <c r="O32" i="6"/>
  <c r="Q32" i="6"/>
  <c r="AA32" i="6"/>
  <c r="P31" i="6"/>
  <c r="O31" i="6"/>
  <c r="Q31" i="6"/>
  <c r="AA31" i="6"/>
  <c r="P30" i="6"/>
  <c r="O30" i="6"/>
  <c r="Q30" i="6"/>
  <c r="AA30" i="6"/>
  <c r="P29" i="6"/>
  <c r="O29" i="6"/>
  <c r="Q29" i="6"/>
  <c r="Y29" i="6"/>
  <c r="X29" i="6"/>
  <c r="Z29" i="6"/>
  <c r="AA29" i="6"/>
  <c r="P28" i="6"/>
  <c r="O28" i="6"/>
  <c r="Q28" i="6"/>
  <c r="Y28" i="6"/>
  <c r="X28" i="6"/>
  <c r="Z28" i="6"/>
  <c r="AA28" i="6"/>
  <c r="P27" i="6"/>
  <c r="O27" i="6"/>
  <c r="Q27" i="6"/>
  <c r="AA27" i="6"/>
  <c r="P26" i="6"/>
  <c r="O26" i="6"/>
  <c r="Q26" i="6"/>
  <c r="AA26" i="6"/>
  <c r="P25" i="6"/>
  <c r="O25" i="6"/>
  <c r="Q25" i="6"/>
  <c r="AA25" i="6"/>
  <c r="P24" i="6"/>
  <c r="O24" i="6"/>
  <c r="Q24" i="6"/>
  <c r="AA24" i="6"/>
  <c r="P23" i="6"/>
  <c r="O23" i="6"/>
  <c r="Q23" i="6"/>
  <c r="AA23" i="6"/>
  <c r="P18" i="6"/>
  <c r="O18" i="6"/>
  <c r="Q18" i="6"/>
  <c r="AA18" i="6"/>
  <c r="P17" i="6"/>
  <c r="O17" i="6"/>
  <c r="Q17" i="6"/>
  <c r="AA17" i="6"/>
  <c r="P16" i="6"/>
  <c r="O16" i="6"/>
  <c r="Q16" i="6"/>
  <c r="AA16" i="6"/>
  <c r="P15" i="6"/>
  <c r="O15" i="6"/>
  <c r="Q15" i="6"/>
  <c r="AA15" i="6"/>
  <c r="P14" i="6"/>
  <c r="O14" i="6"/>
  <c r="Q14" i="6"/>
  <c r="AA14" i="6"/>
  <c r="P13" i="6"/>
  <c r="O13" i="6"/>
  <c r="Q13" i="6"/>
  <c r="Y13" i="6"/>
  <c r="X13" i="6"/>
  <c r="Z13" i="6"/>
  <c r="AA13" i="6"/>
  <c r="P12" i="6"/>
  <c r="O12" i="6"/>
  <c r="Q12" i="6"/>
  <c r="AA12" i="6"/>
  <c r="P11" i="6"/>
  <c r="O11" i="6"/>
  <c r="Q11" i="6"/>
  <c r="AA11" i="6"/>
  <c r="P10" i="6"/>
  <c r="O10" i="6"/>
  <c r="Q10" i="6"/>
  <c r="AA10" i="6"/>
  <c r="P9" i="6"/>
  <c r="O9" i="6"/>
  <c r="Q9" i="6"/>
  <c r="AA9" i="6"/>
  <c r="P8" i="6"/>
  <c r="O8" i="6"/>
  <c r="Q8" i="6"/>
  <c r="Y8" i="6"/>
  <c r="X8" i="6"/>
  <c r="Z8" i="6"/>
  <c r="AA8" i="6"/>
  <c r="P7" i="6"/>
  <c r="O7" i="6"/>
  <c r="Q7" i="6"/>
  <c r="Y7" i="6"/>
  <c r="X7" i="6"/>
  <c r="Z7" i="6"/>
  <c r="AA7" i="6"/>
  <c r="P6" i="6"/>
  <c r="O6" i="6"/>
  <c r="Q6" i="6"/>
  <c r="AA6" i="6"/>
  <c r="P5" i="6"/>
  <c r="O5" i="6"/>
  <c r="Q5" i="6"/>
  <c r="AA5" i="6"/>
  <c r="P4" i="6"/>
  <c r="O4" i="6"/>
  <c r="Q4" i="6"/>
  <c r="AA4" i="6"/>
  <c r="P3" i="6"/>
  <c r="O3" i="6"/>
  <c r="Q3" i="6"/>
  <c r="Y3" i="6"/>
  <c r="X3" i="6"/>
  <c r="Z3" i="6"/>
  <c r="AA3" i="6"/>
  <c r="F1099" i="2"/>
  <c r="J50" i="6"/>
  <c r="F1095" i="2"/>
  <c r="I50" i="6"/>
  <c r="F50" i="6"/>
  <c r="E50" i="6"/>
  <c r="F1100" i="2"/>
  <c r="C50" i="6"/>
  <c r="B50" i="6"/>
  <c r="N50" i="6"/>
  <c r="G50" i="6"/>
  <c r="D50" i="6"/>
  <c r="AB50" i="6"/>
  <c r="F1092" i="2"/>
  <c r="J49" i="6"/>
  <c r="F1087" i="2"/>
  <c r="I49" i="6"/>
  <c r="F49" i="6"/>
  <c r="E49" i="6"/>
  <c r="C49" i="6"/>
  <c r="B49" i="6"/>
  <c r="F1073" i="2"/>
  <c r="J48" i="6"/>
  <c r="F1066" i="2"/>
  <c r="I48" i="6"/>
  <c r="F48" i="6"/>
  <c r="E48" i="6"/>
  <c r="C48" i="6"/>
  <c r="B48" i="6"/>
  <c r="N49" i="6"/>
  <c r="AB49" i="6"/>
  <c r="F1053" i="2"/>
  <c r="J47" i="6"/>
  <c r="F1042" i="2"/>
  <c r="I47" i="6"/>
  <c r="F47" i="6"/>
  <c r="E47" i="6"/>
  <c r="C47" i="6"/>
  <c r="B47" i="6"/>
  <c r="F23" i="2"/>
  <c r="S3" i="6"/>
  <c r="F18" i="2"/>
  <c r="R3" i="6"/>
  <c r="W3" i="6"/>
  <c r="AC3" i="6"/>
  <c r="F118" i="2"/>
  <c r="S7" i="6"/>
  <c r="F114" i="2"/>
  <c r="R7" i="6"/>
  <c r="W7" i="6"/>
  <c r="AC7" i="6"/>
  <c r="F141" i="2"/>
  <c r="S8" i="6"/>
  <c r="F138" i="2"/>
  <c r="R8" i="6"/>
  <c r="W8" i="6"/>
  <c r="AC8" i="6"/>
  <c r="F260" i="2"/>
  <c r="S13" i="6"/>
  <c r="F257" i="2"/>
  <c r="R13" i="6"/>
  <c r="W13" i="6"/>
  <c r="AC13" i="6"/>
  <c r="F599" i="2"/>
  <c r="S28" i="6"/>
  <c r="F594" i="2"/>
  <c r="R28" i="6"/>
  <c r="W28" i="6"/>
  <c r="AC28" i="6"/>
  <c r="F618" i="2"/>
  <c r="S29" i="6"/>
  <c r="F613" i="2"/>
  <c r="R29" i="6"/>
  <c r="W29" i="6"/>
  <c r="AC29" i="6"/>
  <c r="F836" i="2"/>
  <c r="S38" i="6"/>
  <c r="F831" i="2"/>
  <c r="R38" i="6"/>
  <c r="W38" i="6"/>
  <c r="AC38" i="6"/>
  <c r="AC54" i="6"/>
  <c r="AC53" i="6"/>
  <c r="AC52" i="6"/>
  <c r="AC51" i="6"/>
  <c r="N47" i="6"/>
  <c r="AB47" i="6"/>
  <c r="N48" i="6"/>
  <c r="AB48" i="6"/>
  <c r="J3" i="6"/>
  <c r="F9" i="2"/>
  <c r="I3" i="6"/>
  <c r="N3" i="6"/>
  <c r="AB3" i="6"/>
  <c r="F43" i="2"/>
  <c r="J4" i="6"/>
  <c r="F34" i="2"/>
  <c r="I4" i="6"/>
  <c r="N4" i="6"/>
  <c r="AB4" i="6"/>
  <c r="F69" i="2"/>
  <c r="J5" i="6"/>
  <c r="F56" i="2"/>
  <c r="I5" i="6"/>
  <c r="N5" i="6"/>
  <c r="AB5" i="6"/>
  <c r="F91" i="2"/>
  <c r="J6" i="6"/>
  <c r="F82" i="2"/>
  <c r="I6" i="6"/>
  <c r="N6" i="6"/>
  <c r="AB6" i="6"/>
  <c r="J7" i="6"/>
  <c r="F105" i="2"/>
  <c r="I7" i="6"/>
  <c r="N7" i="6"/>
  <c r="AB7" i="6"/>
  <c r="J8" i="6"/>
  <c r="F129" i="2"/>
  <c r="I8" i="6"/>
  <c r="N8" i="6"/>
  <c r="AB8" i="6"/>
  <c r="F165" i="2"/>
  <c r="J9" i="6"/>
  <c r="F151" i="2"/>
  <c r="I9" i="6"/>
  <c r="N9" i="6"/>
  <c r="AB9" i="6"/>
  <c r="F187" i="2"/>
  <c r="J10" i="6"/>
  <c r="F177" i="2"/>
  <c r="I10" i="6"/>
  <c r="N10" i="6"/>
  <c r="AB10" i="6"/>
  <c r="F211" i="2"/>
  <c r="J11" i="6"/>
  <c r="F201" i="2"/>
  <c r="I11" i="6"/>
  <c r="N11" i="6"/>
  <c r="AB11" i="6"/>
  <c r="F236" i="2"/>
  <c r="J12" i="6"/>
  <c r="F223" i="2"/>
  <c r="I12" i="6"/>
  <c r="N12" i="6"/>
  <c r="AB12" i="6"/>
  <c r="J13" i="6"/>
  <c r="F246" i="2"/>
  <c r="I13" i="6"/>
  <c r="N13" i="6"/>
  <c r="AB13" i="6"/>
  <c r="F282" i="2"/>
  <c r="J14" i="6"/>
  <c r="F272" i="2"/>
  <c r="I14" i="6"/>
  <c r="N14" i="6"/>
  <c r="AB14" i="6"/>
  <c r="F303" i="2"/>
  <c r="J15" i="6"/>
  <c r="F298" i="2"/>
  <c r="I15" i="6"/>
  <c r="N15" i="6"/>
  <c r="AB15" i="6"/>
  <c r="F321" i="2"/>
  <c r="J16" i="6"/>
  <c r="F316" i="2"/>
  <c r="I16" i="6"/>
  <c r="N16" i="6"/>
  <c r="AB16" i="6"/>
  <c r="F329" i="2"/>
  <c r="J17" i="6"/>
  <c r="F324" i="2"/>
  <c r="I17" i="6"/>
  <c r="N17" i="6"/>
  <c r="AB17" i="6"/>
  <c r="F350" i="2"/>
  <c r="J18" i="6"/>
  <c r="F341" i="2"/>
  <c r="I18" i="6"/>
  <c r="N18" i="6"/>
  <c r="AB18" i="6"/>
  <c r="F466" i="2"/>
  <c r="J23" i="6"/>
  <c r="F461" i="2"/>
  <c r="I23" i="6"/>
  <c r="N23" i="6"/>
  <c r="AB23" i="6"/>
  <c r="F476" i="2"/>
  <c r="J24" i="6"/>
  <c r="F472" i="2"/>
  <c r="I24" i="6"/>
  <c r="N24" i="6"/>
  <c r="AB24" i="6"/>
  <c r="F495" i="2"/>
  <c r="J25" i="6"/>
  <c r="F491" i="2"/>
  <c r="I25" i="6"/>
  <c r="N25" i="6"/>
  <c r="AB25" i="6"/>
  <c r="F520" i="2"/>
  <c r="J26" i="6"/>
  <c r="F514" i="2"/>
  <c r="I26" i="6"/>
  <c r="N26" i="6"/>
  <c r="AB26" i="6"/>
  <c r="F554" i="2"/>
  <c r="J27" i="6"/>
  <c r="F550" i="2"/>
  <c r="I27" i="6"/>
  <c r="N27" i="6"/>
  <c r="AB27" i="6"/>
  <c r="J28" i="6"/>
  <c r="F590" i="2"/>
  <c r="I28" i="6"/>
  <c r="N28" i="6"/>
  <c r="AB28" i="6"/>
  <c r="J29" i="6"/>
  <c r="F607" i="2"/>
  <c r="I29" i="6"/>
  <c r="N29" i="6"/>
  <c r="AB29" i="6"/>
  <c r="F644" i="2"/>
  <c r="J30" i="6"/>
  <c r="F630" i="2"/>
  <c r="I30" i="6"/>
  <c r="N30" i="6"/>
  <c r="AB30" i="6"/>
  <c r="F668" i="2"/>
  <c r="J31" i="6"/>
  <c r="F653" i="2"/>
  <c r="I31" i="6"/>
  <c r="N31" i="6"/>
  <c r="AB31" i="6"/>
  <c r="F693" i="2"/>
  <c r="J32" i="6"/>
  <c r="F680" i="2"/>
  <c r="I32" i="6"/>
  <c r="N32" i="6"/>
  <c r="AB32" i="6"/>
  <c r="F745" i="2"/>
  <c r="J33" i="6"/>
  <c r="F725" i="2"/>
  <c r="I33" i="6"/>
  <c r="N33" i="6"/>
  <c r="AB33" i="6"/>
  <c r="F758" i="2"/>
  <c r="J34" i="6"/>
  <c r="F751" i="2"/>
  <c r="I34" i="6"/>
  <c r="N34" i="6"/>
  <c r="AB34" i="6"/>
  <c r="F767" i="2"/>
  <c r="J35" i="6"/>
  <c r="F762" i="2"/>
  <c r="I35" i="6"/>
  <c r="N35" i="6"/>
  <c r="AB35" i="6"/>
  <c r="F789" i="2"/>
  <c r="J36" i="6"/>
  <c r="F773" i="2"/>
  <c r="I36" i="6"/>
  <c r="N36" i="6"/>
  <c r="AB36" i="6"/>
  <c r="F811" i="2"/>
  <c r="J37" i="6"/>
  <c r="F799" i="2"/>
  <c r="I37" i="6"/>
  <c r="N37" i="6"/>
  <c r="AB37" i="6"/>
  <c r="J38" i="6"/>
  <c r="F826" i="2"/>
  <c r="I38" i="6"/>
  <c r="N38" i="6"/>
  <c r="AB38" i="6"/>
  <c r="F856" i="2"/>
  <c r="J39" i="6"/>
  <c r="F846" i="2"/>
  <c r="I39" i="6"/>
  <c r="N39" i="6"/>
  <c r="AB39" i="6"/>
  <c r="F909" i="2"/>
  <c r="J40" i="6"/>
  <c r="F894" i="2"/>
  <c r="I40" i="6"/>
  <c r="N40" i="6"/>
  <c r="AB40" i="6"/>
  <c r="F930" i="2"/>
  <c r="J41" i="6"/>
  <c r="F922" i="2"/>
  <c r="I41" i="6"/>
  <c r="N41" i="6"/>
  <c r="AB41" i="6"/>
  <c r="F951" i="2"/>
  <c r="J42" i="6"/>
  <c r="F943" i="2"/>
  <c r="I42" i="6"/>
  <c r="N42" i="6"/>
  <c r="AB42" i="6"/>
  <c r="F974" i="2"/>
  <c r="J43" i="6"/>
  <c r="F968" i="2"/>
  <c r="I43" i="6"/>
  <c r="N43" i="6"/>
  <c r="AB43" i="6"/>
  <c r="F999" i="2"/>
  <c r="J44" i="6"/>
  <c r="F991" i="2"/>
  <c r="I44" i="6"/>
  <c r="N44" i="6"/>
  <c r="AB44" i="6"/>
  <c r="F1020" i="2"/>
  <c r="J45" i="6"/>
  <c r="F1014" i="2"/>
  <c r="I45" i="6"/>
  <c r="N45" i="6"/>
  <c r="AB45" i="6"/>
  <c r="F1028" i="2"/>
  <c r="J46" i="6"/>
  <c r="F1022" i="2"/>
  <c r="I46" i="6"/>
  <c r="N46" i="6"/>
  <c r="AB46" i="6"/>
  <c r="AB54" i="6"/>
  <c r="AB53" i="6"/>
  <c r="AB52" i="6"/>
  <c r="AB51" i="6"/>
  <c r="D49" i="6"/>
  <c r="G49" i="6"/>
  <c r="F46" i="6"/>
  <c r="E46" i="6"/>
  <c r="C46" i="6"/>
  <c r="B46" i="6"/>
  <c r="F45" i="6"/>
  <c r="E45" i="6"/>
  <c r="C45" i="6"/>
  <c r="B45" i="6"/>
  <c r="F44" i="6"/>
  <c r="E44" i="6"/>
  <c r="C44" i="6"/>
  <c r="B44" i="6"/>
  <c r="F43" i="6"/>
  <c r="E43" i="6"/>
  <c r="C43" i="6"/>
  <c r="F967" i="2"/>
  <c r="B43" i="6"/>
  <c r="F42" i="6"/>
  <c r="E42" i="6"/>
  <c r="C42" i="6"/>
  <c r="B42" i="6"/>
  <c r="F41" i="6"/>
  <c r="E41" i="6"/>
  <c r="F931" i="2"/>
  <c r="C41" i="6"/>
  <c r="F920" i="2"/>
  <c r="B41" i="6"/>
  <c r="F40" i="6"/>
  <c r="E40" i="6"/>
  <c r="C40" i="6"/>
  <c r="B40" i="6"/>
  <c r="F39" i="6"/>
  <c r="E39" i="6"/>
  <c r="F857" i="2"/>
  <c r="C39" i="6"/>
  <c r="B39" i="6"/>
  <c r="F38" i="6"/>
  <c r="E38" i="6"/>
  <c r="C38" i="6"/>
  <c r="F824" i="2"/>
  <c r="B38" i="6"/>
  <c r="F37" i="6"/>
  <c r="E37" i="6"/>
  <c r="F812" i="2"/>
  <c r="C37" i="6"/>
  <c r="B37" i="6"/>
  <c r="F36" i="6"/>
  <c r="E36" i="6"/>
  <c r="C36" i="6"/>
  <c r="B36" i="6"/>
  <c r="D48" i="6"/>
  <c r="G48" i="6"/>
  <c r="F35" i="6"/>
  <c r="E35" i="6"/>
  <c r="C35" i="6"/>
  <c r="B35" i="6"/>
  <c r="F34" i="6"/>
  <c r="E34" i="6"/>
  <c r="F759" i="2"/>
  <c r="C34" i="6"/>
  <c r="B34" i="6"/>
  <c r="F33" i="6"/>
  <c r="E33" i="6"/>
  <c r="C33" i="6"/>
  <c r="B33" i="6"/>
  <c r="F32" i="6"/>
  <c r="E32" i="6"/>
  <c r="C32" i="6"/>
  <c r="B32" i="6"/>
  <c r="F31" i="6"/>
  <c r="E31" i="6"/>
  <c r="C31" i="6"/>
  <c r="F652" i="2"/>
  <c r="B31" i="6"/>
  <c r="F30" i="6"/>
  <c r="E30" i="6"/>
  <c r="C30" i="6"/>
  <c r="F629" i="2"/>
  <c r="B30" i="6"/>
  <c r="F29" i="6"/>
  <c r="E29" i="6"/>
  <c r="C29" i="6"/>
  <c r="B29" i="6"/>
  <c r="E28" i="6"/>
  <c r="F28" i="6"/>
  <c r="C28" i="6"/>
  <c r="B28" i="6"/>
  <c r="F27" i="6"/>
  <c r="E27" i="6"/>
  <c r="C27" i="6"/>
  <c r="F549" i="2"/>
  <c r="B27" i="6"/>
  <c r="F26" i="6"/>
  <c r="E26" i="6"/>
  <c r="C26" i="6"/>
  <c r="B26" i="6"/>
  <c r="F25" i="6"/>
  <c r="E25" i="6"/>
  <c r="F496" i="2"/>
  <c r="C25" i="6"/>
  <c r="B25" i="6"/>
  <c r="D47" i="6"/>
  <c r="G47" i="6"/>
  <c r="F24" i="6"/>
  <c r="E24" i="6"/>
  <c r="C24" i="6"/>
  <c r="F471" i="2"/>
  <c r="B24" i="6"/>
  <c r="F23" i="6"/>
  <c r="E23" i="6"/>
  <c r="C23" i="6"/>
  <c r="F460" i="2"/>
  <c r="B23" i="6"/>
  <c r="F18" i="6"/>
  <c r="E18" i="6"/>
  <c r="C18" i="6"/>
  <c r="B18" i="6"/>
  <c r="F17" i="6"/>
  <c r="E17" i="6"/>
  <c r="F330" i="2"/>
  <c r="C17" i="6"/>
  <c r="B17" i="6"/>
  <c r="D46" i="6"/>
  <c r="G46" i="6"/>
  <c r="F16" i="6"/>
  <c r="E16" i="6"/>
  <c r="C16" i="6"/>
  <c r="B16" i="6"/>
  <c r="F15" i="6"/>
  <c r="E15" i="6"/>
  <c r="C15" i="6"/>
  <c r="B15" i="6"/>
  <c r="F14" i="6"/>
  <c r="E14" i="6"/>
  <c r="F283" i="2"/>
  <c r="C14" i="6"/>
  <c r="B14" i="6"/>
  <c r="F13" i="6"/>
  <c r="E13" i="6"/>
  <c r="C13" i="6"/>
  <c r="F244" i="2"/>
  <c r="B13" i="6"/>
  <c r="F12" i="6"/>
  <c r="E12" i="6"/>
  <c r="C12" i="6"/>
  <c r="B12" i="6"/>
  <c r="F11" i="6"/>
  <c r="E11" i="6"/>
  <c r="C11" i="6"/>
  <c r="F200" i="2"/>
  <c r="B11" i="6"/>
  <c r="F10" i="6"/>
  <c r="E10" i="6"/>
  <c r="C10" i="6"/>
  <c r="B10" i="6"/>
  <c r="F9" i="6"/>
  <c r="E9" i="6"/>
  <c r="C9" i="6"/>
  <c r="B9" i="6"/>
  <c r="F8" i="6"/>
  <c r="E8" i="6"/>
  <c r="C8" i="6"/>
  <c r="F128" i="2"/>
  <c r="B8" i="6"/>
  <c r="F7" i="6"/>
  <c r="E7" i="6"/>
  <c r="C7" i="6"/>
  <c r="B7" i="6"/>
  <c r="F6" i="6"/>
  <c r="E6" i="6"/>
  <c r="C6" i="6"/>
  <c r="F81" i="2"/>
  <c r="B6" i="6"/>
  <c r="F5" i="6"/>
  <c r="E5" i="6"/>
  <c r="F70" i="2"/>
  <c r="C5" i="6"/>
  <c r="B5" i="6"/>
  <c r="F4" i="6"/>
  <c r="E4" i="6"/>
  <c r="F44" i="2"/>
  <c r="C4" i="6"/>
  <c r="F32" i="2"/>
  <c r="B4" i="6"/>
  <c r="F3" i="6"/>
  <c r="E3" i="6"/>
  <c r="C3" i="6"/>
  <c r="F8" i="2"/>
  <c r="B3" i="6"/>
  <c r="G949" i="2"/>
  <c r="G950" i="2"/>
  <c r="G951" i="2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3" i="6"/>
  <c r="D4" i="6"/>
  <c r="D5" i="6"/>
  <c r="D6" i="6"/>
  <c r="D7" i="6"/>
  <c r="D8" i="6"/>
  <c r="D9" i="6"/>
  <c r="D10" i="6"/>
  <c r="D11" i="6"/>
  <c r="D12" i="6"/>
  <c r="D13" i="6"/>
  <c r="D14" i="6"/>
  <c r="D15" i="6"/>
  <c r="D16" i="6"/>
  <c r="D17" i="6"/>
  <c r="D18" i="6"/>
  <c r="D23" i="6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39" i="6"/>
  <c r="D40" i="6"/>
  <c r="D41" i="6"/>
  <c r="D42" i="6"/>
  <c r="D43" i="6"/>
  <c r="D44" i="6"/>
  <c r="D45" i="6"/>
  <c r="D3" i="6"/>
  <c r="G201" i="2"/>
  <c r="F1098" i="1"/>
  <c r="S50" i="5"/>
  <c r="F1096" i="1"/>
  <c r="R50" i="5"/>
  <c r="W50" i="5"/>
  <c r="AC50" i="5"/>
  <c r="F1189" i="1"/>
  <c r="S54" i="5"/>
  <c r="F1186" i="1"/>
  <c r="R54" i="5"/>
  <c r="W54" i="5"/>
  <c r="AC54" i="5"/>
  <c r="F1167" i="1"/>
  <c r="S53" i="5"/>
  <c r="F1165" i="1"/>
  <c r="R53" i="5"/>
  <c r="W53" i="5"/>
  <c r="AC53" i="5"/>
  <c r="F1119" i="1"/>
  <c r="J51" i="5"/>
  <c r="F1108" i="1"/>
  <c r="I51" i="5"/>
  <c r="F879" i="1"/>
  <c r="J40" i="5"/>
  <c r="F864" i="1"/>
  <c r="I40" i="5"/>
  <c r="F854" i="1"/>
  <c r="J39" i="5"/>
  <c r="F840" i="1"/>
  <c r="I39" i="5"/>
  <c r="F663" i="1"/>
  <c r="J31" i="5"/>
  <c r="F649" i="1"/>
  <c r="I31" i="5"/>
  <c r="F639" i="1"/>
  <c r="J30" i="5"/>
  <c r="F623" i="1"/>
  <c r="I30" i="5"/>
  <c r="F446" i="1"/>
  <c r="J21" i="5"/>
  <c r="F435" i="1"/>
  <c r="I21" i="5"/>
  <c r="G445" i="1"/>
  <c r="G446" i="1"/>
  <c r="G436" i="1"/>
  <c r="G437" i="1"/>
  <c r="G435" i="1"/>
  <c r="F348" i="1"/>
  <c r="J17" i="5"/>
  <c r="F340" i="1"/>
  <c r="I17" i="5"/>
  <c r="G340" i="1"/>
  <c r="F300" i="1"/>
  <c r="J15" i="5"/>
  <c r="F291" i="1"/>
  <c r="I15" i="5"/>
  <c r="G291" i="1"/>
  <c r="G292" i="1"/>
  <c r="G293" i="1"/>
  <c r="F183" i="1"/>
  <c r="J10" i="5"/>
  <c r="G1119" i="1"/>
  <c r="G865" i="1"/>
  <c r="G864" i="1"/>
  <c r="G841" i="1"/>
  <c r="G842" i="1"/>
  <c r="G843" i="1"/>
  <c r="G840" i="1"/>
  <c r="G623" i="1"/>
  <c r="G639" i="1"/>
  <c r="G225" i="1"/>
  <c r="G123" i="1"/>
  <c r="G653" i="2"/>
  <c r="G324" i="2"/>
  <c r="G325" i="2"/>
  <c r="G326" i="2"/>
  <c r="G165" i="2"/>
  <c r="G105" i="2"/>
  <c r="G91" i="2"/>
  <c r="G1066" i="2"/>
  <c r="G1028" i="2"/>
  <c r="G1022" i="2"/>
  <c r="G991" i="2"/>
  <c r="H922" i="2"/>
  <c r="G909" i="2"/>
  <c r="G856" i="2"/>
  <c r="G831" i="2"/>
  <c r="G799" i="2"/>
  <c r="G773" i="2"/>
  <c r="G789" i="2"/>
  <c r="G758" i="2"/>
  <c r="G751" i="2"/>
  <c r="G767" i="2"/>
  <c r="G762" i="2"/>
  <c r="G725" i="2"/>
  <c r="G693" i="2"/>
  <c r="G680" i="2"/>
  <c r="G668" i="2"/>
  <c r="G667" i="2"/>
  <c r="G630" i="2"/>
  <c r="G613" i="2"/>
  <c r="H594" i="2"/>
  <c r="H595" i="2"/>
  <c r="H599" i="2"/>
  <c r="G594" i="2"/>
  <c r="G554" i="2"/>
  <c r="G520" i="2"/>
  <c r="G514" i="2"/>
  <c r="G476" i="2"/>
  <c r="G466" i="2"/>
  <c r="G341" i="2"/>
  <c r="G350" i="2"/>
  <c r="G298" i="2"/>
  <c r="G257" i="2"/>
  <c r="G223" i="2"/>
  <c r="G187" i="2"/>
  <c r="G151" i="2"/>
  <c r="H138" i="2"/>
  <c r="G138" i="2"/>
  <c r="G114" i="2"/>
  <c r="G9" i="2"/>
  <c r="G69" i="2"/>
  <c r="G18" i="2"/>
  <c r="G1096" i="2"/>
  <c r="G1097" i="2"/>
  <c r="G1098" i="2"/>
  <c r="G1099" i="2"/>
  <c r="G1095" i="2"/>
  <c r="G1088" i="2"/>
  <c r="G1089" i="2"/>
  <c r="G1090" i="2"/>
  <c r="G1091" i="2"/>
  <c r="G1092" i="2"/>
  <c r="G1087" i="2"/>
  <c r="G1067" i="2"/>
  <c r="G1068" i="2"/>
  <c r="G1069" i="2"/>
  <c r="G1070" i="2"/>
  <c r="G1071" i="2"/>
  <c r="G1072" i="2"/>
  <c r="G1073" i="2"/>
  <c r="G1043" i="2"/>
  <c r="G1044" i="2"/>
  <c r="G1045" i="2"/>
  <c r="G1046" i="2"/>
  <c r="G1047" i="2"/>
  <c r="G1048" i="2"/>
  <c r="G1049" i="2"/>
  <c r="G1050" i="2"/>
  <c r="G1051" i="2"/>
  <c r="G1052" i="2"/>
  <c r="G1053" i="2"/>
  <c r="G1042" i="2"/>
  <c r="G1023" i="2"/>
  <c r="G1024" i="2"/>
  <c r="G1025" i="2"/>
  <c r="G1026" i="2"/>
  <c r="G1027" i="2"/>
  <c r="G1015" i="2"/>
  <c r="G1016" i="2"/>
  <c r="G1017" i="2"/>
  <c r="G1018" i="2"/>
  <c r="G1019" i="2"/>
  <c r="G1020" i="2"/>
  <c r="G1014" i="2"/>
  <c r="G992" i="2"/>
  <c r="G993" i="2"/>
  <c r="G994" i="2"/>
  <c r="G995" i="2"/>
  <c r="G996" i="2"/>
  <c r="G997" i="2"/>
  <c r="G998" i="2"/>
  <c r="G999" i="2"/>
  <c r="G968" i="2"/>
  <c r="G969" i="2"/>
  <c r="G970" i="2"/>
  <c r="G971" i="2"/>
  <c r="G972" i="2"/>
  <c r="G973" i="2"/>
  <c r="G974" i="2"/>
  <c r="G944" i="2"/>
  <c r="G945" i="2"/>
  <c r="G946" i="2"/>
  <c r="G947" i="2"/>
  <c r="G948" i="2"/>
  <c r="G943" i="2"/>
  <c r="G921" i="2"/>
  <c r="G922" i="2"/>
  <c r="H923" i="2"/>
  <c r="H924" i="2"/>
  <c r="H925" i="2"/>
  <c r="H926" i="2"/>
  <c r="H927" i="2"/>
  <c r="H928" i="2"/>
  <c r="H929" i="2"/>
  <c r="H930" i="2"/>
  <c r="G920" i="2"/>
  <c r="G895" i="2"/>
  <c r="G896" i="2"/>
  <c r="G897" i="2"/>
  <c r="G898" i="2"/>
  <c r="G899" i="2"/>
  <c r="G900" i="2"/>
  <c r="G901" i="2"/>
  <c r="G902" i="2"/>
  <c r="G903" i="2"/>
  <c r="G904" i="2"/>
  <c r="G905" i="2"/>
  <c r="G906" i="2"/>
  <c r="G907" i="2"/>
  <c r="G908" i="2"/>
  <c r="G894" i="2"/>
  <c r="G847" i="2"/>
  <c r="G848" i="2"/>
  <c r="G849" i="2"/>
  <c r="G850" i="2"/>
  <c r="G851" i="2"/>
  <c r="G852" i="2"/>
  <c r="G853" i="2"/>
  <c r="G854" i="2"/>
  <c r="G855" i="2"/>
  <c r="G846" i="2"/>
  <c r="G826" i="2"/>
  <c r="G827" i="2"/>
  <c r="G828" i="2"/>
  <c r="G829" i="2"/>
  <c r="G830" i="2"/>
  <c r="H831" i="2"/>
  <c r="H832" i="2"/>
  <c r="H833" i="2"/>
  <c r="H834" i="2"/>
  <c r="H835" i="2"/>
  <c r="H836" i="2"/>
  <c r="G800" i="2"/>
  <c r="G801" i="2"/>
  <c r="G802" i="2"/>
  <c r="G803" i="2"/>
  <c r="G804" i="2"/>
  <c r="G805" i="2"/>
  <c r="G806" i="2"/>
  <c r="G807" i="2"/>
  <c r="G808" i="2"/>
  <c r="G809" i="2"/>
  <c r="G810" i="2"/>
  <c r="G811" i="2"/>
  <c r="G774" i="2"/>
  <c r="G775" i="2"/>
  <c r="G776" i="2"/>
  <c r="G777" i="2"/>
  <c r="G778" i="2"/>
  <c r="G779" i="2"/>
  <c r="G780" i="2"/>
  <c r="G781" i="2"/>
  <c r="G782" i="2"/>
  <c r="G783" i="2"/>
  <c r="G784" i="2"/>
  <c r="G785" i="2"/>
  <c r="G786" i="2"/>
  <c r="G787" i="2"/>
  <c r="G788" i="2"/>
  <c r="G763" i="2"/>
  <c r="G764" i="2"/>
  <c r="G765" i="2"/>
  <c r="G766" i="2"/>
  <c r="G752" i="2"/>
  <c r="G753" i="2"/>
  <c r="G754" i="2"/>
  <c r="G755" i="2"/>
  <c r="G756" i="2"/>
  <c r="G757" i="2"/>
  <c r="G726" i="2"/>
  <c r="G727" i="2"/>
  <c r="G728" i="2"/>
  <c r="G729" i="2"/>
  <c r="G730" i="2"/>
  <c r="G731" i="2"/>
  <c r="G732" i="2"/>
  <c r="G733" i="2"/>
  <c r="G734" i="2"/>
  <c r="G735" i="2"/>
  <c r="G736" i="2"/>
  <c r="G737" i="2"/>
  <c r="G738" i="2"/>
  <c r="G739" i="2"/>
  <c r="G740" i="2"/>
  <c r="G741" i="2"/>
  <c r="G742" i="2"/>
  <c r="G743" i="2"/>
  <c r="G744" i="2"/>
  <c r="G745" i="2"/>
  <c r="G681" i="2"/>
  <c r="G682" i="2"/>
  <c r="G683" i="2"/>
  <c r="G684" i="2"/>
  <c r="G685" i="2"/>
  <c r="G686" i="2"/>
  <c r="G687" i="2"/>
  <c r="G688" i="2"/>
  <c r="G689" i="2"/>
  <c r="G690" i="2"/>
  <c r="G691" i="2"/>
  <c r="G692" i="2"/>
  <c r="G654" i="2"/>
  <c r="G655" i="2"/>
  <c r="G656" i="2"/>
  <c r="G657" i="2"/>
  <c r="G658" i="2"/>
  <c r="G659" i="2"/>
  <c r="G660" i="2"/>
  <c r="G661" i="2"/>
  <c r="G662" i="2"/>
  <c r="G663" i="2"/>
  <c r="G664" i="2"/>
  <c r="G665" i="2"/>
  <c r="G666" i="2"/>
  <c r="G631" i="2"/>
  <c r="G632" i="2"/>
  <c r="G633" i="2"/>
  <c r="G634" i="2"/>
  <c r="G635" i="2"/>
  <c r="G636" i="2"/>
  <c r="G637" i="2"/>
  <c r="G638" i="2"/>
  <c r="G639" i="2"/>
  <c r="G640" i="2"/>
  <c r="G641" i="2"/>
  <c r="G642" i="2"/>
  <c r="G643" i="2"/>
  <c r="G644" i="2"/>
  <c r="G608" i="2"/>
  <c r="G609" i="2"/>
  <c r="G610" i="2"/>
  <c r="G611" i="2"/>
  <c r="G612" i="2"/>
  <c r="H613" i="2"/>
  <c r="H614" i="2"/>
  <c r="H615" i="2"/>
  <c r="H616" i="2"/>
  <c r="H617" i="2"/>
  <c r="H618" i="2"/>
  <c r="G607" i="2"/>
  <c r="G591" i="2"/>
  <c r="G592" i="2"/>
  <c r="G593" i="2"/>
  <c r="H596" i="2"/>
  <c r="H597" i="2"/>
  <c r="H598" i="2"/>
  <c r="G590" i="2"/>
  <c r="G550" i="2"/>
  <c r="G551" i="2"/>
  <c r="G552" i="2"/>
  <c r="G553" i="2"/>
  <c r="G515" i="2"/>
  <c r="G516" i="2"/>
  <c r="G517" i="2"/>
  <c r="G518" i="2"/>
  <c r="G519" i="2"/>
  <c r="G492" i="2"/>
  <c r="G493" i="2"/>
  <c r="G494" i="2"/>
  <c r="G495" i="2"/>
  <c r="G491" i="2"/>
  <c r="G472" i="2"/>
  <c r="G473" i="2"/>
  <c r="G474" i="2"/>
  <c r="G475" i="2"/>
  <c r="G461" i="2"/>
  <c r="G462" i="2"/>
  <c r="G463" i="2"/>
  <c r="G464" i="2"/>
  <c r="G465" i="2"/>
  <c r="G342" i="2"/>
  <c r="G343" i="2"/>
  <c r="G344" i="2"/>
  <c r="G345" i="2"/>
  <c r="G346" i="2"/>
  <c r="G347" i="2"/>
  <c r="G348" i="2"/>
  <c r="G349" i="2"/>
  <c r="G327" i="2"/>
  <c r="G328" i="2"/>
  <c r="G329" i="2"/>
  <c r="G317" i="2"/>
  <c r="G318" i="2"/>
  <c r="G319" i="2"/>
  <c r="G320" i="2"/>
  <c r="G321" i="2"/>
  <c r="G316" i="2"/>
  <c r="G299" i="2"/>
  <c r="G300" i="2"/>
  <c r="G301" i="2"/>
  <c r="G302" i="2"/>
  <c r="G303" i="2"/>
  <c r="G273" i="2"/>
  <c r="G274" i="2"/>
  <c r="G275" i="2"/>
  <c r="G276" i="2"/>
  <c r="G277" i="2"/>
  <c r="G278" i="2"/>
  <c r="G279" i="2"/>
  <c r="G280" i="2"/>
  <c r="G281" i="2"/>
  <c r="G282" i="2"/>
  <c r="G272" i="2"/>
  <c r="G246" i="2"/>
  <c r="G247" i="2"/>
  <c r="G248" i="2"/>
  <c r="G249" i="2"/>
  <c r="G250" i="2"/>
  <c r="G251" i="2"/>
  <c r="G252" i="2"/>
  <c r="G253" i="2"/>
  <c r="G254" i="2"/>
  <c r="G255" i="2"/>
  <c r="G256" i="2"/>
  <c r="H257" i="2"/>
  <c r="H258" i="2"/>
  <c r="H259" i="2"/>
  <c r="H260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02" i="2"/>
  <c r="G203" i="2"/>
  <c r="G204" i="2"/>
  <c r="G205" i="2"/>
  <c r="G206" i="2"/>
  <c r="G207" i="2"/>
  <c r="G208" i="2"/>
  <c r="G209" i="2"/>
  <c r="G210" i="2"/>
  <c r="G211" i="2"/>
  <c r="G178" i="2"/>
  <c r="G179" i="2"/>
  <c r="G180" i="2"/>
  <c r="G181" i="2"/>
  <c r="G182" i="2"/>
  <c r="G183" i="2"/>
  <c r="G184" i="2"/>
  <c r="G185" i="2"/>
  <c r="G186" i="2"/>
  <c r="G177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29" i="2"/>
  <c r="G130" i="2"/>
  <c r="G131" i="2"/>
  <c r="G132" i="2"/>
  <c r="G133" i="2"/>
  <c r="G134" i="2"/>
  <c r="G135" i="2"/>
  <c r="G136" i="2"/>
  <c r="G137" i="2"/>
  <c r="H139" i="2"/>
  <c r="H140" i="2"/>
  <c r="H141" i="2"/>
  <c r="G106" i="2"/>
  <c r="G107" i="2"/>
  <c r="G108" i="2"/>
  <c r="G109" i="2"/>
  <c r="G110" i="2"/>
  <c r="G111" i="2"/>
  <c r="G112" i="2"/>
  <c r="G113" i="2"/>
  <c r="H114" i="2"/>
  <c r="H115" i="2"/>
  <c r="H116" i="2"/>
  <c r="H117" i="2"/>
  <c r="H118" i="2"/>
  <c r="G82" i="2"/>
  <c r="G83" i="2"/>
  <c r="G84" i="2"/>
  <c r="G85" i="2"/>
  <c r="G86" i="2"/>
  <c r="G87" i="2"/>
  <c r="G88" i="2"/>
  <c r="G89" i="2"/>
  <c r="G90" i="2"/>
  <c r="G57" i="2"/>
  <c r="G58" i="2"/>
  <c r="G59" i="2"/>
  <c r="G60" i="2"/>
  <c r="G61" i="2"/>
  <c r="G62" i="2"/>
  <c r="G63" i="2"/>
  <c r="G64" i="2"/>
  <c r="G65" i="2"/>
  <c r="G66" i="2"/>
  <c r="G67" i="2"/>
  <c r="G68" i="2"/>
  <c r="G56" i="2"/>
  <c r="G34" i="2"/>
  <c r="G35" i="2"/>
  <c r="G36" i="2"/>
  <c r="G37" i="2"/>
  <c r="G38" i="2"/>
  <c r="G39" i="2"/>
  <c r="G40" i="2"/>
  <c r="G41" i="2"/>
  <c r="G42" i="2"/>
  <c r="G43" i="2"/>
  <c r="G10" i="2"/>
  <c r="G11" i="2"/>
  <c r="G12" i="2"/>
  <c r="G13" i="2"/>
  <c r="G14" i="2"/>
  <c r="G15" i="2"/>
  <c r="G16" i="2"/>
  <c r="G17" i="2"/>
  <c r="H18" i="2"/>
  <c r="H19" i="2"/>
  <c r="H20" i="2"/>
  <c r="H21" i="2"/>
  <c r="H22" i="2"/>
  <c r="H23" i="2"/>
  <c r="F1288" i="1"/>
  <c r="S59" i="5"/>
  <c r="F1285" i="1"/>
  <c r="R59" i="5"/>
  <c r="W59" i="5"/>
  <c r="AC59" i="5"/>
  <c r="F1260" i="1"/>
  <c r="S58" i="5"/>
  <c r="F1258" i="1"/>
  <c r="R58" i="5"/>
  <c r="W58" i="5"/>
  <c r="AC58" i="5"/>
  <c r="J59" i="5"/>
  <c r="F1273" i="1"/>
  <c r="I59" i="5"/>
  <c r="F59" i="5"/>
  <c r="E59" i="5"/>
  <c r="F1289" i="1"/>
  <c r="C59" i="5"/>
  <c r="F1272" i="1"/>
  <c r="B59" i="5"/>
  <c r="J58" i="5"/>
  <c r="F1251" i="1"/>
  <c r="I58" i="5"/>
  <c r="F58" i="5"/>
  <c r="E58" i="5"/>
  <c r="C58" i="5"/>
  <c r="F1248" i="1"/>
  <c r="B58" i="5"/>
  <c r="F1238" i="1"/>
  <c r="S57" i="5"/>
  <c r="F1235" i="1"/>
  <c r="R57" i="5"/>
  <c r="W57" i="5"/>
  <c r="AC57" i="5"/>
  <c r="J57" i="5"/>
  <c r="F1229" i="1"/>
  <c r="I57" i="5"/>
  <c r="F57" i="5"/>
  <c r="E57" i="5"/>
  <c r="F1239" i="1"/>
  <c r="C57" i="5"/>
  <c r="F1222" i="1"/>
  <c r="B57" i="5"/>
  <c r="F1215" i="1"/>
  <c r="J56" i="5"/>
  <c r="F1210" i="1"/>
  <c r="I56" i="5"/>
  <c r="F56" i="5"/>
  <c r="E56" i="5"/>
  <c r="C56" i="5"/>
  <c r="B56" i="5"/>
  <c r="N59" i="5"/>
  <c r="AB59" i="5"/>
  <c r="N58" i="5"/>
  <c r="AB58" i="5"/>
  <c r="N57" i="5"/>
  <c r="AB57" i="5"/>
  <c r="N56" i="5"/>
  <c r="AB56" i="5"/>
  <c r="F1207" i="1"/>
  <c r="J55" i="5"/>
  <c r="F1201" i="1"/>
  <c r="I55" i="5"/>
  <c r="N55" i="5"/>
  <c r="AB55" i="5"/>
  <c r="G59" i="5"/>
  <c r="G58" i="5"/>
  <c r="G57" i="5"/>
  <c r="G56" i="5"/>
  <c r="F55" i="5"/>
  <c r="E55" i="5"/>
  <c r="G55" i="5"/>
  <c r="D56" i="5"/>
  <c r="D57" i="5"/>
  <c r="D58" i="5"/>
  <c r="D59" i="5"/>
  <c r="C55" i="5"/>
  <c r="B55" i="5"/>
  <c r="D55" i="5"/>
  <c r="J54" i="5"/>
  <c r="F1181" i="1"/>
  <c r="I54" i="5"/>
  <c r="N54" i="5"/>
  <c r="AB54" i="5"/>
  <c r="F54" i="5"/>
  <c r="E54" i="5"/>
  <c r="G54" i="5"/>
  <c r="F1193" i="1"/>
  <c r="C54" i="5"/>
  <c r="F1179" i="1"/>
  <c r="B54" i="5"/>
  <c r="D54" i="5"/>
  <c r="J53" i="5"/>
  <c r="F1156" i="1"/>
  <c r="I53" i="5"/>
  <c r="N53" i="5"/>
  <c r="AB53" i="5"/>
  <c r="F53" i="5"/>
  <c r="E53" i="5"/>
  <c r="G53" i="5"/>
  <c r="C53" i="5"/>
  <c r="F1153" i="1"/>
  <c r="B53" i="5"/>
  <c r="D53" i="5"/>
  <c r="F1142" i="1"/>
  <c r="S52" i="5"/>
  <c r="F1138" i="1"/>
  <c r="R52" i="5"/>
  <c r="W52" i="5"/>
  <c r="AC52" i="5"/>
  <c r="J52" i="5"/>
  <c r="F1132" i="1"/>
  <c r="I52" i="5"/>
  <c r="N52" i="5"/>
  <c r="AB52" i="5"/>
  <c r="F52" i="5"/>
  <c r="E52" i="5"/>
  <c r="G52" i="5"/>
  <c r="C52" i="5"/>
  <c r="B52" i="5"/>
  <c r="D52" i="5"/>
  <c r="F1117" i="1"/>
  <c r="N51" i="5"/>
  <c r="AB51" i="5"/>
  <c r="F51" i="5"/>
  <c r="E51" i="5"/>
  <c r="G51" i="5"/>
  <c r="C51" i="5"/>
  <c r="F1106" i="1"/>
  <c r="B51" i="5"/>
  <c r="D51" i="5"/>
  <c r="J50" i="5"/>
  <c r="F1091" i="1"/>
  <c r="I50" i="5"/>
  <c r="N50" i="5"/>
  <c r="AB50" i="5"/>
  <c r="F50" i="5"/>
  <c r="E50" i="5"/>
  <c r="G50" i="5"/>
  <c r="C50" i="5"/>
  <c r="B50" i="5"/>
  <c r="D50" i="5"/>
  <c r="F1087" i="1"/>
  <c r="J49" i="5"/>
  <c r="F1084" i="1"/>
  <c r="I49" i="5"/>
  <c r="N49" i="5"/>
  <c r="AB49" i="5"/>
  <c r="F49" i="5"/>
  <c r="E49" i="5"/>
  <c r="G49" i="5"/>
  <c r="F1088" i="1"/>
  <c r="C49" i="5"/>
  <c r="F1080" i="1"/>
  <c r="B49" i="5"/>
  <c r="D49" i="5"/>
  <c r="F1072" i="1"/>
  <c r="S48" i="5"/>
  <c r="F1069" i="1"/>
  <c r="R48" i="5"/>
  <c r="W48" i="5"/>
  <c r="AC48" i="5"/>
  <c r="J48" i="5"/>
  <c r="F1059" i="1"/>
  <c r="I48" i="5"/>
  <c r="N48" i="5"/>
  <c r="AB48" i="5"/>
  <c r="F48" i="5"/>
  <c r="E48" i="5"/>
  <c r="G48" i="5"/>
  <c r="C48" i="5"/>
  <c r="F1058" i="1"/>
  <c r="B48" i="5"/>
  <c r="D48" i="5"/>
  <c r="F1047" i="1"/>
  <c r="S47" i="5"/>
  <c r="F1044" i="1"/>
  <c r="R47" i="5"/>
  <c r="W47" i="5"/>
  <c r="AC47" i="5"/>
  <c r="J47" i="5"/>
  <c r="F1032" i="1"/>
  <c r="I47" i="5"/>
  <c r="N47" i="5"/>
  <c r="AB47" i="5"/>
  <c r="F47" i="5"/>
  <c r="E47" i="5"/>
  <c r="G47" i="5"/>
  <c r="C47" i="5"/>
  <c r="B47" i="5"/>
  <c r="D47" i="5"/>
  <c r="F1022" i="1"/>
  <c r="J46" i="5"/>
  <c r="F1011" i="1"/>
  <c r="I46" i="5"/>
  <c r="N46" i="5"/>
  <c r="AB46" i="5"/>
  <c r="F46" i="5"/>
  <c r="E46" i="5"/>
  <c r="G46" i="5"/>
  <c r="C46" i="5"/>
  <c r="F1010" i="1"/>
  <c r="B46" i="5"/>
  <c r="D46" i="5"/>
  <c r="F999" i="1"/>
  <c r="S45" i="5"/>
  <c r="F996" i="1"/>
  <c r="R45" i="5"/>
  <c r="W45" i="5"/>
  <c r="AC45" i="5"/>
  <c r="J45" i="5"/>
  <c r="F991" i="1"/>
  <c r="I45" i="5"/>
  <c r="N45" i="5"/>
  <c r="AB45" i="5"/>
  <c r="F45" i="5"/>
  <c r="E45" i="5"/>
  <c r="G45" i="5"/>
  <c r="C45" i="5"/>
  <c r="F987" i="1"/>
  <c r="B45" i="5"/>
  <c r="D45" i="5"/>
  <c r="F975" i="1"/>
  <c r="S44" i="5"/>
  <c r="F972" i="1"/>
  <c r="R44" i="5"/>
  <c r="W44" i="5"/>
  <c r="AC44" i="5"/>
  <c r="J44" i="5"/>
  <c r="F963" i="1"/>
  <c r="I44" i="5"/>
  <c r="N44" i="5"/>
  <c r="AB44" i="5"/>
  <c r="F44" i="5"/>
  <c r="E44" i="5"/>
  <c r="G44" i="5"/>
  <c r="C44" i="5"/>
  <c r="F962" i="1"/>
  <c r="B44" i="5"/>
  <c r="D44" i="5"/>
  <c r="F950" i="1"/>
  <c r="S43" i="5"/>
  <c r="F947" i="1"/>
  <c r="R43" i="5"/>
  <c r="W43" i="5"/>
  <c r="AC43" i="5"/>
  <c r="J43" i="5"/>
  <c r="F937" i="1"/>
  <c r="I43" i="5"/>
  <c r="N43" i="5"/>
  <c r="AB43" i="5"/>
  <c r="F43" i="5"/>
  <c r="E43" i="5"/>
  <c r="G43" i="5"/>
  <c r="C43" i="5"/>
  <c r="B43" i="5"/>
  <c r="D43" i="5"/>
  <c r="F927" i="1"/>
  <c r="S42" i="5"/>
  <c r="F924" i="1"/>
  <c r="R42" i="5"/>
  <c r="W42" i="5"/>
  <c r="AC42" i="5"/>
  <c r="J42" i="5"/>
  <c r="F914" i="1"/>
  <c r="I42" i="5"/>
  <c r="N42" i="5"/>
  <c r="AB42" i="5"/>
  <c r="F42" i="5"/>
  <c r="E42" i="5"/>
  <c r="G42" i="5"/>
  <c r="C42" i="5"/>
  <c r="F913" i="1"/>
  <c r="B42" i="5"/>
  <c r="D42" i="5"/>
  <c r="F902" i="1"/>
  <c r="S41" i="5"/>
  <c r="F900" i="1"/>
  <c r="R41" i="5"/>
  <c r="W41" i="5"/>
  <c r="AC41" i="5"/>
  <c r="J41" i="5"/>
  <c r="F892" i="1"/>
  <c r="I41" i="5"/>
  <c r="N41" i="5"/>
  <c r="AB41" i="5"/>
  <c r="F41" i="5"/>
  <c r="E41" i="5"/>
  <c r="G41" i="5"/>
  <c r="C41" i="5"/>
  <c r="B41" i="5"/>
  <c r="D41" i="5"/>
  <c r="F877" i="1"/>
  <c r="F866" i="1"/>
  <c r="N40" i="5"/>
  <c r="AB40" i="5"/>
  <c r="F40" i="5"/>
  <c r="E40" i="5"/>
  <c r="G40" i="5"/>
  <c r="C40" i="5"/>
  <c r="B40" i="5"/>
  <c r="D40" i="5"/>
  <c r="F851" i="1"/>
  <c r="F844" i="1"/>
  <c r="N39" i="5"/>
  <c r="AB39" i="5"/>
  <c r="F39" i="5"/>
  <c r="E39" i="5"/>
  <c r="G39" i="5"/>
  <c r="F855" i="1"/>
  <c r="C39" i="5"/>
  <c r="B39" i="5"/>
  <c r="D39" i="5"/>
  <c r="F831" i="1"/>
  <c r="S38" i="5"/>
  <c r="F828" i="1"/>
  <c r="R38" i="5"/>
  <c r="W38" i="5"/>
  <c r="AC38" i="5"/>
  <c r="J38" i="5"/>
  <c r="F819" i="1"/>
  <c r="I38" i="5"/>
  <c r="N38" i="5"/>
  <c r="AB38" i="5"/>
  <c r="F38" i="5"/>
  <c r="E38" i="5"/>
  <c r="G38" i="5"/>
  <c r="C38" i="5"/>
  <c r="F817" i="1"/>
  <c r="B38" i="5"/>
  <c r="D38" i="5"/>
  <c r="F805" i="1"/>
  <c r="J37" i="5"/>
  <c r="F792" i="1"/>
  <c r="I37" i="5"/>
  <c r="N37" i="5"/>
  <c r="AB37" i="5"/>
  <c r="F37" i="5"/>
  <c r="E37" i="5"/>
  <c r="G37" i="5"/>
  <c r="F806" i="1"/>
  <c r="C37" i="5"/>
  <c r="B37" i="5"/>
  <c r="D37" i="5"/>
  <c r="F781" i="1"/>
  <c r="J36" i="5"/>
  <c r="F771" i="1"/>
  <c r="I36" i="5"/>
  <c r="N36" i="5"/>
  <c r="AB36" i="5"/>
  <c r="F36" i="5"/>
  <c r="E36" i="5"/>
  <c r="G36" i="5"/>
  <c r="C36" i="5"/>
  <c r="B36" i="5"/>
  <c r="D36" i="5"/>
  <c r="F760" i="1"/>
  <c r="S35" i="5"/>
  <c r="F757" i="1"/>
  <c r="R35" i="5"/>
  <c r="W35" i="5"/>
  <c r="AC35" i="5"/>
  <c r="J35" i="5"/>
  <c r="F747" i="1"/>
  <c r="I35" i="5"/>
  <c r="N35" i="5"/>
  <c r="AB35" i="5"/>
  <c r="F35" i="5"/>
  <c r="E35" i="5"/>
  <c r="G35" i="5"/>
  <c r="C35" i="5"/>
  <c r="F746" i="1"/>
  <c r="B35" i="5"/>
  <c r="D35" i="5"/>
  <c r="F34" i="5"/>
  <c r="E34" i="5"/>
  <c r="G34" i="5"/>
  <c r="F738" i="1"/>
  <c r="C34" i="5"/>
  <c r="B34" i="5"/>
  <c r="D34" i="5"/>
  <c r="F713" i="1"/>
  <c r="S33" i="5"/>
  <c r="F709" i="1"/>
  <c r="R33" i="5"/>
  <c r="W33" i="5"/>
  <c r="AC33" i="5"/>
  <c r="J33" i="5"/>
  <c r="F698" i="1"/>
  <c r="I33" i="5"/>
  <c r="N33" i="5"/>
  <c r="AB33" i="5"/>
  <c r="F33" i="5"/>
  <c r="E33" i="5"/>
  <c r="G33" i="5"/>
  <c r="C33" i="5"/>
  <c r="B33" i="5"/>
  <c r="D33" i="5"/>
  <c r="F664" i="1"/>
  <c r="F660" i="1"/>
  <c r="N31" i="5"/>
  <c r="AB31" i="5"/>
  <c r="F31" i="5"/>
  <c r="E31" i="5"/>
  <c r="G31" i="5"/>
  <c r="C31" i="5"/>
  <c r="F648" i="1"/>
  <c r="B31" i="5"/>
  <c r="D31" i="5"/>
  <c r="F686" i="1"/>
  <c r="S32" i="5"/>
  <c r="F682" i="1"/>
  <c r="R32" i="5"/>
  <c r="W32" i="5"/>
  <c r="AC32" i="5"/>
  <c r="J32" i="5"/>
  <c r="F675" i="1"/>
  <c r="I32" i="5"/>
  <c r="N32" i="5"/>
  <c r="AB32" i="5"/>
  <c r="F32" i="5"/>
  <c r="E32" i="5"/>
  <c r="G32" i="5"/>
  <c r="C32" i="5"/>
  <c r="F674" i="1"/>
  <c r="B32" i="5"/>
  <c r="D32" i="5"/>
  <c r="F637" i="1"/>
  <c r="F624" i="1"/>
  <c r="N30" i="5"/>
  <c r="AB30" i="5"/>
  <c r="F30" i="5"/>
  <c r="E30" i="5"/>
  <c r="G30" i="5"/>
  <c r="C30" i="5"/>
  <c r="F622" i="1"/>
  <c r="B30" i="5"/>
  <c r="D30" i="5"/>
  <c r="F615" i="1"/>
  <c r="S29" i="5"/>
  <c r="F613" i="1"/>
  <c r="R29" i="5"/>
  <c r="W29" i="5"/>
  <c r="AC29" i="5"/>
  <c r="J29" i="5"/>
  <c r="F604" i="1"/>
  <c r="I29" i="5"/>
  <c r="N29" i="5"/>
  <c r="AB29" i="5"/>
  <c r="F29" i="5"/>
  <c r="E29" i="5"/>
  <c r="G29" i="5"/>
  <c r="C29" i="5"/>
  <c r="B29" i="5"/>
  <c r="D29" i="5"/>
  <c r="F603" i="1"/>
  <c r="J28" i="5"/>
  <c r="F599" i="1"/>
  <c r="I28" i="5"/>
  <c r="N28" i="5"/>
  <c r="AB28" i="5"/>
  <c r="F28" i="5"/>
  <c r="E28" i="5"/>
  <c r="G28" i="5"/>
  <c r="C28" i="5"/>
  <c r="F598" i="1"/>
  <c r="B28" i="5"/>
  <c r="D28" i="5"/>
  <c r="F589" i="1"/>
  <c r="S27" i="5"/>
  <c r="F587" i="1"/>
  <c r="R27" i="5"/>
  <c r="W27" i="5"/>
  <c r="AC27" i="5"/>
  <c r="J27" i="5"/>
  <c r="F582" i="1"/>
  <c r="I27" i="5"/>
  <c r="N27" i="5"/>
  <c r="AB27" i="5"/>
  <c r="F27" i="5"/>
  <c r="E27" i="5"/>
  <c r="G27" i="5"/>
  <c r="C27" i="5"/>
  <c r="F580" i="1"/>
  <c r="B27" i="5"/>
  <c r="D27" i="5"/>
  <c r="F563" i="1"/>
  <c r="S26" i="5"/>
  <c r="F559" i="1"/>
  <c r="R26" i="5"/>
  <c r="W26" i="5"/>
  <c r="AC26" i="5"/>
  <c r="J26" i="5"/>
  <c r="F555" i="1"/>
  <c r="I26" i="5"/>
  <c r="N26" i="5"/>
  <c r="AB26" i="5"/>
  <c r="F26" i="5"/>
  <c r="E26" i="5"/>
  <c r="G26" i="5"/>
  <c r="C26" i="5"/>
  <c r="B26" i="5"/>
  <c r="D26" i="5"/>
  <c r="F540" i="1"/>
  <c r="J25" i="5"/>
  <c r="F532" i="1"/>
  <c r="I25" i="5"/>
  <c r="N25" i="5"/>
  <c r="AB25" i="5"/>
  <c r="F25" i="5"/>
  <c r="E25" i="5"/>
  <c r="G25" i="5"/>
  <c r="C25" i="5"/>
  <c r="B25" i="5"/>
  <c r="D25" i="5"/>
  <c r="F516" i="1"/>
  <c r="J24" i="5"/>
  <c r="F506" i="1"/>
  <c r="I24" i="5"/>
  <c r="N24" i="5"/>
  <c r="AB24" i="5"/>
  <c r="F24" i="5"/>
  <c r="E24" i="5"/>
  <c r="G24" i="5"/>
  <c r="C24" i="5"/>
  <c r="B24" i="5"/>
  <c r="D24" i="5"/>
  <c r="F494" i="1"/>
  <c r="S23" i="5"/>
  <c r="F491" i="1"/>
  <c r="R23" i="5"/>
  <c r="W23" i="5"/>
  <c r="AC23" i="5"/>
  <c r="J23" i="5"/>
  <c r="F482" i="1"/>
  <c r="I23" i="5"/>
  <c r="N23" i="5"/>
  <c r="AB23" i="5"/>
  <c r="F23" i="5"/>
  <c r="E23" i="5"/>
  <c r="G23" i="5"/>
  <c r="C23" i="5"/>
  <c r="B23" i="5"/>
  <c r="D23" i="5"/>
  <c r="F468" i="1"/>
  <c r="J22" i="5"/>
  <c r="F462" i="1"/>
  <c r="I22" i="5"/>
  <c r="N22" i="5"/>
  <c r="AB22" i="5"/>
  <c r="F22" i="5"/>
  <c r="E22" i="5"/>
  <c r="G22" i="5"/>
  <c r="F469" i="1"/>
  <c r="C22" i="5"/>
  <c r="F457" i="1"/>
  <c r="B22" i="5"/>
  <c r="D22" i="5"/>
  <c r="F444" i="1"/>
  <c r="F440" i="1"/>
  <c r="F438" i="1"/>
  <c r="N21" i="5"/>
  <c r="AB21" i="5"/>
  <c r="F21" i="5"/>
  <c r="E21" i="5"/>
  <c r="G21" i="5"/>
  <c r="C21" i="5"/>
  <c r="B21" i="5"/>
  <c r="D21" i="5"/>
  <c r="F62" i="1"/>
  <c r="S5" i="5"/>
  <c r="F57" i="1"/>
  <c r="R5" i="5"/>
  <c r="W5" i="5"/>
  <c r="AC5" i="5"/>
  <c r="F111" i="1"/>
  <c r="S7" i="5"/>
  <c r="F107" i="1"/>
  <c r="R7" i="5"/>
  <c r="W7" i="5"/>
  <c r="AC7" i="5"/>
  <c r="F135" i="1"/>
  <c r="S8" i="5"/>
  <c r="F131" i="1"/>
  <c r="R8" i="5"/>
  <c r="W8" i="5"/>
  <c r="AC8" i="5"/>
  <c r="F160" i="1"/>
  <c r="S9" i="5"/>
  <c r="F157" i="1"/>
  <c r="R9" i="5"/>
  <c r="W9" i="5"/>
  <c r="AC9" i="5"/>
  <c r="F180" i="1"/>
  <c r="F209" i="1"/>
  <c r="S11" i="5"/>
  <c r="F203" i="1"/>
  <c r="R11" i="5"/>
  <c r="W11" i="5"/>
  <c r="AC11" i="5"/>
  <c r="F256" i="1"/>
  <c r="S13" i="5"/>
  <c r="F252" i="1"/>
  <c r="R13" i="5"/>
  <c r="W13" i="5"/>
  <c r="AC13" i="5"/>
  <c r="F277" i="1"/>
  <c r="S14" i="5"/>
  <c r="F273" i="1"/>
  <c r="R14" i="5"/>
  <c r="W14" i="5"/>
  <c r="AC14" i="5"/>
  <c r="F298" i="1"/>
  <c r="F327" i="1"/>
  <c r="S16" i="5"/>
  <c r="F324" i="1"/>
  <c r="R16" i="5"/>
  <c r="W16" i="5"/>
  <c r="AC16" i="5"/>
  <c r="F346" i="1"/>
  <c r="F422" i="1"/>
  <c r="S20" i="5"/>
  <c r="F419" i="1"/>
  <c r="R20" i="5"/>
  <c r="W20" i="5"/>
  <c r="AC20" i="5"/>
  <c r="AC60" i="5"/>
  <c r="AC61" i="5"/>
  <c r="AC62" i="5"/>
  <c r="AC63" i="5"/>
  <c r="J5" i="5"/>
  <c r="F50" i="1"/>
  <c r="I5" i="5"/>
  <c r="N5" i="5"/>
  <c r="AB5" i="5"/>
  <c r="J7" i="5"/>
  <c r="F103" i="1"/>
  <c r="I7" i="5"/>
  <c r="N7" i="5"/>
  <c r="AB7" i="5"/>
  <c r="J8" i="5"/>
  <c r="F123" i="1"/>
  <c r="I8" i="5"/>
  <c r="N8" i="5"/>
  <c r="AB8" i="5"/>
  <c r="J9" i="5"/>
  <c r="F146" i="1"/>
  <c r="I9" i="5"/>
  <c r="N9" i="5"/>
  <c r="AB9" i="5"/>
  <c r="F169" i="1"/>
  <c r="I10" i="5"/>
  <c r="N10" i="5"/>
  <c r="AB10" i="5"/>
  <c r="J11" i="5"/>
  <c r="F195" i="1"/>
  <c r="I11" i="5"/>
  <c r="N11" i="5"/>
  <c r="AB11" i="5"/>
  <c r="F225" i="1"/>
  <c r="J12" i="5"/>
  <c r="F218" i="1"/>
  <c r="I12" i="5"/>
  <c r="N12" i="5"/>
  <c r="AB12" i="5"/>
  <c r="J13" i="5"/>
  <c r="F241" i="1"/>
  <c r="I13" i="5"/>
  <c r="N13" i="5"/>
  <c r="AB13" i="5"/>
  <c r="J14" i="5"/>
  <c r="F269" i="1"/>
  <c r="I14" i="5"/>
  <c r="N14" i="5"/>
  <c r="AB14" i="5"/>
  <c r="F294" i="1"/>
  <c r="N15" i="5"/>
  <c r="AB15" i="5"/>
  <c r="J16" i="5"/>
  <c r="F314" i="1"/>
  <c r="I16" i="5"/>
  <c r="N16" i="5"/>
  <c r="AB16" i="5"/>
  <c r="F341" i="1"/>
  <c r="N17" i="5"/>
  <c r="AB17" i="5"/>
  <c r="F372" i="1"/>
  <c r="J18" i="5"/>
  <c r="F363" i="1"/>
  <c r="I18" i="5"/>
  <c r="N18" i="5"/>
  <c r="AB18" i="5"/>
  <c r="F393" i="1"/>
  <c r="J19" i="5"/>
  <c r="F387" i="1"/>
  <c r="I19" i="5"/>
  <c r="N19" i="5"/>
  <c r="AB19" i="5"/>
  <c r="J20" i="5"/>
  <c r="F414" i="1"/>
  <c r="I20" i="5"/>
  <c r="N20" i="5"/>
  <c r="AB20" i="5"/>
  <c r="AB63" i="5"/>
  <c r="AB62" i="5"/>
  <c r="AB61" i="5"/>
  <c r="AB60" i="5"/>
  <c r="F20" i="5"/>
  <c r="E20" i="5"/>
  <c r="G20" i="5"/>
  <c r="C20" i="5"/>
  <c r="F412" i="1"/>
  <c r="B20" i="5"/>
  <c r="D20" i="5"/>
  <c r="F19" i="5"/>
  <c r="E19" i="5"/>
  <c r="G19" i="5"/>
  <c r="C19" i="5"/>
  <c r="B19" i="5"/>
  <c r="D19" i="5"/>
  <c r="G218" i="1"/>
  <c r="G219" i="1"/>
  <c r="F219" i="1"/>
  <c r="G220" i="1"/>
  <c r="G221" i="1"/>
  <c r="G222" i="1"/>
  <c r="G223" i="1"/>
  <c r="G224" i="1"/>
  <c r="F220" i="1"/>
  <c r="F221" i="1"/>
  <c r="F222" i="1"/>
  <c r="F223" i="1"/>
  <c r="F224" i="1"/>
  <c r="M12" i="5"/>
  <c r="F18" i="5"/>
  <c r="E18" i="5"/>
  <c r="G18" i="5"/>
  <c r="C18" i="5"/>
  <c r="F362" i="1"/>
  <c r="B18" i="5"/>
  <c r="D18" i="5"/>
  <c r="F17" i="5"/>
  <c r="E17" i="5"/>
  <c r="G17" i="5"/>
  <c r="F349" i="1"/>
  <c r="C17" i="5"/>
  <c r="B17" i="5"/>
  <c r="D17" i="5"/>
  <c r="F16" i="5"/>
  <c r="E16" i="5"/>
  <c r="G16" i="5"/>
  <c r="C16" i="5"/>
  <c r="B16" i="5"/>
  <c r="D16" i="5"/>
  <c r="F15" i="5"/>
  <c r="E15" i="5"/>
  <c r="G15" i="5"/>
  <c r="C15" i="5"/>
  <c r="F290" i="1"/>
  <c r="B15" i="5"/>
  <c r="D15" i="5"/>
  <c r="F14" i="5"/>
  <c r="E14" i="5"/>
  <c r="G14" i="5"/>
  <c r="C14" i="5"/>
  <c r="F267" i="1"/>
  <c r="B14" i="5"/>
  <c r="D14" i="5"/>
  <c r="C13" i="5"/>
  <c r="F13" i="5"/>
  <c r="E13" i="5"/>
  <c r="G13" i="5"/>
  <c r="B13" i="5"/>
  <c r="D13" i="5"/>
  <c r="L12" i="5"/>
  <c r="K12" i="5"/>
  <c r="F12" i="5"/>
  <c r="E12" i="5"/>
  <c r="G12" i="5"/>
  <c r="C12" i="5"/>
  <c r="B12" i="5"/>
  <c r="D12" i="5"/>
  <c r="F11" i="5"/>
  <c r="E11" i="5"/>
  <c r="G11" i="5"/>
  <c r="C11" i="5"/>
  <c r="B11" i="5"/>
  <c r="D11" i="5"/>
  <c r="F10" i="5"/>
  <c r="E10" i="5"/>
  <c r="G10" i="5"/>
  <c r="F184" i="1"/>
  <c r="C10" i="5"/>
  <c r="B10" i="5"/>
  <c r="D10" i="5"/>
  <c r="F9" i="5"/>
  <c r="E9" i="5"/>
  <c r="G9" i="5"/>
  <c r="C9" i="5"/>
  <c r="F145" i="1"/>
  <c r="B9" i="5"/>
  <c r="D9" i="5"/>
  <c r="G124" i="1"/>
  <c r="F124" i="1"/>
  <c r="G125" i="1"/>
  <c r="F125" i="1"/>
  <c r="G126" i="1"/>
  <c r="G127" i="1"/>
  <c r="G128" i="1"/>
  <c r="G129" i="1"/>
  <c r="G130" i="1"/>
  <c r="G131" i="1"/>
  <c r="F126" i="1"/>
  <c r="F127" i="1"/>
  <c r="F128" i="1"/>
  <c r="F129" i="1"/>
  <c r="F130" i="1"/>
  <c r="M8" i="5"/>
  <c r="L8" i="5"/>
  <c r="K8" i="5"/>
  <c r="F8" i="5"/>
  <c r="E8" i="5"/>
  <c r="G8" i="5"/>
  <c r="C8" i="5"/>
  <c r="F119" i="1"/>
  <c r="B8" i="5"/>
  <c r="D8" i="5"/>
  <c r="G1235" i="1"/>
  <c r="G1165" i="1"/>
  <c r="H1044" i="1"/>
  <c r="G972" i="1"/>
  <c r="G924" i="1"/>
  <c r="G900" i="1"/>
  <c r="G877" i="1"/>
  <c r="G828" i="1"/>
  <c r="G709" i="1"/>
  <c r="G660" i="1"/>
  <c r="G637" i="1"/>
  <c r="G613" i="1"/>
  <c r="H559" i="1"/>
  <c r="G506" i="1"/>
  <c r="G482" i="1"/>
  <c r="G491" i="1"/>
  <c r="G490" i="1"/>
  <c r="H419" i="1"/>
  <c r="H421" i="1"/>
  <c r="H422" i="1"/>
  <c r="H420" i="1"/>
  <c r="G415" i="1"/>
  <c r="G416" i="1"/>
  <c r="G417" i="1"/>
  <c r="G418" i="1"/>
  <c r="G419" i="1"/>
  <c r="G414" i="1"/>
  <c r="G314" i="1"/>
  <c r="G324" i="1"/>
  <c r="G298" i="1"/>
  <c r="H273" i="1"/>
  <c r="H203" i="1"/>
  <c r="H131" i="1"/>
  <c r="H57" i="1"/>
  <c r="H1285" i="1"/>
  <c r="G1273" i="1"/>
  <c r="H1286" i="1"/>
  <c r="H1287" i="1"/>
  <c r="H1288" i="1"/>
  <c r="G1278" i="1"/>
  <c r="G1279" i="1"/>
  <c r="G1280" i="1"/>
  <c r="G1281" i="1"/>
  <c r="G1282" i="1"/>
  <c r="G1283" i="1"/>
  <c r="G1284" i="1"/>
  <c r="G1285" i="1"/>
  <c r="G1275" i="1"/>
  <c r="G1276" i="1"/>
  <c r="G1277" i="1"/>
  <c r="G1274" i="1"/>
  <c r="G1258" i="1"/>
  <c r="H1259" i="1"/>
  <c r="H1260" i="1"/>
  <c r="H1258" i="1"/>
  <c r="G1251" i="1"/>
  <c r="G1252" i="1"/>
  <c r="G1253" i="1"/>
  <c r="G1254" i="1"/>
  <c r="G1255" i="1"/>
  <c r="G1256" i="1"/>
  <c r="G1257" i="1"/>
  <c r="G1229" i="1"/>
  <c r="H1236" i="1"/>
  <c r="H1237" i="1"/>
  <c r="H1238" i="1"/>
  <c r="H1235" i="1"/>
  <c r="G1230" i="1"/>
  <c r="G1231" i="1"/>
  <c r="G1232" i="1"/>
  <c r="G1233" i="1"/>
  <c r="G1234" i="1"/>
  <c r="G1211" i="1"/>
  <c r="G1213" i="1"/>
  <c r="G1214" i="1"/>
  <c r="G1215" i="1"/>
  <c r="G1210" i="1"/>
  <c r="G1207" i="1"/>
  <c r="G1202" i="1"/>
  <c r="G1203" i="1"/>
  <c r="G1204" i="1"/>
  <c r="G1205" i="1"/>
  <c r="G1206" i="1"/>
  <c r="G1201" i="1"/>
  <c r="I1190" i="1"/>
  <c r="I1191" i="1"/>
  <c r="I1192" i="1"/>
  <c r="I1189" i="1"/>
  <c r="H1187" i="1"/>
  <c r="H1188" i="1"/>
  <c r="H1189" i="1"/>
  <c r="H1186" i="1"/>
  <c r="G1182" i="1"/>
  <c r="G1183" i="1"/>
  <c r="G1184" i="1"/>
  <c r="G1185" i="1"/>
  <c r="G1186" i="1"/>
  <c r="G1181" i="1"/>
  <c r="H1166" i="1"/>
  <c r="H1167" i="1"/>
  <c r="H1165" i="1"/>
  <c r="G1157" i="1"/>
  <c r="G1158" i="1"/>
  <c r="G1159" i="1"/>
  <c r="G1160" i="1"/>
  <c r="G1161" i="1"/>
  <c r="G1162" i="1"/>
  <c r="G1163" i="1"/>
  <c r="G1164" i="1"/>
  <c r="G1156" i="1"/>
  <c r="G1138" i="1"/>
  <c r="H1139" i="1"/>
  <c r="H1140" i="1"/>
  <c r="H1141" i="1"/>
  <c r="H1142" i="1"/>
  <c r="H1138" i="1"/>
  <c r="G1133" i="1"/>
  <c r="G1134" i="1"/>
  <c r="G1135" i="1"/>
  <c r="G1136" i="1"/>
  <c r="G1137" i="1"/>
  <c r="G1132" i="1"/>
  <c r="G1118" i="1"/>
  <c r="G1112" i="1"/>
  <c r="G1113" i="1"/>
  <c r="G1114" i="1"/>
  <c r="G1115" i="1"/>
  <c r="G1116" i="1"/>
  <c r="G1117" i="1"/>
  <c r="G1109" i="1"/>
  <c r="G1110" i="1"/>
  <c r="G1111" i="1"/>
  <c r="G1108" i="1"/>
  <c r="G1096" i="1"/>
  <c r="H1097" i="1"/>
  <c r="H1098" i="1"/>
  <c r="H1096" i="1"/>
  <c r="G1092" i="1"/>
  <c r="G1093" i="1"/>
  <c r="G1094" i="1"/>
  <c r="G1095" i="1"/>
  <c r="G1091" i="1"/>
  <c r="G1085" i="1"/>
  <c r="G1086" i="1"/>
  <c r="G1087" i="1"/>
  <c r="G1084" i="1"/>
  <c r="G1059" i="1"/>
  <c r="H1069" i="1"/>
  <c r="H1070" i="1"/>
  <c r="H1071" i="1"/>
  <c r="H1072" i="1"/>
  <c r="G1065" i="1"/>
  <c r="G1066" i="1"/>
  <c r="G1067" i="1"/>
  <c r="G1068" i="1"/>
  <c r="G1069" i="1"/>
  <c r="G1061" i="1"/>
  <c r="G1062" i="1"/>
  <c r="G1063" i="1"/>
  <c r="G1064" i="1"/>
  <c r="G1060" i="1"/>
  <c r="H947" i="1"/>
  <c r="H1045" i="1"/>
  <c r="H1046" i="1"/>
  <c r="H1047" i="1"/>
  <c r="G1042" i="1"/>
  <c r="G1043" i="1"/>
  <c r="G1044" i="1"/>
  <c r="G1041" i="1"/>
  <c r="G1033" i="1"/>
  <c r="G1034" i="1"/>
  <c r="G1035" i="1"/>
  <c r="G1036" i="1"/>
  <c r="G1037" i="1"/>
  <c r="G1038" i="1"/>
  <c r="G1039" i="1"/>
  <c r="G1040" i="1"/>
  <c r="G1032" i="1"/>
  <c r="G1011" i="1"/>
  <c r="G1012" i="1"/>
  <c r="G1013" i="1"/>
  <c r="G1014" i="1"/>
  <c r="G1015" i="1"/>
  <c r="G1016" i="1"/>
  <c r="G1017" i="1"/>
  <c r="G1018" i="1"/>
  <c r="G1019" i="1"/>
  <c r="G1020" i="1"/>
  <c r="G1021" i="1"/>
  <c r="G1022" i="1"/>
  <c r="G996" i="1"/>
  <c r="H997" i="1"/>
  <c r="H998" i="1"/>
  <c r="H999" i="1"/>
  <c r="H996" i="1"/>
  <c r="G992" i="1"/>
  <c r="G993" i="1"/>
  <c r="G994" i="1"/>
  <c r="G995" i="1"/>
  <c r="G991" i="1"/>
  <c r="H973" i="1"/>
  <c r="H974" i="1"/>
  <c r="H975" i="1"/>
  <c r="H972" i="1"/>
  <c r="G964" i="1"/>
  <c r="G965" i="1"/>
  <c r="G966" i="1"/>
  <c r="G967" i="1"/>
  <c r="G968" i="1"/>
  <c r="G969" i="1"/>
  <c r="G970" i="1"/>
  <c r="G971" i="1"/>
  <c r="G963" i="1"/>
  <c r="G947" i="1"/>
  <c r="G937" i="1"/>
  <c r="H948" i="1"/>
  <c r="H949" i="1"/>
  <c r="H950" i="1"/>
  <c r="G941" i="1"/>
  <c r="G942" i="1"/>
  <c r="G943" i="1"/>
  <c r="G944" i="1"/>
  <c r="G945" i="1"/>
  <c r="G946" i="1"/>
  <c r="G940" i="1"/>
  <c r="G939" i="1"/>
  <c r="G938" i="1"/>
  <c r="H925" i="1"/>
  <c r="H926" i="1"/>
  <c r="H927" i="1"/>
  <c r="H924" i="1"/>
  <c r="G915" i="1"/>
  <c r="G916" i="1"/>
  <c r="G917" i="1"/>
  <c r="G918" i="1"/>
  <c r="G919" i="1"/>
  <c r="G920" i="1"/>
  <c r="G921" i="1"/>
  <c r="G922" i="1"/>
  <c r="G923" i="1"/>
  <c r="G914" i="1"/>
  <c r="G899" i="1"/>
  <c r="H900" i="1"/>
  <c r="H901" i="1"/>
  <c r="H902" i="1"/>
  <c r="G893" i="1"/>
  <c r="G894" i="1"/>
  <c r="G895" i="1"/>
  <c r="G896" i="1"/>
  <c r="G897" i="1"/>
  <c r="G898" i="1"/>
  <c r="G892" i="1"/>
  <c r="G876" i="1"/>
  <c r="G866" i="1"/>
  <c r="G878" i="1"/>
  <c r="G879" i="1"/>
  <c r="G867" i="1"/>
  <c r="G868" i="1"/>
  <c r="G869" i="1"/>
  <c r="G870" i="1"/>
  <c r="G871" i="1"/>
  <c r="G872" i="1"/>
  <c r="G873" i="1"/>
  <c r="G874" i="1"/>
  <c r="G875" i="1"/>
  <c r="G851" i="1"/>
  <c r="G853" i="1"/>
  <c r="G854" i="1"/>
  <c r="G852" i="1"/>
  <c r="G844" i="1"/>
  <c r="G845" i="1"/>
  <c r="G846" i="1"/>
  <c r="G847" i="1"/>
  <c r="G848" i="1"/>
  <c r="G849" i="1"/>
  <c r="G850" i="1"/>
  <c r="H828" i="1"/>
  <c r="H829" i="1"/>
  <c r="H830" i="1"/>
  <c r="H831" i="1"/>
  <c r="G820" i="1"/>
  <c r="G821" i="1"/>
  <c r="G822" i="1"/>
  <c r="G823" i="1"/>
  <c r="G824" i="1"/>
  <c r="G825" i="1"/>
  <c r="G826" i="1"/>
  <c r="G827" i="1"/>
  <c r="G819" i="1"/>
  <c r="G792" i="1"/>
  <c r="G793" i="1"/>
  <c r="G794" i="1"/>
  <c r="G795" i="1"/>
  <c r="G805" i="1"/>
  <c r="G797" i="1"/>
  <c r="G798" i="1"/>
  <c r="G799" i="1"/>
  <c r="G800" i="1"/>
  <c r="G801" i="1"/>
  <c r="G802" i="1"/>
  <c r="G803" i="1"/>
  <c r="G804" i="1"/>
  <c r="G796" i="1"/>
  <c r="G776" i="1"/>
  <c r="G777" i="1"/>
  <c r="G778" i="1"/>
  <c r="G779" i="1"/>
  <c r="G780" i="1"/>
  <c r="G781" i="1"/>
  <c r="G775" i="1"/>
  <c r="G772" i="1"/>
  <c r="G773" i="1"/>
  <c r="G774" i="1"/>
  <c r="G771" i="1"/>
  <c r="G747" i="1"/>
  <c r="G757" i="1"/>
  <c r="H758" i="1"/>
  <c r="H759" i="1"/>
  <c r="H760" i="1"/>
  <c r="H757" i="1"/>
  <c r="G752" i="1"/>
  <c r="G753" i="1"/>
  <c r="G754" i="1"/>
  <c r="G755" i="1"/>
  <c r="G756" i="1"/>
  <c r="G751" i="1"/>
  <c r="G749" i="1"/>
  <c r="G750" i="1"/>
  <c r="G748" i="1"/>
  <c r="G732" i="1"/>
  <c r="G733" i="1"/>
  <c r="G734" i="1"/>
  <c r="G735" i="1"/>
  <c r="G736" i="1"/>
  <c r="G737" i="1"/>
  <c r="G731" i="1"/>
  <c r="H710" i="1"/>
  <c r="H711" i="1"/>
  <c r="H712" i="1"/>
  <c r="H713" i="1"/>
  <c r="H709" i="1"/>
  <c r="G699" i="1"/>
  <c r="G700" i="1"/>
  <c r="G701" i="1"/>
  <c r="G702" i="1"/>
  <c r="G703" i="1"/>
  <c r="G704" i="1"/>
  <c r="G705" i="1"/>
  <c r="G706" i="1"/>
  <c r="G707" i="1"/>
  <c r="G708" i="1"/>
  <c r="G698" i="1"/>
  <c r="G675" i="1"/>
  <c r="H682" i="1"/>
  <c r="G682" i="1"/>
  <c r="H683" i="1"/>
  <c r="H684" i="1"/>
  <c r="H685" i="1"/>
  <c r="H686" i="1"/>
  <c r="G677" i="1"/>
  <c r="G678" i="1"/>
  <c r="G679" i="1"/>
  <c r="G680" i="1"/>
  <c r="G681" i="1"/>
  <c r="G676" i="1"/>
  <c r="G649" i="1"/>
  <c r="G661" i="1"/>
  <c r="G662" i="1"/>
  <c r="G663" i="1"/>
  <c r="G650" i="1"/>
  <c r="G651" i="1"/>
  <c r="G652" i="1"/>
  <c r="G653" i="1"/>
  <c r="G654" i="1"/>
  <c r="G655" i="1"/>
  <c r="G656" i="1"/>
  <c r="G657" i="1"/>
  <c r="G658" i="1"/>
  <c r="G659" i="1"/>
  <c r="H614" i="1"/>
  <c r="H615" i="1"/>
  <c r="H613" i="1"/>
  <c r="G605" i="1"/>
  <c r="G606" i="1"/>
  <c r="G607" i="1"/>
  <c r="G608" i="1"/>
  <c r="G609" i="1"/>
  <c r="G610" i="1"/>
  <c r="G611" i="1"/>
  <c r="G612" i="1"/>
  <c r="G604" i="1"/>
  <c r="G600" i="1"/>
  <c r="G601" i="1"/>
  <c r="G602" i="1"/>
  <c r="G603" i="1"/>
  <c r="G599" i="1"/>
  <c r="G624" i="1"/>
  <c r="G625" i="1"/>
  <c r="G638" i="1"/>
  <c r="G626" i="1"/>
  <c r="G627" i="1"/>
  <c r="G628" i="1"/>
  <c r="G629" i="1"/>
  <c r="G630" i="1"/>
  <c r="G631" i="1"/>
  <c r="G632" i="1"/>
  <c r="G633" i="1"/>
  <c r="G634" i="1"/>
  <c r="G635" i="1"/>
  <c r="G636" i="1"/>
  <c r="H588" i="1"/>
  <c r="H589" i="1"/>
  <c r="H587" i="1"/>
  <c r="G583" i="1"/>
  <c r="G584" i="1"/>
  <c r="G585" i="1"/>
  <c r="G586" i="1"/>
  <c r="G587" i="1"/>
  <c r="G582" i="1"/>
  <c r="H561" i="1"/>
  <c r="H562" i="1"/>
  <c r="H563" i="1"/>
  <c r="H560" i="1"/>
  <c r="G556" i="1"/>
  <c r="G557" i="1"/>
  <c r="G558" i="1"/>
  <c r="G559" i="1"/>
  <c r="G555" i="1"/>
  <c r="G532" i="1"/>
  <c r="G540" i="1"/>
  <c r="G534" i="1"/>
  <c r="G535" i="1"/>
  <c r="G536" i="1"/>
  <c r="G537" i="1"/>
  <c r="G538" i="1"/>
  <c r="G539" i="1"/>
  <c r="G533" i="1"/>
  <c r="G516" i="1"/>
  <c r="G515" i="1"/>
  <c r="G514" i="1"/>
  <c r="G513" i="1"/>
  <c r="G512" i="1"/>
  <c r="G511" i="1"/>
  <c r="G510" i="1"/>
  <c r="G509" i="1"/>
  <c r="G508" i="1"/>
  <c r="G507" i="1"/>
  <c r="G483" i="1"/>
  <c r="H491" i="1"/>
  <c r="H492" i="1"/>
  <c r="H493" i="1"/>
  <c r="H494" i="1"/>
  <c r="G485" i="1"/>
  <c r="G486" i="1"/>
  <c r="G487" i="1"/>
  <c r="G488" i="1"/>
  <c r="G489" i="1"/>
  <c r="G484" i="1"/>
  <c r="G465" i="1"/>
  <c r="G466" i="1"/>
  <c r="G467" i="1"/>
  <c r="G468" i="1"/>
  <c r="G463" i="1"/>
  <c r="G464" i="1"/>
  <c r="G462" i="1"/>
  <c r="G441" i="1"/>
  <c r="G442" i="1"/>
  <c r="G443" i="1"/>
  <c r="G444" i="1"/>
  <c r="G439" i="1"/>
  <c r="G440" i="1"/>
  <c r="G438" i="1"/>
  <c r="G393" i="1"/>
  <c r="G388" i="1"/>
  <c r="G389" i="1"/>
  <c r="G390" i="1"/>
  <c r="G391" i="1"/>
  <c r="G392" i="1"/>
  <c r="G387" i="1"/>
  <c r="G363" i="1"/>
  <c r="G364" i="1"/>
  <c r="G365" i="1"/>
  <c r="G366" i="1"/>
  <c r="G367" i="1"/>
  <c r="G368" i="1"/>
  <c r="G369" i="1"/>
  <c r="G370" i="1"/>
  <c r="G371" i="1"/>
  <c r="G372" i="1"/>
  <c r="G347" i="1"/>
  <c r="G348" i="1"/>
  <c r="G342" i="1"/>
  <c r="G343" i="1"/>
  <c r="G344" i="1"/>
  <c r="G345" i="1"/>
  <c r="G346" i="1"/>
  <c r="G341" i="1"/>
  <c r="H325" i="1"/>
  <c r="H326" i="1"/>
  <c r="H327" i="1"/>
  <c r="H324" i="1"/>
  <c r="G316" i="1"/>
  <c r="G317" i="1"/>
  <c r="G318" i="1"/>
  <c r="G319" i="1"/>
  <c r="G320" i="1"/>
  <c r="G321" i="1"/>
  <c r="G322" i="1"/>
  <c r="G323" i="1"/>
  <c r="G315" i="1"/>
  <c r="G299" i="1"/>
  <c r="G300" i="1"/>
  <c r="G295" i="1"/>
  <c r="G296" i="1"/>
  <c r="G297" i="1"/>
  <c r="G294" i="1"/>
  <c r="H274" i="1"/>
  <c r="H275" i="1"/>
  <c r="H276" i="1"/>
  <c r="H277" i="1"/>
  <c r="G270" i="1"/>
  <c r="G271" i="1"/>
  <c r="G272" i="1"/>
  <c r="G273" i="1"/>
  <c r="G269" i="1"/>
  <c r="H253" i="1"/>
  <c r="H254" i="1"/>
  <c r="H255" i="1"/>
  <c r="H256" i="1"/>
  <c r="H252" i="1"/>
  <c r="G242" i="1"/>
  <c r="G243" i="1"/>
  <c r="G244" i="1"/>
  <c r="G245" i="1"/>
  <c r="G246" i="1"/>
  <c r="G247" i="1"/>
  <c r="G248" i="1"/>
  <c r="G249" i="1"/>
  <c r="G250" i="1"/>
  <c r="G251" i="1"/>
  <c r="G252" i="1"/>
  <c r="G241" i="1"/>
  <c r="H205" i="1"/>
  <c r="H206" i="1"/>
  <c r="H207" i="1"/>
  <c r="H208" i="1"/>
  <c r="H209" i="1"/>
  <c r="H204" i="1"/>
  <c r="G196" i="1"/>
  <c r="G197" i="1"/>
  <c r="G198" i="1"/>
  <c r="G199" i="1"/>
  <c r="G200" i="1"/>
  <c r="G201" i="1"/>
  <c r="G202" i="1"/>
  <c r="G203" i="1"/>
  <c r="G195" i="1"/>
  <c r="G181" i="1"/>
  <c r="G182" i="1"/>
  <c r="G183" i="1"/>
  <c r="G170" i="1"/>
  <c r="G171" i="1"/>
  <c r="G172" i="1"/>
  <c r="G173" i="1"/>
  <c r="G174" i="1"/>
  <c r="G175" i="1"/>
  <c r="G176" i="1"/>
  <c r="G177" i="1"/>
  <c r="G178" i="1"/>
  <c r="G179" i="1"/>
  <c r="G180" i="1"/>
  <c r="G169" i="1"/>
  <c r="H158" i="1"/>
  <c r="H159" i="1"/>
  <c r="H160" i="1"/>
  <c r="H157" i="1"/>
  <c r="G147" i="1"/>
  <c r="G148" i="1"/>
  <c r="G149" i="1"/>
  <c r="G150" i="1"/>
  <c r="G151" i="1"/>
  <c r="G152" i="1"/>
  <c r="G153" i="1"/>
  <c r="G154" i="1"/>
  <c r="G155" i="1"/>
  <c r="G156" i="1"/>
  <c r="G157" i="1"/>
  <c r="G146" i="1"/>
  <c r="H133" i="1"/>
  <c r="H134" i="1"/>
  <c r="H135" i="1"/>
  <c r="H132" i="1"/>
  <c r="F102" i="1"/>
  <c r="F7" i="5"/>
  <c r="E7" i="5"/>
  <c r="G7" i="5"/>
  <c r="C7" i="5"/>
  <c r="F98" i="1"/>
  <c r="B7" i="5"/>
  <c r="D7" i="5"/>
  <c r="H108" i="1"/>
  <c r="H109" i="1"/>
  <c r="H110" i="1"/>
  <c r="H111" i="1"/>
  <c r="H107" i="1"/>
  <c r="G104" i="1"/>
  <c r="G105" i="1"/>
  <c r="G106" i="1"/>
  <c r="G107" i="1"/>
  <c r="G103" i="1"/>
  <c r="F49" i="1"/>
  <c r="E5" i="5"/>
  <c r="F5" i="5"/>
  <c r="G5" i="5"/>
  <c r="C5" i="5"/>
  <c r="B5" i="5"/>
  <c r="D5" i="5"/>
  <c r="H59" i="1"/>
  <c r="H60" i="1"/>
  <c r="H61" i="1"/>
  <c r="H62" i="1"/>
  <c r="H58" i="1"/>
  <c r="G51" i="1"/>
  <c r="G52" i="1"/>
  <c r="G53" i="1"/>
  <c r="G54" i="1"/>
  <c r="G55" i="1"/>
  <c r="G56" i="1"/>
  <c r="G57" i="1"/>
  <c r="G50" i="1"/>
  <c r="K50" i="1"/>
  <c r="K32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1" i="2"/>
  <c r="K122" i="2"/>
  <c r="K123" i="2"/>
  <c r="K124" i="2"/>
  <c r="K125" i="2"/>
  <c r="K126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  <c r="K160" i="2"/>
  <c r="K161" i="2"/>
  <c r="K162" i="2"/>
  <c r="K163" i="2"/>
  <c r="K164" i="2"/>
  <c r="K165" i="2"/>
  <c r="K166" i="2"/>
  <c r="K167" i="2"/>
  <c r="K168" i="2"/>
  <c r="K169" i="2"/>
  <c r="K170" i="2"/>
  <c r="K171" i="2"/>
  <c r="K172" i="2"/>
  <c r="K173" i="2"/>
  <c r="K174" i="2"/>
  <c r="K175" i="2"/>
  <c r="K176" i="2"/>
  <c r="K177" i="2"/>
  <c r="K178" i="2"/>
  <c r="K179" i="2"/>
  <c r="K180" i="2"/>
  <c r="K181" i="2"/>
  <c r="K182" i="2"/>
  <c r="K183" i="2"/>
  <c r="K184" i="2"/>
  <c r="K185" i="2"/>
  <c r="K186" i="2"/>
  <c r="K187" i="2"/>
  <c r="K188" i="2"/>
  <c r="K189" i="2"/>
  <c r="K190" i="2"/>
  <c r="K191" i="2"/>
  <c r="K192" i="2"/>
  <c r="K193" i="2"/>
  <c r="K194" i="2"/>
  <c r="K195" i="2"/>
  <c r="K196" i="2"/>
  <c r="K197" i="2"/>
  <c r="K198" i="2"/>
  <c r="K199" i="2"/>
  <c r="K200" i="2"/>
  <c r="K201" i="2"/>
  <c r="K202" i="2"/>
  <c r="K203" i="2"/>
  <c r="K204" i="2"/>
  <c r="K205" i="2"/>
  <c r="K206" i="2"/>
  <c r="K207" i="2"/>
  <c r="K208" i="2"/>
  <c r="K209" i="2"/>
  <c r="K210" i="2"/>
  <c r="K211" i="2"/>
  <c r="K212" i="2"/>
  <c r="K213" i="2"/>
  <c r="K214" i="2"/>
  <c r="K215" i="2"/>
  <c r="K216" i="2"/>
  <c r="K217" i="2"/>
  <c r="K218" i="2"/>
  <c r="K219" i="2"/>
  <c r="K220" i="2"/>
  <c r="K221" i="2"/>
  <c r="K222" i="2"/>
  <c r="K223" i="2"/>
  <c r="K224" i="2"/>
  <c r="K225" i="2"/>
  <c r="K226" i="2"/>
  <c r="K227" i="2"/>
  <c r="K228" i="2"/>
  <c r="K229" i="2"/>
  <c r="K230" i="2"/>
  <c r="K231" i="2"/>
  <c r="K232" i="2"/>
  <c r="K233" i="2"/>
  <c r="K234" i="2"/>
  <c r="K235" i="2"/>
  <c r="K236" i="2"/>
  <c r="K237" i="2"/>
  <c r="K238" i="2"/>
  <c r="K239" i="2"/>
  <c r="K240" i="2"/>
  <c r="K241" i="2"/>
  <c r="K242" i="2"/>
  <c r="K243" i="2"/>
  <c r="K244" i="2"/>
  <c r="K245" i="2"/>
  <c r="K246" i="2"/>
  <c r="K247" i="2"/>
  <c r="K248" i="2"/>
  <c r="K249" i="2"/>
  <c r="K250" i="2"/>
  <c r="K251" i="2"/>
  <c r="K252" i="2"/>
  <c r="K253" i="2"/>
  <c r="K254" i="2"/>
  <c r="K255" i="2"/>
  <c r="K256" i="2"/>
  <c r="K257" i="2"/>
  <c r="K258" i="2"/>
  <c r="K259" i="2"/>
  <c r="K260" i="2"/>
  <c r="K261" i="2"/>
  <c r="K262" i="2"/>
  <c r="K263" i="2"/>
  <c r="K264" i="2"/>
  <c r="K265" i="2"/>
  <c r="K266" i="2"/>
  <c r="K267" i="2"/>
  <c r="K268" i="2"/>
  <c r="K269" i="2"/>
  <c r="K270" i="2"/>
  <c r="K271" i="2"/>
  <c r="K272" i="2"/>
  <c r="K273" i="2"/>
  <c r="K274" i="2"/>
  <c r="K275" i="2"/>
  <c r="K276" i="2"/>
  <c r="K277" i="2"/>
  <c r="K278" i="2"/>
  <c r="K279" i="2"/>
  <c r="K280" i="2"/>
  <c r="K281" i="2"/>
  <c r="K282" i="2"/>
  <c r="K283" i="2"/>
  <c r="K284" i="2"/>
  <c r="K285" i="2"/>
  <c r="K286" i="2"/>
  <c r="K287" i="2"/>
  <c r="K288" i="2"/>
  <c r="K289" i="2"/>
  <c r="K290" i="2"/>
  <c r="K291" i="2"/>
  <c r="K292" i="2"/>
  <c r="K293" i="2"/>
  <c r="K294" i="2"/>
  <c r="K295" i="2"/>
  <c r="K296" i="2"/>
  <c r="K297" i="2"/>
  <c r="K298" i="2"/>
  <c r="K299" i="2"/>
  <c r="K300" i="2"/>
  <c r="K301" i="2"/>
  <c r="K302" i="2"/>
  <c r="K303" i="2"/>
  <c r="K304" i="2"/>
  <c r="K305" i="2"/>
  <c r="K306" i="2"/>
  <c r="K307" i="2"/>
  <c r="K308" i="2"/>
  <c r="K309" i="2"/>
  <c r="K310" i="2"/>
  <c r="K311" i="2"/>
  <c r="K312" i="2"/>
  <c r="K313" i="2"/>
  <c r="K314" i="2"/>
  <c r="K315" i="2"/>
  <c r="K316" i="2"/>
  <c r="K317" i="2"/>
  <c r="K318" i="2"/>
  <c r="K319" i="2"/>
  <c r="K320" i="2"/>
  <c r="K321" i="2"/>
  <c r="K322" i="2"/>
  <c r="K323" i="2"/>
  <c r="K324" i="2"/>
  <c r="K325" i="2"/>
  <c r="K326" i="2"/>
  <c r="K327" i="2"/>
  <c r="K328" i="2"/>
  <c r="K329" i="2"/>
  <c r="K330" i="2"/>
  <c r="K331" i="2"/>
  <c r="K332" i="2"/>
  <c r="K333" i="2"/>
  <c r="K334" i="2"/>
  <c r="K335" i="2"/>
  <c r="K336" i="2"/>
  <c r="K337" i="2"/>
  <c r="K338" i="2"/>
  <c r="K339" i="2"/>
  <c r="K340" i="2"/>
  <c r="K341" i="2"/>
  <c r="K342" i="2"/>
  <c r="K343" i="2"/>
  <c r="K344" i="2"/>
  <c r="K345" i="2"/>
  <c r="K346" i="2"/>
  <c r="K347" i="2"/>
  <c r="K348" i="2"/>
  <c r="K349" i="2"/>
  <c r="K350" i="2"/>
  <c r="K351" i="2"/>
  <c r="K352" i="2"/>
  <c r="K353" i="2"/>
  <c r="K354" i="2"/>
  <c r="K355" i="2"/>
  <c r="K356" i="2"/>
  <c r="K357" i="2"/>
  <c r="K358" i="2"/>
  <c r="K359" i="2"/>
  <c r="K360" i="2"/>
  <c r="K361" i="2"/>
  <c r="K362" i="2"/>
  <c r="K363" i="2"/>
  <c r="K364" i="2"/>
  <c r="K365" i="2"/>
  <c r="K366" i="2"/>
  <c r="K367" i="2"/>
  <c r="K368" i="2"/>
  <c r="K369" i="2"/>
  <c r="K370" i="2"/>
  <c r="K371" i="2"/>
  <c r="K372" i="2"/>
  <c r="K373" i="2"/>
  <c r="K374" i="2"/>
  <c r="K375" i="2"/>
  <c r="K376" i="2"/>
  <c r="K377" i="2"/>
  <c r="K378" i="2"/>
  <c r="K379" i="2"/>
  <c r="K380" i="2"/>
  <c r="K381" i="2"/>
  <c r="K382" i="2"/>
  <c r="K383" i="2"/>
  <c r="K384" i="2"/>
  <c r="K385" i="2"/>
  <c r="K386" i="2"/>
  <c r="K387" i="2"/>
  <c r="K388" i="2"/>
  <c r="K389" i="2"/>
  <c r="K390" i="2"/>
  <c r="K391" i="2"/>
  <c r="K392" i="2"/>
  <c r="K393" i="2"/>
  <c r="K394" i="2"/>
  <c r="K395" i="2"/>
  <c r="K396" i="2"/>
  <c r="K397" i="2"/>
  <c r="K398" i="2"/>
  <c r="K399" i="2"/>
  <c r="K400" i="2"/>
  <c r="K401" i="2"/>
  <c r="K402" i="2"/>
  <c r="K403" i="2"/>
  <c r="K404" i="2"/>
  <c r="K405" i="2"/>
  <c r="K406" i="2"/>
  <c r="K407" i="2"/>
  <c r="K408" i="2"/>
  <c r="K409" i="2"/>
  <c r="K410" i="2"/>
  <c r="K411" i="2"/>
  <c r="K412" i="2"/>
  <c r="K413" i="2"/>
  <c r="K414" i="2"/>
  <c r="K415" i="2"/>
  <c r="K416" i="2"/>
  <c r="K417" i="2"/>
  <c r="K418" i="2"/>
  <c r="K419" i="2"/>
  <c r="K420" i="2"/>
  <c r="K421" i="2"/>
  <c r="K422" i="2"/>
  <c r="K423" i="2"/>
  <c r="K424" i="2"/>
  <c r="K425" i="2"/>
  <c r="K426" i="2"/>
  <c r="K427" i="2"/>
  <c r="K428" i="2"/>
  <c r="K429" i="2"/>
  <c r="K430" i="2"/>
  <c r="K431" i="2"/>
  <c r="K432" i="2"/>
  <c r="K433" i="2"/>
  <c r="K434" i="2"/>
  <c r="K435" i="2"/>
  <c r="K436" i="2"/>
  <c r="K437" i="2"/>
  <c r="K438" i="2"/>
  <c r="K439" i="2"/>
  <c r="K440" i="2"/>
  <c r="K441" i="2"/>
  <c r="K442" i="2"/>
  <c r="K443" i="2"/>
  <c r="K444" i="2"/>
  <c r="K445" i="2"/>
  <c r="K446" i="2"/>
  <c r="K447" i="2"/>
  <c r="K448" i="2"/>
  <c r="K449" i="2"/>
  <c r="K450" i="2"/>
  <c r="K451" i="2"/>
  <c r="K452" i="2"/>
  <c r="K453" i="2"/>
  <c r="K454" i="2"/>
  <c r="K455" i="2"/>
  <c r="K456" i="2"/>
  <c r="K457" i="2"/>
  <c r="K458" i="2"/>
  <c r="K459" i="2"/>
  <c r="K460" i="2"/>
  <c r="K461" i="2"/>
  <c r="K462" i="2"/>
  <c r="K463" i="2"/>
  <c r="K464" i="2"/>
  <c r="K465" i="2"/>
  <c r="K466" i="2"/>
  <c r="K467" i="2"/>
  <c r="K468" i="2"/>
  <c r="K469" i="2"/>
  <c r="K470" i="2"/>
  <c r="K471" i="2"/>
  <c r="K472" i="2"/>
  <c r="K473" i="2"/>
  <c r="K474" i="2"/>
  <c r="K475" i="2"/>
  <c r="K476" i="2"/>
  <c r="K477" i="2"/>
  <c r="K478" i="2"/>
  <c r="K479" i="2"/>
  <c r="K480" i="2"/>
  <c r="K481" i="2"/>
  <c r="K482" i="2"/>
  <c r="K483" i="2"/>
  <c r="K484" i="2"/>
  <c r="K485" i="2"/>
  <c r="K486" i="2"/>
  <c r="K487" i="2"/>
  <c r="K488" i="2"/>
  <c r="K489" i="2"/>
  <c r="K490" i="2"/>
  <c r="K491" i="2"/>
  <c r="K492" i="2"/>
  <c r="K493" i="2"/>
  <c r="K494" i="2"/>
  <c r="K495" i="2"/>
  <c r="K496" i="2"/>
  <c r="K497" i="2"/>
  <c r="K498" i="2"/>
  <c r="K499" i="2"/>
  <c r="K500" i="2"/>
  <c r="K501" i="2"/>
  <c r="K502" i="2"/>
  <c r="K503" i="2"/>
  <c r="K504" i="2"/>
  <c r="K505" i="2"/>
  <c r="K506" i="2"/>
  <c r="K507" i="2"/>
  <c r="K508" i="2"/>
  <c r="K509" i="2"/>
  <c r="K510" i="2"/>
  <c r="K511" i="2"/>
  <c r="K512" i="2"/>
  <c r="K513" i="2"/>
  <c r="K514" i="2"/>
  <c r="K515" i="2"/>
  <c r="K516" i="2"/>
  <c r="K517" i="2"/>
  <c r="K518" i="2"/>
  <c r="K519" i="2"/>
  <c r="K520" i="2"/>
  <c r="K521" i="2"/>
  <c r="K522" i="2"/>
  <c r="K523" i="2"/>
  <c r="K524" i="2"/>
  <c r="K525" i="2"/>
  <c r="K526" i="2"/>
  <c r="K527" i="2"/>
  <c r="K528" i="2"/>
  <c r="K529" i="2"/>
  <c r="K530" i="2"/>
  <c r="K531" i="2"/>
  <c r="K532" i="2"/>
  <c r="K533" i="2"/>
  <c r="K534" i="2"/>
  <c r="K535" i="2"/>
  <c r="K536" i="2"/>
  <c r="K537" i="2"/>
  <c r="K538" i="2"/>
  <c r="K539" i="2"/>
  <c r="K540" i="2"/>
  <c r="K541" i="2"/>
  <c r="K542" i="2"/>
  <c r="K543" i="2"/>
  <c r="K544" i="2"/>
  <c r="K545" i="2"/>
  <c r="K546" i="2"/>
  <c r="K547" i="2"/>
  <c r="K548" i="2"/>
  <c r="K549" i="2"/>
  <c r="K550" i="2"/>
  <c r="K551" i="2"/>
  <c r="K552" i="2"/>
  <c r="K553" i="2"/>
  <c r="K554" i="2"/>
  <c r="K555" i="2"/>
  <c r="K556" i="2"/>
  <c r="K557" i="2"/>
  <c r="K558" i="2"/>
  <c r="K559" i="2"/>
  <c r="K560" i="2"/>
  <c r="K561" i="2"/>
  <c r="K562" i="2"/>
  <c r="K563" i="2"/>
  <c r="K564" i="2"/>
  <c r="K565" i="2"/>
  <c r="K566" i="2"/>
  <c r="K567" i="2"/>
  <c r="K568" i="2"/>
  <c r="K569" i="2"/>
  <c r="K570" i="2"/>
  <c r="K571" i="2"/>
  <c r="K572" i="2"/>
  <c r="K573" i="2"/>
  <c r="K574" i="2"/>
  <c r="K575" i="2"/>
  <c r="K576" i="2"/>
  <c r="K577" i="2"/>
  <c r="K578" i="2"/>
  <c r="K579" i="2"/>
  <c r="K580" i="2"/>
  <c r="K581" i="2"/>
  <c r="K582" i="2"/>
  <c r="K583" i="2"/>
  <c r="K584" i="2"/>
  <c r="K585" i="2"/>
  <c r="K586" i="2"/>
  <c r="K587" i="2"/>
  <c r="K588" i="2"/>
  <c r="K589" i="2"/>
  <c r="K590" i="2"/>
  <c r="K591" i="2"/>
  <c r="K592" i="2"/>
  <c r="K593" i="2"/>
  <c r="K594" i="2"/>
  <c r="K595" i="2"/>
  <c r="K596" i="2"/>
  <c r="K597" i="2"/>
  <c r="K598" i="2"/>
  <c r="K599" i="2"/>
  <c r="K600" i="2"/>
  <c r="K601" i="2"/>
  <c r="K602" i="2"/>
  <c r="K603" i="2"/>
  <c r="K604" i="2"/>
  <c r="K605" i="2"/>
  <c r="K606" i="2"/>
  <c r="K607" i="2"/>
  <c r="K608" i="2"/>
  <c r="K609" i="2"/>
  <c r="K610" i="2"/>
  <c r="K611" i="2"/>
  <c r="K612" i="2"/>
  <c r="K613" i="2"/>
  <c r="K614" i="2"/>
  <c r="K615" i="2"/>
  <c r="K616" i="2"/>
  <c r="K617" i="2"/>
  <c r="K618" i="2"/>
  <c r="K619" i="2"/>
  <c r="K620" i="2"/>
  <c r="K621" i="2"/>
  <c r="K622" i="2"/>
  <c r="K623" i="2"/>
  <c r="K624" i="2"/>
  <c r="K625" i="2"/>
  <c r="K626" i="2"/>
  <c r="K627" i="2"/>
  <c r="K628" i="2"/>
  <c r="K629" i="2"/>
  <c r="K630" i="2"/>
  <c r="K631" i="2"/>
  <c r="K632" i="2"/>
  <c r="K633" i="2"/>
  <c r="K634" i="2"/>
  <c r="K635" i="2"/>
  <c r="K636" i="2"/>
  <c r="K637" i="2"/>
  <c r="K638" i="2"/>
  <c r="K639" i="2"/>
  <c r="K640" i="2"/>
  <c r="K641" i="2"/>
  <c r="K642" i="2"/>
  <c r="K643" i="2"/>
  <c r="K644" i="2"/>
  <c r="K645" i="2"/>
  <c r="K646" i="2"/>
  <c r="K647" i="2"/>
  <c r="K648" i="2"/>
  <c r="K649" i="2"/>
  <c r="K650" i="2"/>
  <c r="K651" i="2"/>
  <c r="K652" i="2"/>
  <c r="K653" i="2"/>
  <c r="K654" i="2"/>
  <c r="K655" i="2"/>
  <c r="K656" i="2"/>
  <c r="K657" i="2"/>
  <c r="K658" i="2"/>
  <c r="K659" i="2"/>
  <c r="K660" i="2"/>
  <c r="K661" i="2"/>
  <c r="K662" i="2"/>
  <c r="K663" i="2"/>
  <c r="K664" i="2"/>
  <c r="K665" i="2"/>
  <c r="K666" i="2"/>
  <c r="K667" i="2"/>
  <c r="K668" i="2"/>
  <c r="K669" i="2"/>
  <c r="K670" i="2"/>
  <c r="K671" i="2"/>
  <c r="K672" i="2"/>
  <c r="K673" i="2"/>
  <c r="K674" i="2"/>
  <c r="K675" i="2"/>
  <c r="K676" i="2"/>
  <c r="K677" i="2"/>
  <c r="K678" i="2"/>
  <c r="K679" i="2"/>
  <c r="K680" i="2"/>
  <c r="K681" i="2"/>
  <c r="K682" i="2"/>
  <c r="K683" i="2"/>
  <c r="K684" i="2"/>
  <c r="K685" i="2"/>
  <c r="K686" i="2"/>
  <c r="K687" i="2"/>
  <c r="K688" i="2"/>
  <c r="K689" i="2"/>
  <c r="K690" i="2"/>
  <c r="K691" i="2"/>
  <c r="K692" i="2"/>
  <c r="K693" i="2"/>
  <c r="K694" i="2"/>
  <c r="K695" i="2"/>
  <c r="K696" i="2"/>
  <c r="K697" i="2"/>
  <c r="K698" i="2"/>
  <c r="K699" i="2"/>
  <c r="K700" i="2"/>
  <c r="K701" i="2"/>
  <c r="K702" i="2"/>
  <c r="K703" i="2"/>
  <c r="K704" i="2"/>
  <c r="K705" i="2"/>
  <c r="K706" i="2"/>
  <c r="K707" i="2"/>
  <c r="K708" i="2"/>
  <c r="K709" i="2"/>
  <c r="K710" i="2"/>
  <c r="K711" i="2"/>
  <c r="K712" i="2"/>
  <c r="K713" i="2"/>
  <c r="K714" i="2"/>
  <c r="K715" i="2"/>
  <c r="K716" i="2"/>
  <c r="K717" i="2"/>
  <c r="K718" i="2"/>
  <c r="K719" i="2"/>
  <c r="K720" i="2"/>
  <c r="K721" i="2"/>
  <c r="K722" i="2"/>
  <c r="K723" i="2"/>
  <c r="K724" i="2"/>
  <c r="K725" i="2"/>
  <c r="K726" i="2"/>
  <c r="K727" i="2"/>
  <c r="K728" i="2"/>
  <c r="K729" i="2"/>
  <c r="K730" i="2"/>
  <c r="K731" i="2"/>
  <c r="K732" i="2"/>
  <c r="K733" i="2"/>
  <c r="K734" i="2"/>
  <c r="K735" i="2"/>
  <c r="K736" i="2"/>
  <c r="K737" i="2"/>
  <c r="K738" i="2"/>
  <c r="K739" i="2"/>
  <c r="K740" i="2"/>
  <c r="K741" i="2"/>
  <c r="K742" i="2"/>
  <c r="K743" i="2"/>
  <c r="K744" i="2"/>
  <c r="K745" i="2"/>
  <c r="K746" i="2"/>
  <c r="K747" i="2"/>
  <c r="K748" i="2"/>
  <c r="K749" i="2"/>
  <c r="K750" i="2"/>
  <c r="K751" i="2"/>
  <c r="K752" i="2"/>
  <c r="K753" i="2"/>
  <c r="K754" i="2"/>
  <c r="K755" i="2"/>
  <c r="K756" i="2"/>
  <c r="K757" i="2"/>
  <c r="K758" i="2"/>
  <c r="K759" i="2"/>
  <c r="K760" i="2"/>
  <c r="K761" i="2"/>
  <c r="K762" i="2"/>
  <c r="K763" i="2"/>
  <c r="K764" i="2"/>
  <c r="K765" i="2"/>
  <c r="K766" i="2"/>
  <c r="K767" i="2"/>
  <c r="K768" i="2"/>
  <c r="K769" i="2"/>
  <c r="K770" i="2"/>
  <c r="K771" i="2"/>
  <c r="K772" i="2"/>
  <c r="K773" i="2"/>
  <c r="K774" i="2"/>
  <c r="K775" i="2"/>
  <c r="K776" i="2"/>
  <c r="K777" i="2"/>
  <c r="K778" i="2"/>
  <c r="K779" i="2"/>
  <c r="K780" i="2"/>
  <c r="K781" i="2"/>
  <c r="K782" i="2"/>
  <c r="K783" i="2"/>
  <c r="K784" i="2"/>
  <c r="K785" i="2"/>
  <c r="K786" i="2"/>
  <c r="K787" i="2"/>
  <c r="K788" i="2"/>
  <c r="K789" i="2"/>
  <c r="K790" i="2"/>
  <c r="K791" i="2"/>
  <c r="K792" i="2"/>
  <c r="K793" i="2"/>
  <c r="K794" i="2"/>
  <c r="K795" i="2"/>
  <c r="K796" i="2"/>
  <c r="K797" i="2"/>
  <c r="K798" i="2"/>
  <c r="K799" i="2"/>
  <c r="K800" i="2"/>
  <c r="K801" i="2"/>
  <c r="K802" i="2"/>
  <c r="K803" i="2"/>
  <c r="K804" i="2"/>
  <c r="K805" i="2"/>
  <c r="K806" i="2"/>
  <c r="K807" i="2"/>
  <c r="K808" i="2"/>
  <c r="K809" i="2"/>
  <c r="K810" i="2"/>
  <c r="K811" i="2"/>
  <c r="K812" i="2"/>
  <c r="K813" i="2"/>
  <c r="K814" i="2"/>
  <c r="K815" i="2"/>
  <c r="K816" i="2"/>
  <c r="K817" i="2"/>
  <c r="K818" i="2"/>
  <c r="K819" i="2"/>
  <c r="K820" i="2"/>
  <c r="K821" i="2"/>
  <c r="K822" i="2"/>
  <c r="K823" i="2"/>
  <c r="K824" i="2"/>
  <c r="K825" i="2"/>
  <c r="K826" i="2"/>
  <c r="K827" i="2"/>
  <c r="K828" i="2"/>
  <c r="K829" i="2"/>
  <c r="K830" i="2"/>
  <c r="K831" i="2"/>
  <c r="K832" i="2"/>
  <c r="K833" i="2"/>
  <c r="K834" i="2"/>
  <c r="K835" i="2"/>
  <c r="K836" i="2"/>
  <c r="K837" i="2"/>
  <c r="K838" i="2"/>
  <c r="K839" i="2"/>
  <c r="K840" i="2"/>
  <c r="K841" i="2"/>
  <c r="K842" i="2"/>
  <c r="K843" i="2"/>
  <c r="K844" i="2"/>
  <c r="K845" i="2"/>
  <c r="K846" i="2"/>
  <c r="K847" i="2"/>
  <c r="K848" i="2"/>
  <c r="K849" i="2"/>
  <c r="K850" i="2"/>
  <c r="K851" i="2"/>
  <c r="K852" i="2"/>
  <c r="K853" i="2"/>
  <c r="K854" i="2"/>
  <c r="K855" i="2"/>
  <c r="K856" i="2"/>
  <c r="K857" i="2"/>
  <c r="K858" i="2"/>
  <c r="K859" i="2"/>
  <c r="K860" i="2"/>
  <c r="K861" i="2"/>
  <c r="K862" i="2"/>
  <c r="K863" i="2"/>
  <c r="K864" i="2"/>
  <c r="K865" i="2"/>
  <c r="K866" i="2"/>
  <c r="K867" i="2"/>
  <c r="K868" i="2"/>
  <c r="K869" i="2"/>
  <c r="K870" i="2"/>
  <c r="K871" i="2"/>
  <c r="K872" i="2"/>
  <c r="K873" i="2"/>
  <c r="K874" i="2"/>
  <c r="K875" i="2"/>
  <c r="K876" i="2"/>
  <c r="K877" i="2"/>
  <c r="K878" i="2"/>
  <c r="K879" i="2"/>
  <c r="K880" i="2"/>
  <c r="K881" i="2"/>
  <c r="K882" i="2"/>
  <c r="K883" i="2"/>
  <c r="K884" i="2"/>
  <c r="K885" i="2"/>
  <c r="K886" i="2"/>
  <c r="K887" i="2"/>
  <c r="K888" i="2"/>
  <c r="K889" i="2"/>
  <c r="K890" i="2"/>
  <c r="K891" i="2"/>
  <c r="K892" i="2"/>
  <c r="K893" i="2"/>
  <c r="K894" i="2"/>
  <c r="K895" i="2"/>
  <c r="K896" i="2"/>
  <c r="K897" i="2"/>
  <c r="K898" i="2"/>
  <c r="K899" i="2"/>
  <c r="K900" i="2"/>
  <c r="K901" i="2"/>
  <c r="K902" i="2"/>
  <c r="K903" i="2"/>
  <c r="K904" i="2"/>
  <c r="K905" i="2"/>
  <c r="K906" i="2"/>
  <c r="K907" i="2"/>
  <c r="K908" i="2"/>
  <c r="K909" i="2"/>
  <c r="K910" i="2"/>
  <c r="K911" i="2"/>
  <c r="K912" i="2"/>
  <c r="K913" i="2"/>
  <c r="K914" i="2"/>
  <c r="K915" i="2"/>
  <c r="K916" i="2"/>
  <c r="K917" i="2"/>
  <c r="K918" i="2"/>
  <c r="K919" i="2"/>
  <c r="K920" i="2"/>
  <c r="K921" i="2"/>
  <c r="K922" i="2"/>
  <c r="K923" i="2"/>
  <c r="K924" i="2"/>
  <c r="K925" i="2"/>
  <c r="K926" i="2"/>
  <c r="K927" i="2"/>
  <c r="K928" i="2"/>
  <c r="K929" i="2"/>
  <c r="K930" i="2"/>
  <c r="K931" i="2"/>
  <c r="K932" i="2"/>
  <c r="K933" i="2"/>
  <c r="K934" i="2"/>
  <c r="K935" i="2"/>
  <c r="K936" i="2"/>
  <c r="K937" i="2"/>
  <c r="K938" i="2"/>
  <c r="K939" i="2"/>
  <c r="K940" i="2"/>
  <c r="K941" i="2"/>
  <c r="K942" i="2"/>
  <c r="K943" i="2"/>
  <c r="K944" i="2"/>
  <c r="K945" i="2"/>
  <c r="K946" i="2"/>
  <c r="K947" i="2"/>
  <c r="K948" i="2"/>
  <c r="K949" i="2"/>
  <c r="K950" i="2"/>
  <c r="K951" i="2"/>
  <c r="K952" i="2"/>
  <c r="K953" i="2"/>
  <c r="K954" i="2"/>
  <c r="K955" i="2"/>
  <c r="K956" i="2"/>
  <c r="K957" i="2"/>
  <c r="K958" i="2"/>
  <c r="K959" i="2"/>
  <c r="K960" i="2"/>
  <c r="K961" i="2"/>
  <c r="K962" i="2"/>
  <c r="K963" i="2"/>
  <c r="K964" i="2"/>
  <c r="K965" i="2"/>
  <c r="K966" i="2"/>
  <c r="K967" i="2"/>
  <c r="K968" i="2"/>
  <c r="K969" i="2"/>
  <c r="K970" i="2"/>
  <c r="K971" i="2"/>
  <c r="K972" i="2"/>
  <c r="K973" i="2"/>
  <c r="K974" i="2"/>
  <c r="K975" i="2"/>
  <c r="K976" i="2"/>
  <c r="K977" i="2"/>
  <c r="K978" i="2"/>
  <c r="K979" i="2"/>
  <c r="K980" i="2"/>
  <c r="K981" i="2"/>
  <c r="K982" i="2"/>
  <c r="K983" i="2"/>
  <c r="K984" i="2"/>
  <c r="K985" i="2"/>
  <c r="K986" i="2"/>
  <c r="K987" i="2"/>
  <c r="K988" i="2"/>
  <c r="K989" i="2"/>
  <c r="K990" i="2"/>
  <c r="K991" i="2"/>
  <c r="K992" i="2"/>
  <c r="K993" i="2"/>
  <c r="K994" i="2"/>
  <c r="K995" i="2"/>
  <c r="K996" i="2"/>
  <c r="K997" i="2"/>
  <c r="K998" i="2"/>
  <c r="K999" i="2"/>
  <c r="K1000" i="2"/>
  <c r="K1001" i="2"/>
  <c r="K1002" i="2"/>
  <c r="K1003" i="2"/>
  <c r="K1004" i="2"/>
  <c r="K1005" i="2"/>
  <c r="K1006" i="2"/>
  <c r="K1007" i="2"/>
  <c r="K1008" i="2"/>
  <c r="K1009" i="2"/>
  <c r="K1010" i="2"/>
  <c r="K1011" i="2"/>
  <c r="K1012" i="2"/>
  <c r="K1013" i="2"/>
  <c r="K1014" i="2"/>
  <c r="K1015" i="2"/>
  <c r="K1016" i="2"/>
  <c r="K1017" i="2"/>
  <c r="K1018" i="2"/>
  <c r="K1019" i="2"/>
  <c r="K1020" i="2"/>
  <c r="K1021" i="2"/>
  <c r="K1022" i="2"/>
  <c r="K1023" i="2"/>
  <c r="K1024" i="2"/>
  <c r="K1025" i="2"/>
  <c r="K1026" i="2"/>
  <c r="K1027" i="2"/>
  <c r="K1028" i="2"/>
  <c r="K1029" i="2"/>
  <c r="K1030" i="2"/>
  <c r="K1031" i="2"/>
  <c r="K1032" i="2"/>
  <c r="K1033" i="2"/>
  <c r="K1034" i="2"/>
  <c r="K1035" i="2"/>
  <c r="K1036" i="2"/>
  <c r="K1037" i="2"/>
  <c r="K1038" i="2"/>
  <c r="K1039" i="2"/>
  <c r="K1040" i="2"/>
  <c r="K1041" i="2"/>
  <c r="K1042" i="2"/>
  <c r="K1043" i="2"/>
  <c r="K1044" i="2"/>
  <c r="K1045" i="2"/>
  <c r="K1046" i="2"/>
  <c r="K1047" i="2"/>
  <c r="K1048" i="2"/>
  <c r="K1049" i="2"/>
  <c r="K1050" i="2"/>
  <c r="K1051" i="2"/>
  <c r="K1052" i="2"/>
  <c r="K1053" i="2"/>
  <c r="K1054" i="2"/>
  <c r="K1055" i="2"/>
  <c r="K1056" i="2"/>
  <c r="K1057" i="2"/>
  <c r="K1058" i="2"/>
  <c r="K1059" i="2"/>
  <c r="K1060" i="2"/>
  <c r="K1061" i="2"/>
  <c r="K1062" i="2"/>
  <c r="K1063" i="2"/>
  <c r="K1064" i="2"/>
  <c r="K1065" i="2"/>
  <c r="K1066" i="2"/>
  <c r="K1067" i="2"/>
  <c r="K1068" i="2"/>
  <c r="K1069" i="2"/>
  <c r="K1070" i="2"/>
  <c r="K1071" i="2"/>
  <c r="K1072" i="2"/>
  <c r="K1073" i="2"/>
  <c r="K1074" i="2"/>
  <c r="K1075" i="2"/>
  <c r="K1076" i="2"/>
  <c r="K1077" i="2"/>
  <c r="K1078" i="2"/>
  <c r="K1079" i="2"/>
  <c r="K1080" i="2"/>
  <c r="K1081" i="2"/>
  <c r="K1082" i="2"/>
  <c r="K1083" i="2"/>
  <c r="K1084" i="2"/>
  <c r="K1085" i="2"/>
  <c r="K1086" i="2"/>
  <c r="K1087" i="2"/>
  <c r="K1088" i="2"/>
  <c r="K1089" i="2"/>
  <c r="K1090" i="2"/>
  <c r="K1091" i="2"/>
  <c r="K1092" i="2"/>
  <c r="K1093" i="2"/>
  <c r="K1094" i="2"/>
  <c r="K1095" i="2"/>
  <c r="K1096" i="2"/>
  <c r="K1097" i="2"/>
  <c r="K1098" i="2"/>
  <c r="K1099" i="2"/>
  <c r="K1100" i="2"/>
  <c r="K1101" i="2"/>
  <c r="K1102" i="2"/>
  <c r="K1103" i="2"/>
  <c r="K1104" i="2"/>
  <c r="K1105" i="2"/>
  <c r="K1106" i="2"/>
  <c r="K13" i="2"/>
  <c r="K12" i="2"/>
  <c r="K11" i="2"/>
  <c r="K10" i="2"/>
  <c r="K9" i="2"/>
  <c r="K8" i="2"/>
  <c r="K7" i="2"/>
  <c r="K6" i="2"/>
  <c r="K5" i="2"/>
  <c r="K4" i="2"/>
  <c r="K3" i="2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571" i="1"/>
  <c r="K572" i="1"/>
  <c r="K573" i="1"/>
  <c r="K574" i="1"/>
  <c r="K575" i="1"/>
  <c r="K576" i="1"/>
  <c r="K577" i="1"/>
  <c r="K578" i="1"/>
  <c r="K579" i="1"/>
  <c r="K580" i="1"/>
  <c r="K581" i="1"/>
  <c r="K582" i="1"/>
  <c r="K583" i="1"/>
  <c r="K584" i="1"/>
  <c r="K585" i="1"/>
  <c r="K586" i="1"/>
  <c r="K587" i="1"/>
  <c r="K588" i="1"/>
  <c r="K589" i="1"/>
  <c r="K590" i="1"/>
  <c r="K591" i="1"/>
  <c r="K592" i="1"/>
  <c r="K593" i="1"/>
  <c r="K594" i="1"/>
  <c r="K595" i="1"/>
  <c r="K596" i="1"/>
  <c r="K597" i="1"/>
  <c r="K598" i="1"/>
  <c r="K599" i="1"/>
  <c r="K600" i="1"/>
  <c r="K601" i="1"/>
  <c r="K602" i="1"/>
  <c r="K603" i="1"/>
  <c r="K604" i="1"/>
  <c r="K605" i="1"/>
  <c r="K606" i="1"/>
  <c r="K607" i="1"/>
  <c r="K608" i="1"/>
  <c r="K609" i="1"/>
  <c r="K610" i="1"/>
  <c r="K611" i="1"/>
  <c r="K612" i="1"/>
  <c r="K613" i="1"/>
  <c r="K614" i="1"/>
  <c r="K615" i="1"/>
  <c r="K616" i="1"/>
  <c r="K617" i="1"/>
  <c r="K618" i="1"/>
  <c r="K619" i="1"/>
  <c r="K620" i="1"/>
  <c r="K621" i="1"/>
  <c r="K622" i="1"/>
  <c r="K623" i="1"/>
  <c r="K624" i="1"/>
  <c r="K625" i="1"/>
  <c r="K626" i="1"/>
  <c r="K627" i="1"/>
  <c r="K628" i="1"/>
  <c r="K629" i="1"/>
  <c r="K630" i="1"/>
  <c r="K631" i="1"/>
  <c r="K632" i="1"/>
  <c r="K633" i="1"/>
  <c r="K634" i="1"/>
  <c r="K635" i="1"/>
  <c r="K636" i="1"/>
  <c r="K637" i="1"/>
  <c r="K638" i="1"/>
  <c r="K639" i="1"/>
  <c r="K640" i="1"/>
  <c r="K641" i="1"/>
  <c r="K642" i="1"/>
  <c r="K643" i="1"/>
  <c r="K644" i="1"/>
  <c r="K645" i="1"/>
  <c r="K646" i="1"/>
  <c r="K647" i="1"/>
  <c r="K648" i="1"/>
  <c r="K649" i="1"/>
  <c r="K650" i="1"/>
  <c r="K651" i="1"/>
  <c r="K652" i="1"/>
  <c r="K653" i="1"/>
  <c r="K654" i="1"/>
  <c r="K655" i="1"/>
  <c r="K656" i="1"/>
  <c r="K657" i="1"/>
  <c r="K658" i="1"/>
  <c r="K659" i="1"/>
  <c r="K660" i="1"/>
  <c r="K661" i="1"/>
  <c r="K662" i="1"/>
  <c r="K663" i="1"/>
  <c r="K664" i="1"/>
  <c r="K665" i="1"/>
  <c r="K666" i="1"/>
  <c r="K667" i="1"/>
  <c r="K668" i="1"/>
  <c r="K669" i="1"/>
  <c r="K670" i="1"/>
  <c r="K671" i="1"/>
  <c r="K672" i="1"/>
  <c r="K673" i="1"/>
  <c r="K674" i="1"/>
  <c r="K675" i="1"/>
  <c r="K676" i="1"/>
  <c r="K677" i="1"/>
  <c r="K678" i="1"/>
  <c r="K679" i="1"/>
  <c r="K680" i="1"/>
  <c r="K681" i="1"/>
  <c r="K682" i="1"/>
  <c r="K683" i="1"/>
  <c r="K684" i="1"/>
  <c r="K685" i="1"/>
  <c r="K686" i="1"/>
  <c r="K687" i="1"/>
  <c r="K688" i="1"/>
  <c r="K689" i="1"/>
  <c r="K690" i="1"/>
  <c r="K691" i="1"/>
  <c r="K692" i="1"/>
  <c r="K693" i="1"/>
  <c r="K694" i="1"/>
  <c r="K695" i="1"/>
  <c r="K696" i="1"/>
  <c r="K697" i="1"/>
  <c r="K698" i="1"/>
  <c r="K699" i="1"/>
  <c r="K700" i="1"/>
  <c r="K701" i="1"/>
  <c r="K702" i="1"/>
  <c r="K703" i="1"/>
  <c r="K704" i="1"/>
  <c r="K705" i="1"/>
  <c r="K706" i="1"/>
  <c r="K707" i="1"/>
  <c r="K708" i="1"/>
  <c r="K709" i="1"/>
  <c r="K710" i="1"/>
  <c r="K711" i="1"/>
  <c r="K712" i="1"/>
  <c r="K713" i="1"/>
  <c r="K714" i="1"/>
  <c r="K715" i="1"/>
  <c r="K716" i="1"/>
  <c r="K717" i="1"/>
  <c r="K718" i="1"/>
  <c r="K719" i="1"/>
  <c r="K720" i="1"/>
  <c r="K721" i="1"/>
  <c r="K722" i="1"/>
  <c r="K723" i="1"/>
  <c r="K724" i="1"/>
  <c r="K725" i="1"/>
  <c r="K726" i="1"/>
  <c r="K727" i="1"/>
  <c r="K728" i="1"/>
  <c r="K729" i="1"/>
  <c r="K730" i="1"/>
  <c r="K731" i="1"/>
  <c r="K732" i="1"/>
  <c r="K733" i="1"/>
  <c r="K734" i="1"/>
  <c r="K735" i="1"/>
  <c r="K736" i="1"/>
  <c r="K737" i="1"/>
  <c r="K738" i="1"/>
  <c r="K739" i="1"/>
  <c r="K740" i="1"/>
  <c r="K741" i="1"/>
  <c r="K742" i="1"/>
  <c r="K743" i="1"/>
  <c r="K744" i="1"/>
  <c r="K745" i="1"/>
  <c r="K746" i="1"/>
  <c r="K747" i="1"/>
  <c r="K748" i="1"/>
  <c r="K749" i="1"/>
  <c r="K750" i="1"/>
  <c r="K751" i="1"/>
  <c r="K752" i="1"/>
  <c r="K753" i="1"/>
  <c r="K754" i="1"/>
  <c r="K755" i="1"/>
  <c r="K756" i="1"/>
  <c r="K757" i="1"/>
  <c r="K758" i="1"/>
  <c r="K759" i="1"/>
  <c r="K760" i="1"/>
  <c r="K761" i="1"/>
  <c r="K762" i="1"/>
  <c r="K763" i="1"/>
  <c r="K764" i="1"/>
  <c r="K765" i="1"/>
  <c r="K766" i="1"/>
  <c r="K767" i="1"/>
  <c r="K768" i="1"/>
  <c r="K769" i="1"/>
  <c r="K770" i="1"/>
  <c r="K771" i="1"/>
  <c r="K772" i="1"/>
  <c r="K773" i="1"/>
  <c r="K774" i="1"/>
  <c r="K775" i="1"/>
  <c r="K776" i="1"/>
  <c r="K777" i="1"/>
  <c r="K778" i="1"/>
  <c r="K779" i="1"/>
  <c r="K780" i="1"/>
  <c r="K781" i="1"/>
  <c r="K782" i="1"/>
  <c r="K783" i="1"/>
  <c r="K784" i="1"/>
  <c r="K785" i="1"/>
  <c r="K786" i="1"/>
  <c r="K787" i="1"/>
  <c r="K788" i="1"/>
  <c r="K789" i="1"/>
  <c r="K790" i="1"/>
  <c r="K791" i="1"/>
  <c r="K792" i="1"/>
  <c r="K793" i="1"/>
  <c r="K794" i="1"/>
  <c r="K795" i="1"/>
  <c r="K796" i="1"/>
  <c r="K797" i="1"/>
  <c r="K798" i="1"/>
  <c r="K799" i="1"/>
  <c r="K800" i="1"/>
  <c r="K801" i="1"/>
  <c r="K802" i="1"/>
  <c r="K803" i="1"/>
  <c r="K804" i="1"/>
  <c r="K805" i="1"/>
  <c r="K806" i="1"/>
  <c r="K807" i="1"/>
  <c r="K808" i="1"/>
  <c r="K809" i="1"/>
  <c r="K810" i="1"/>
  <c r="K811" i="1"/>
  <c r="K812" i="1"/>
  <c r="K813" i="1"/>
  <c r="K814" i="1"/>
  <c r="K815" i="1"/>
  <c r="K816" i="1"/>
  <c r="K817" i="1"/>
  <c r="K818" i="1"/>
  <c r="K819" i="1"/>
  <c r="K820" i="1"/>
  <c r="K821" i="1"/>
  <c r="K822" i="1"/>
  <c r="K823" i="1"/>
  <c r="K824" i="1"/>
  <c r="K825" i="1"/>
  <c r="K826" i="1"/>
  <c r="K827" i="1"/>
  <c r="K828" i="1"/>
  <c r="K829" i="1"/>
  <c r="K830" i="1"/>
  <c r="K831" i="1"/>
  <c r="K832" i="1"/>
  <c r="K833" i="1"/>
  <c r="K834" i="1"/>
  <c r="K835" i="1"/>
  <c r="K836" i="1"/>
  <c r="K837" i="1"/>
  <c r="K838" i="1"/>
  <c r="K839" i="1"/>
  <c r="K840" i="1"/>
  <c r="K841" i="1"/>
  <c r="K842" i="1"/>
  <c r="K843" i="1"/>
  <c r="K844" i="1"/>
  <c r="K845" i="1"/>
  <c r="K846" i="1"/>
  <c r="K847" i="1"/>
  <c r="K848" i="1"/>
  <c r="K849" i="1"/>
  <c r="K850" i="1"/>
  <c r="K851" i="1"/>
  <c r="K852" i="1"/>
  <c r="K853" i="1"/>
  <c r="K854" i="1"/>
  <c r="K855" i="1"/>
  <c r="K856" i="1"/>
  <c r="K857" i="1"/>
  <c r="K858" i="1"/>
  <c r="K859" i="1"/>
  <c r="K860" i="1"/>
  <c r="K861" i="1"/>
  <c r="K862" i="1"/>
  <c r="K863" i="1"/>
  <c r="K864" i="1"/>
  <c r="K865" i="1"/>
  <c r="K866" i="1"/>
  <c r="K867" i="1"/>
  <c r="K868" i="1"/>
  <c r="K869" i="1"/>
  <c r="K870" i="1"/>
  <c r="K871" i="1"/>
  <c r="K872" i="1"/>
  <c r="K873" i="1"/>
  <c r="K874" i="1"/>
  <c r="K875" i="1"/>
  <c r="K876" i="1"/>
  <c r="K877" i="1"/>
  <c r="K878" i="1"/>
  <c r="K879" i="1"/>
  <c r="K880" i="1"/>
  <c r="K881" i="1"/>
  <c r="K882" i="1"/>
  <c r="K883" i="1"/>
  <c r="K884" i="1"/>
  <c r="K885" i="1"/>
  <c r="K886" i="1"/>
  <c r="K887" i="1"/>
  <c r="K888" i="1"/>
  <c r="K889" i="1"/>
  <c r="K890" i="1"/>
  <c r="K891" i="1"/>
  <c r="K892" i="1"/>
  <c r="K893" i="1"/>
  <c r="K894" i="1"/>
  <c r="K895" i="1"/>
  <c r="K896" i="1"/>
  <c r="K897" i="1"/>
  <c r="K898" i="1"/>
  <c r="K899" i="1"/>
  <c r="K900" i="1"/>
  <c r="K901" i="1"/>
  <c r="K902" i="1"/>
  <c r="K903" i="1"/>
  <c r="K904" i="1"/>
  <c r="K905" i="1"/>
  <c r="K906" i="1"/>
  <c r="K907" i="1"/>
  <c r="K908" i="1"/>
  <c r="K909" i="1"/>
  <c r="K910" i="1"/>
  <c r="K911" i="1"/>
  <c r="K912" i="1"/>
  <c r="K913" i="1"/>
  <c r="K914" i="1"/>
  <c r="K915" i="1"/>
  <c r="K916" i="1"/>
  <c r="K917" i="1"/>
  <c r="K918" i="1"/>
  <c r="K919" i="1"/>
  <c r="K920" i="1"/>
  <c r="K921" i="1"/>
  <c r="K922" i="1"/>
  <c r="K923" i="1"/>
  <c r="K924" i="1"/>
  <c r="K925" i="1"/>
  <c r="K926" i="1"/>
  <c r="K927" i="1"/>
  <c r="K928" i="1"/>
  <c r="K929" i="1"/>
  <c r="K930" i="1"/>
  <c r="K931" i="1"/>
  <c r="K932" i="1"/>
  <c r="K933" i="1"/>
  <c r="K934" i="1"/>
  <c r="K935" i="1"/>
  <c r="K936" i="1"/>
  <c r="K937" i="1"/>
  <c r="K938" i="1"/>
  <c r="K939" i="1"/>
  <c r="K940" i="1"/>
  <c r="K941" i="1"/>
  <c r="K942" i="1"/>
  <c r="K943" i="1"/>
  <c r="K944" i="1"/>
  <c r="K945" i="1"/>
  <c r="K946" i="1"/>
  <c r="K947" i="1"/>
  <c r="K948" i="1"/>
  <c r="K949" i="1"/>
  <c r="K950" i="1"/>
  <c r="K951" i="1"/>
  <c r="K952" i="1"/>
  <c r="K953" i="1"/>
  <c r="K954" i="1"/>
  <c r="K955" i="1"/>
  <c r="K956" i="1"/>
  <c r="K957" i="1"/>
  <c r="K958" i="1"/>
  <c r="K959" i="1"/>
  <c r="K960" i="1"/>
  <c r="K961" i="1"/>
  <c r="K962" i="1"/>
  <c r="K963" i="1"/>
  <c r="K964" i="1"/>
  <c r="K965" i="1"/>
  <c r="K966" i="1"/>
  <c r="K967" i="1"/>
  <c r="K968" i="1"/>
  <c r="K969" i="1"/>
  <c r="K970" i="1"/>
  <c r="K971" i="1"/>
  <c r="K972" i="1"/>
  <c r="K973" i="1"/>
  <c r="K974" i="1"/>
  <c r="K975" i="1"/>
  <c r="K976" i="1"/>
  <c r="K977" i="1"/>
  <c r="K978" i="1"/>
  <c r="K979" i="1"/>
  <c r="K980" i="1"/>
  <c r="K981" i="1"/>
  <c r="K982" i="1"/>
  <c r="K983" i="1"/>
  <c r="K984" i="1"/>
  <c r="K985" i="1"/>
  <c r="K986" i="1"/>
  <c r="K987" i="1"/>
  <c r="K988" i="1"/>
  <c r="K989" i="1"/>
  <c r="K990" i="1"/>
  <c r="K991" i="1"/>
  <c r="K992" i="1"/>
  <c r="K993" i="1"/>
  <c r="K994" i="1"/>
  <c r="K995" i="1"/>
  <c r="K996" i="1"/>
  <c r="K997" i="1"/>
  <c r="K998" i="1"/>
  <c r="K999" i="1"/>
  <c r="K1000" i="1"/>
  <c r="K1001" i="1"/>
  <c r="K1002" i="1"/>
  <c r="K1003" i="1"/>
  <c r="K1004" i="1"/>
  <c r="K1005" i="1"/>
  <c r="K1006" i="1"/>
  <c r="K1007" i="1"/>
  <c r="K1008" i="1"/>
  <c r="K1009" i="1"/>
  <c r="K1010" i="1"/>
  <c r="K1011" i="1"/>
  <c r="K1012" i="1"/>
  <c r="K1013" i="1"/>
  <c r="K1014" i="1"/>
  <c r="K1015" i="1"/>
  <c r="K1016" i="1"/>
  <c r="K1017" i="1"/>
  <c r="K1018" i="1"/>
  <c r="K1019" i="1"/>
  <c r="K1020" i="1"/>
  <c r="K1021" i="1"/>
  <c r="K1022" i="1"/>
  <c r="K1023" i="1"/>
  <c r="K1024" i="1"/>
  <c r="K1025" i="1"/>
  <c r="K1026" i="1"/>
  <c r="K1027" i="1"/>
  <c r="K1028" i="1"/>
  <c r="K1029" i="1"/>
  <c r="K1030" i="1"/>
  <c r="K1031" i="1"/>
  <c r="K1032" i="1"/>
  <c r="K1033" i="1"/>
  <c r="K1034" i="1"/>
  <c r="K1035" i="1"/>
  <c r="K1036" i="1"/>
  <c r="K1037" i="1"/>
  <c r="K1038" i="1"/>
  <c r="K1039" i="1"/>
  <c r="K1040" i="1"/>
  <c r="K1041" i="1"/>
  <c r="K1042" i="1"/>
  <c r="K1043" i="1"/>
  <c r="K1044" i="1"/>
  <c r="K1045" i="1"/>
  <c r="K1046" i="1"/>
  <c r="K1047" i="1"/>
  <c r="K1048" i="1"/>
  <c r="K1049" i="1"/>
  <c r="K1050" i="1"/>
  <c r="K1051" i="1"/>
  <c r="K1052" i="1"/>
  <c r="K1053" i="1"/>
  <c r="K1054" i="1"/>
  <c r="K1055" i="1"/>
  <c r="K1056" i="1"/>
  <c r="K1057" i="1"/>
  <c r="K1058" i="1"/>
  <c r="K1059" i="1"/>
  <c r="K1060" i="1"/>
  <c r="K1061" i="1"/>
  <c r="K1062" i="1"/>
  <c r="K1063" i="1"/>
  <c r="K1064" i="1"/>
  <c r="K1065" i="1"/>
  <c r="K1066" i="1"/>
  <c r="K1067" i="1"/>
  <c r="K1068" i="1"/>
  <c r="K1069" i="1"/>
  <c r="K1070" i="1"/>
  <c r="K1071" i="1"/>
  <c r="K1072" i="1"/>
  <c r="K1073" i="1"/>
  <c r="K1074" i="1"/>
  <c r="K1075" i="1"/>
  <c r="K1076" i="1"/>
  <c r="K1077" i="1"/>
  <c r="K1078" i="1"/>
  <c r="K1079" i="1"/>
  <c r="K1080" i="1"/>
  <c r="K1081" i="1"/>
  <c r="K1082" i="1"/>
  <c r="K1083" i="1"/>
  <c r="K1084" i="1"/>
  <c r="K1085" i="1"/>
  <c r="K1086" i="1"/>
  <c r="K1087" i="1"/>
  <c r="K1088" i="1"/>
  <c r="K1089" i="1"/>
  <c r="K1090" i="1"/>
  <c r="K1091" i="1"/>
  <c r="K1092" i="1"/>
  <c r="K1093" i="1"/>
  <c r="K1094" i="1"/>
  <c r="K1095" i="1"/>
  <c r="K1096" i="1"/>
  <c r="K1097" i="1"/>
  <c r="K1098" i="1"/>
  <c r="K1099" i="1"/>
  <c r="K1100" i="1"/>
  <c r="K1101" i="1"/>
  <c r="K1102" i="1"/>
  <c r="K1103" i="1"/>
  <c r="K1104" i="1"/>
  <c r="K1105" i="1"/>
  <c r="K1106" i="1"/>
  <c r="K1107" i="1"/>
  <c r="K1108" i="1"/>
  <c r="K1109" i="1"/>
  <c r="K1110" i="1"/>
  <c r="K1111" i="1"/>
  <c r="K1112" i="1"/>
  <c r="K1113" i="1"/>
  <c r="K1114" i="1"/>
  <c r="K1115" i="1"/>
  <c r="K1116" i="1"/>
  <c r="K1117" i="1"/>
  <c r="K1118" i="1"/>
  <c r="K1119" i="1"/>
  <c r="K1120" i="1"/>
  <c r="K1121" i="1"/>
  <c r="K1122" i="1"/>
  <c r="K1123" i="1"/>
  <c r="K1124" i="1"/>
  <c r="K1125" i="1"/>
  <c r="K1126" i="1"/>
  <c r="K1127" i="1"/>
  <c r="K1128" i="1"/>
  <c r="K1129" i="1"/>
  <c r="K1130" i="1"/>
  <c r="K1131" i="1"/>
  <c r="K1132" i="1"/>
  <c r="K1133" i="1"/>
  <c r="K1134" i="1"/>
  <c r="K1135" i="1"/>
  <c r="K1136" i="1"/>
  <c r="K1137" i="1"/>
  <c r="K1138" i="1"/>
  <c r="K1139" i="1"/>
  <c r="K1140" i="1"/>
  <c r="K1141" i="1"/>
  <c r="K1142" i="1"/>
  <c r="K1143" i="1"/>
  <c r="K1144" i="1"/>
  <c r="K1145" i="1"/>
  <c r="K1146" i="1"/>
  <c r="K1147" i="1"/>
  <c r="K1148" i="1"/>
  <c r="K1149" i="1"/>
  <c r="K1150" i="1"/>
  <c r="K1151" i="1"/>
  <c r="K1152" i="1"/>
  <c r="K1153" i="1"/>
  <c r="K1154" i="1"/>
  <c r="K1155" i="1"/>
  <c r="K1156" i="1"/>
  <c r="K1157" i="1"/>
  <c r="K1158" i="1"/>
  <c r="K1159" i="1"/>
  <c r="K1160" i="1"/>
  <c r="K1161" i="1"/>
  <c r="K1162" i="1"/>
  <c r="K1163" i="1"/>
  <c r="K1164" i="1"/>
  <c r="K1165" i="1"/>
  <c r="K1166" i="1"/>
  <c r="K1167" i="1"/>
  <c r="K1168" i="1"/>
  <c r="K1169" i="1"/>
  <c r="K1170" i="1"/>
  <c r="K1171" i="1"/>
  <c r="K1172" i="1"/>
  <c r="K1173" i="1"/>
  <c r="K1174" i="1"/>
  <c r="K1175" i="1"/>
  <c r="K1176" i="1"/>
  <c r="K1177" i="1"/>
  <c r="K1178" i="1"/>
  <c r="K1179" i="1"/>
  <c r="K1180" i="1"/>
  <c r="K1181" i="1"/>
  <c r="K1182" i="1"/>
  <c r="K1183" i="1"/>
  <c r="K1184" i="1"/>
  <c r="K1185" i="1"/>
  <c r="K1186" i="1"/>
  <c r="K1187" i="1"/>
  <c r="K1188" i="1"/>
  <c r="K1189" i="1"/>
  <c r="K1190" i="1"/>
  <c r="K1191" i="1"/>
  <c r="K1192" i="1"/>
  <c r="K1193" i="1"/>
  <c r="K1194" i="1"/>
  <c r="K1195" i="1"/>
  <c r="K1196" i="1"/>
  <c r="K1197" i="1"/>
  <c r="K1198" i="1"/>
  <c r="K1199" i="1"/>
  <c r="K1200" i="1"/>
  <c r="K1201" i="1"/>
  <c r="K1202" i="1"/>
  <c r="K1203" i="1"/>
  <c r="K1204" i="1"/>
  <c r="K1205" i="1"/>
  <c r="K1206" i="1"/>
  <c r="K1207" i="1"/>
  <c r="K1208" i="1"/>
  <c r="K1209" i="1"/>
  <c r="K1210" i="1"/>
  <c r="K1211" i="1"/>
  <c r="K1212" i="1"/>
  <c r="K1213" i="1"/>
  <c r="K1214" i="1"/>
  <c r="K1215" i="1"/>
  <c r="K1216" i="1"/>
  <c r="K1217" i="1"/>
  <c r="K1218" i="1"/>
  <c r="K1219" i="1"/>
  <c r="K1220" i="1"/>
  <c r="K1221" i="1"/>
  <c r="K1222" i="1"/>
  <c r="K1223" i="1"/>
  <c r="K1224" i="1"/>
  <c r="K1225" i="1"/>
  <c r="K1226" i="1"/>
  <c r="K1227" i="1"/>
  <c r="K1228" i="1"/>
  <c r="K1229" i="1"/>
  <c r="K1230" i="1"/>
  <c r="K1231" i="1"/>
  <c r="K1232" i="1"/>
  <c r="K1233" i="1"/>
  <c r="K1234" i="1"/>
  <c r="K1235" i="1"/>
  <c r="K1236" i="1"/>
  <c r="K1237" i="1"/>
  <c r="K1238" i="1"/>
  <c r="K1239" i="1"/>
  <c r="K1240" i="1"/>
  <c r="K1241" i="1"/>
  <c r="K1242" i="1"/>
  <c r="K1243" i="1"/>
  <c r="K1244" i="1"/>
  <c r="K1245" i="1"/>
  <c r="K1246" i="1"/>
  <c r="K1247" i="1"/>
  <c r="K1248" i="1"/>
  <c r="K1249" i="1"/>
  <c r="K1250" i="1"/>
  <c r="K1251" i="1"/>
  <c r="K1252" i="1"/>
  <c r="K1253" i="1"/>
  <c r="K1254" i="1"/>
  <c r="K1255" i="1"/>
  <c r="K1256" i="1"/>
  <c r="K1257" i="1"/>
  <c r="K1258" i="1"/>
  <c r="K1259" i="1"/>
  <c r="K1260" i="1"/>
  <c r="K1261" i="1"/>
  <c r="K1262" i="1"/>
  <c r="K1263" i="1"/>
  <c r="K1264" i="1"/>
  <c r="K1265" i="1"/>
  <c r="K1266" i="1"/>
  <c r="K1267" i="1"/>
  <c r="K1268" i="1"/>
  <c r="K1269" i="1"/>
  <c r="K1270" i="1"/>
  <c r="K1271" i="1"/>
  <c r="K1272" i="1"/>
  <c r="K1273" i="1"/>
  <c r="K1274" i="1"/>
  <c r="K1275" i="1"/>
  <c r="K1276" i="1"/>
  <c r="K1277" i="1"/>
  <c r="K1278" i="1"/>
  <c r="K1279" i="1"/>
  <c r="K1280" i="1"/>
  <c r="K1281" i="1"/>
  <c r="K1282" i="1"/>
  <c r="K1283" i="1"/>
  <c r="K1284" i="1"/>
  <c r="K1285" i="1"/>
  <c r="K1286" i="1"/>
  <c r="K1287" i="1"/>
  <c r="K1288" i="1"/>
  <c r="K1289" i="1"/>
  <c r="K1290" i="1"/>
  <c r="K8" i="1"/>
  <c r="K7" i="1"/>
  <c r="K6" i="1"/>
  <c r="K5" i="1"/>
  <c r="K4" i="1"/>
  <c r="K3" i="1"/>
  <c r="F1106" i="2"/>
  <c r="F1105" i="2"/>
  <c r="F1104" i="2"/>
  <c r="F1103" i="2"/>
  <c r="F1102" i="2"/>
  <c r="F1101" i="2"/>
  <c r="F1098" i="2"/>
  <c r="F1097" i="2"/>
  <c r="F1096" i="2"/>
  <c r="F1094" i="2"/>
  <c r="F1093" i="2"/>
  <c r="F1091" i="2"/>
  <c r="F1090" i="2"/>
  <c r="F1089" i="2"/>
  <c r="F1088" i="2"/>
  <c r="F1086" i="2"/>
  <c r="F1085" i="2"/>
  <c r="F1084" i="2"/>
  <c r="F1083" i="2"/>
  <c r="F1082" i="2"/>
  <c r="F1081" i="2"/>
  <c r="F1080" i="2"/>
  <c r="F1079" i="2"/>
  <c r="F1078" i="2"/>
  <c r="F1077" i="2"/>
  <c r="F1076" i="2"/>
  <c r="F1075" i="2"/>
  <c r="F1074" i="2"/>
  <c r="F1072" i="2"/>
  <c r="F1071" i="2"/>
  <c r="F1070" i="2"/>
  <c r="F1069" i="2"/>
  <c r="F1068" i="2"/>
  <c r="F1067" i="2"/>
  <c r="F1065" i="2"/>
  <c r="F1064" i="2"/>
  <c r="F1063" i="2"/>
  <c r="F1062" i="2"/>
  <c r="F1061" i="2"/>
  <c r="F1060" i="2"/>
  <c r="F1059" i="2"/>
  <c r="F1058" i="2"/>
  <c r="F1057" i="2"/>
  <c r="F1056" i="2"/>
  <c r="F1055" i="2"/>
  <c r="F1054" i="2"/>
  <c r="F1052" i="2"/>
  <c r="F1051" i="2"/>
  <c r="F1050" i="2"/>
  <c r="F1049" i="2"/>
  <c r="F1048" i="2"/>
  <c r="F1047" i="2"/>
  <c r="F1046" i="2"/>
  <c r="F1045" i="2"/>
  <c r="F1044" i="2"/>
  <c r="F1043" i="2"/>
  <c r="F1041" i="2"/>
  <c r="F1040" i="2"/>
  <c r="F1039" i="2"/>
  <c r="F1038" i="2"/>
  <c r="F1037" i="2"/>
  <c r="F1036" i="2"/>
  <c r="F1035" i="2"/>
  <c r="F1034" i="2"/>
  <c r="F1033" i="2"/>
  <c r="F1032" i="2"/>
  <c r="F1031" i="2"/>
  <c r="F1030" i="2"/>
  <c r="F1029" i="2"/>
  <c r="F1027" i="2"/>
  <c r="F1026" i="2"/>
  <c r="F1025" i="2"/>
  <c r="F1024" i="2"/>
  <c r="F1023" i="2"/>
  <c r="F1021" i="2"/>
  <c r="F1019" i="2"/>
  <c r="F1018" i="2"/>
  <c r="F1017" i="2"/>
  <c r="F1016" i="2"/>
  <c r="F1015" i="2"/>
  <c r="F1013" i="2"/>
  <c r="F1012" i="2"/>
  <c r="F1011" i="2"/>
  <c r="F1010" i="2"/>
  <c r="F1009" i="2"/>
  <c r="F1008" i="2"/>
  <c r="F1007" i="2"/>
  <c r="F1006" i="2"/>
  <c r="F1005" i="2"/>
  <c r="F1004" i="2"/>
  <c r="F1003" i="2"/>
  <c r="F1002" i="2"/>
  <c r="F1001" i="2"/>
  <c r="F1000" i="2"/>
  <c r="F998" i="2"/>
  <c r="F997" i="2"/>
  <c r="F996" i="2"/>
  <c r="F995" i="2"/>
  <c r="F994" i="2"/>
  <c r="F993" i="2"/>
  <c r="F992" i="2"/>
  <c r="F990" i="2"/>
  <c r="F989" i="2"/>
  <c r="F988" i="2"/>
  <c r="F987" i="2"/>
  <c r="F986" i="2"/>
  <c r="F985" i="2"/>
  <c r="F984" i="2"/>
  <c r="F983" i="2"/>
  <c r="F982" i="2"/>
  <c r="F981" i="2"/>
  <c r="F980" i="2"/>
  <c r="F979" i="2"/>
  <c r="F978" i="2"/>
  <c r="F977" i="2"/>
  <c r="F976" i="2"/>
  <c r="F975" i="2"/>
  <c r="F973" i="2"/>
  <c r="F972" i="2"/>
  <c r="F971" i="2"/>
  <c r="F970" i="2"/>
  <c r="F969" i="2"/>
  <c r="F966" i="2"/>
  <c r="F965" i="2"/>
  <c r="F964" i="2"/>
  <c r="F963" i="2"/>
  <c r="F962" i="2"/>
  <c r="F961" i="2"/>
  <c r="F960" i="2"/>
  <c r="F959" i="2"/>
  <c r="F958" i="2"/>
  <c r="F957" i="2"/>
  <c r="F956" i="2"/>
  <c r="F955" i="2"/>
  <c r="F954" i="2"/>
  <c r="F953" i="2"/>
  <c r="F952" i="2"/>
  <c r="F950" i="2"/>
  <c r="F949" i="2"/>
  <c r="F948" i="2"/>
  <c r="F947" i="2"/>
  <c r="F946" i="2"/>
  <c r="F945" i="2"/>
  <c r="F944" i="2"/>
  <c r="F942" i="2"/>
  <c r="F941" i="2"/>
  <c r="F940" i="2"/>
  <c r="F939" i="2"/>
  <c r="F938" i="2"/>
  <c r="F937" i="2"/>
  <c r="F936" i="2"/>
  <c r="F935" i="2"/>
  <c r="F934" i="2"/>
  <c r="F933" i="2"/>
  <c r="F932" i="2"/>
  <c r="F929" i="2"/>
  <c r="F928" i="2"/>
  <c r="F927" i="2"/>
  <c r="F926" i="2"/>
  <c r="F925" i="2"/>
  <c r="F924" i="2"/>
  <c r="F923" i="2"/>
  <c r="F921" i="2"/>
  <c r="F919" i="2"/>
  <c r="F918" i="2"/>
  <c r="F917" i="2"/>
  <c r="F916" i="2"/>
  <c r="F915" i="2"/>
  <c r="F914" i="2"/>
  <c r="F913" i="2"/>
  <c r="F912" i="2"/>
  <c r="F911" i="2"/>
  <c r="F910" i="2"/>
  <c r="F908" i="2"/>
  <c r="F907" i="2"/>
  <c r="F906" i="2"/>
  <c r="F905" i="2"/>
  <c r="F904" i="2"/>
  <c r="F903" i="2"/>
  <c r="F902" i="2"/>
  <c r="F901" i="2"/>
  <c r="F900" i="2"/>
  <c r="F899" i="2"/>
  <c r="F898" i="2"/>
  <c r="F897" i="2"/>
  <c r="F896" i="2"/>
  <c r="F895" i="2"/>
  <c r="F893" i="2"/>
  <c r="F892" i="2"/>
  <c r="F891" i="2"/>
  <c r="F890" i="2"/>
  <c r="F889" i="2"/>
  <c r="F888" i="2"/>
  <c r="F887" i="2"/>
  <c r="F886" i="2"/>
  <c r="F885" i="2"/>
  <c r="F884" i="2"/>
  <c r="F883" i="2"/>
  <c r="F882" i="2"/>
  <c r="F881" i="2"/>
  <c r="F880" i="2"/>
  <c r="F879" i="2"/>
  <c r="F878" i="2"/>
  <c r="F877" i="2"/>
  <c r="F876" i="2"/>
  <c r="F875" i="2"/>
  <c r="F874" i="2"/>
  <c r="F873" i="2"/>
  <c r="F872" i="2"/>
  <c r="F871" i="2"/>
  <c r="F870" i="2"/>
  <c r="F869" i="2"/>
  <c r="F868" i="2"/>
  <c r="F867" i="2"/>
  <c r="F866" i="2"/>
  <c r="F865" i="2"/>
  <c r="F864" i="2"/>
  <c r="F863" i="2"/>
  <c r="F862" i="2"/>
  <c r="F861" i="2"/>
  <c r="F860" i="2"/>
  <c r="F859" i="2"/>
  <c r="F858" i="2"/>
  <c r="F855" i="2"/>
  <c r="F854" i="2"/>
  <c r="F853" i="2"/>
  <c r="F852" i="2"/>
  <c r="F851" i="2"/>
  <c r="F850" i="2"/>
  <c r="F849" i="2"/>
  <c r="F848" i="2"/>
  <c r="F847" i="2"/>
  <c r="F845" i="2"/>
  <c r="F844" i="2"/>
  <c r="F843" i="2"/>
  <c r="F842" i="2"/>
  <c r="F841" i="2"/>
  <c r="F840" i="2"/>
  <c r="F839" i="2"/>
  <c r="F838" i="2"/>
  <c r="F837" i="2"/>
  <c r="F835" i="2"/>
  <c r="F834" i="2"/>
  <c r="F833" i="2"/>
  <c r="F832" i="2"/>
  <c r="F830" i="2"/>
  <c r="F829" i="2"/>
  <c r="F828" i="2"/>
  <c r="F827" i="2"/>
  <c r="F825" i="2"/>
  <c r="F823" i="2"/>
  <c r="F822" i="2"/>
  <c r="F821" i="2"/>
  <c r="F820" i="2"/>
  <c r="F819" i="2"/>
  <c r="F818" i="2"/>
  <c r="F817" i="2"/>
  <c r="F816" i="2"/>
  <c r="F815" i="2"/>
  <c r="F814" i="2"/>
  <c r="F813" i="2"/>
  <c r="F810" i="2"/>
  <c r="F809" i="2"/>
  <c r="F808" i="2"/>
  <c r="F807" i="2"/>
  <c r="F806" i="2"/>
  <c r="F805" i="2"/>
  <c r="F804" i="2"/>
  <c r="F803" i="2"/>
  <c r="F802" i="2"/>
  <c r="F801" i="2"/>
  <c r="F800" i="2"/>
  <c r="F798" i="2"/>
  <c r="F797" i="2"/>
  <c r="F796" i="2"/>
  <c r="F795" i="2"/>
  <c r="F794" i="2"/>
  <c r="F793" i="2"/>
  <c r="F792" i="2"/>
  <c r="F791" i="2"/>
  <c r="F790" i="2"/>
  <c r="F788" i="2"/>
  <c r="F787" i="2"/>
  <c r="F786" i="2"/>
  <c r="F785" i="2"/>
  <c r="F784" i="2"/>
  <c r="F783" i="2"/>
  <c r="F782" i="2"/>
  <c r="F781" i="2"/>
  <c r="F780" i="2"/>
  <c r="F779" i="2"/>
  <c r="F778" i="2"/>
  <c r="F777" i="2"/>
  <c r="F776" i="2"/>
  <c r="F775" i="2"/>
  <c r="F774" i="2"/>
  <c r="F772" i="2"/>
  <c r="F771" i="2"/>
  <c r="F770" i="2"/>
  <c r="F769" i="2"/>
  <c r="F768" i="2"/>
  <c r="F766" i="2"/>
  <c r="F765" i="2"/>
  <c r="F764" i="2"/>
  <c r="F763" i="2"/>
  <c r="F761" i="2"/>
  <c r="F760" i="2"/>
  <c r="F757" i="2"/>
  <c r="F756" i="2"/>
  <c r="F755" i="2"/>
  <c r="F754" i="2"/>
  <c r="F753" i="2"/>
  <c r="F752" i="2"/>
  <c r="F750" i="2"/>
  <c r="F749" i="2"/>
  <c r="F748" i="2"/>
  <c r="F747" i="2"/>
  <c r="F746" i="2"/>
  <c r="F744" i="2"/>
  <c r="F743" i="2"/>
  <c r="F742" i="2"/>
  <c r="F741" i="2"/>
  <c r="F740" i="2"/>
  <c r="F739" i="2"/>
  <c r="F738" i="2"/>
  <c r="F737" i="2"/>
  <c r="F736" i="2"/>
  <c r="F735" i="2"/>
  <c r="F734" i="2"/>
  <c r="F733" i="2"/>
  <c r="F732" i="2"/>
  <c r="F731" i="2"/>
  <c r="F730" i="2"/>
  <c r="F729" i="2"/>
  <c r="F728" i="2"/>
  <c r="F727" i="2"/>
  <c r="F726" i="2"/>
  <c r="F724" i="2"/>
  <c r="F723" i="2"/>
  <c r="F722" i="2"/>
  <c r="F721" i="2"/>
  <c r="F720" i="2"/>
  <c r="F719" i="2"/>
  <c r="F718" i="2"/>
  <c r="F717" i="2"/>
  <c r="F716" i="2"/>
  <c r="F715" i="2"/>
  <c r="F714" i="2"/>
  <c r="F713" i="2"/>
  <c r="F712" i="2"/>
  <c r="F711" i="2"/>
  <c r="F710" i="2"/>
  <c r="F709" i="2"/>
  <c r="F708" i="2"/>
  <c r="F707" i="2"/>
  <c r="F706" i="2"/>
  <c r="F705" i="2"/>
  <c r="F704" i="2"/>
  <c r="F703" i="2"/>
  <c r="F702" i="2"/>
  <c r="F701" i="2"/>
  <c r="F700" i="2"/>
  <c r="F699" i="2"/>
  <c r="F698" i="2"/>
  <c r="F697" i="2"/>
  <c r="F696" i="2"/>
  <c r="F695" i="2"/>
  <c r="F694" i="2"/>
  <c r="F692" i="2"/>
  <c r="F691" i="2"/>
  <c r="F690" i="2"/>
  <c r="F689" i="2"/>
  <c r="F688" i="2"/>
  <c r="F687" i="2"/>
  <c r="F686" i="2"/>
  <c r="F685" i="2"/>
  <c r="F684" i="2"/>
  <c r="F683" i="2"/>
  <c r="F682" i="2"/>
  <c r="F681" i="2"/>
  <c r="F679" i="2"/>
  <c r="F678" i="2"/>
  <c r="F677" i="2"/>
  <c r="F676" i="2"/>
  <c r="F675" i="2"/>
  <c r="F674" i="2"/>
  <c r="F673" i="2"/>
  <c r="F672" i="2"/>
  <c r="F671" i="2"/>
  <c r="F670" i="2"/>
  <c r="F669" i="2"/>
  <c r="F667" i="2"/>
  <c r="F666" i="2"/>
  <c r="F665" i="2"/>
  <c r="F664" i="2"/>
  <c r="F663" i="2"/>
  <c r="F662" i="2"/>
  <c r="F661" i="2"/>
  <c r="F660" i="2"/>
  <c r="F659" i="2"/>
  <c r="F658" i="2"/>
  <c r="F657" i="2"/>
  <c r="F656" i="2"/>
  <c r="F655" i="2"/>
  <c r="F654" i="2"/>
  <c r="F651" i="2"/>
  <c r="F650" i="2"/>
  <c r="F649" i="2"/>
  <c r="F648" i="2"/>
  <c r="F647" i="2"/>
  <c r="F646" i="2"/>
  <c r="F645" i="2"/>
  <c r="F643" i="2"/>
  <c r="F642" i="2"/>
  <c r="F641" i="2"/>
  <c r="F640" i="2"/>
  <c r="F639" i="2"/>
  <c r="F638" i="2"/>
  <c r="F637" i="2"/>
  <c r="F636" i="2"/>
  <c r="F635" i="2"/>
  <c r="F634" i="2"/>
  <c r="F633" i="2"/>
  <c r="F632" i="2"/>
  <c r="F631" i="2"/>
  <c r="F628" i="2"/>
  <c r="F627" i="2"/>
  <c r="F626" i="2"/>
  <c r="F625" i="2"/>
  <c r="F624" i="2"/>
  <c r="F623" i="2"/>
  <c r="F622" i="2"/>
  <c r="F621" i="2"/>
  <c r="F620" i="2"/>
  <c r="F619" i="2"/>
  <c r="F617" i="2"/>
  <c r="F616" i="2"/>
  <c r="F615" i="2"/>
  <c r="F614" i="2"/>
  <c r="F612" i="2"/>
  <c r="F611" i="2"/>
  <c r="F610" i="2"/>
  <c r="F609" i="2"/>
  <c r="F608" i="2"/>
  <c r="F606" i="2"/>
  <c r="F605" i="2"/>
  <c r="F604" i="2"/>
  <c r="F603" i="2"/>
  <c r="F602" i="2"/>
  <c r="F601" i="2"/>
  <c r="F600" i="2"/>
  <c r="F598" i="2"/>
  <c r="F597" i="2"/>
  <c r="F596" i="2"/>
  <c r="F595" i="2"/>
  <c r="F593" i="2"/>
  <c r="F592" i="2"/>
  <c r="F591" i="2"/>
  <c r="F589" i="2"/>
  <c r="F588" i="2"/>
  <c r="F587" i="2"/>
  <c r="F586" i="2"/>
  <c r="F585" i="2"/>
  <c r="F584" i="2"/>
  <c r="F583" i="2"/>
  <c r="F582" i="2"/>
  <c r="F581" i="2"/>
  <c r="F580" i="2"/>
  <c r="F579" i="2"/>
  <c r="F578" i="2"/>
  <c r="F577" i="2"/>
  <c r="F576" i="2"/>
  <c r="F575" i="2"/>
  <c r="F574" i="2"/>
  <c r="F573" i="2"/>
  <c r="F572" i="2"/>
  <c r="F571" i="2"/>
  <c r="F570" i="2"/>
  <c r="F569" i="2"/>
  <c r="F568" i="2"/>
  <c r="F567" i="2"/>
  <c r="F566" i="2"/>
  <c r="F565" i="2"/>
  <c r="F564" i="2"/>
  <c r="F563" i="2"/>
  <c r="F562" i="2"/>
  <c r="F561" i="2"/>
  <c r="F560" i="2"/>
  <c r="F559" i="2"/>
  <c r="F558" i="2"/>
  <c r="F557" i="2"/>
  <c r="F556" i="2"/>
  <c r="F555" i="2"/>
  <c r="F553" i="2"/>
  <c r="F552" i="2"/>
  <c r="F551" i="2"/>
  <c r="F548" i="2"/>
  <c r="F547" i="2"/>
  <c r="F546" i="2"/>
  <c r="F545" i="2"/>
  <c r="F544" i="2"/>
  <c r="F543" i="2"/>
  <c r="F542" i="2"/>
  <c r="F541" i="2"/>
  <c r="F540" i="2"/>
  <c r="F539" i="2"/>
  <c r="F538" i="2"/>
  <c r="F537" i="2"/>
  <c r="F536" i="2"/>
  <c r="F535" i="2"/>
  <c r="F534" i="2"/>
  <c r="F533" i="2"/>
  <c r="F532" i="2"/>
  <c r="F531" i="2"/>
  <c r="F530" i="2"/>
  <c r="F529" i="2"/>
  <c r="F528" i="2"/>
  <c r="F527" i="2"/>
  <c r="F526" i="2"/>
  <c r="F525" i="2"/>
  <c r="F524" i="2"/>
  <c r="F523" i="2"/>
  <c r="F522" i="2"/>
  <c r="F521" i="2"/>
  <c r="F519" i="2"/>
  <c r="F518" i="2"/>
  <c r="F517" i="2"/>
  <c r="F516" i="2"/>
  <c r="F515" i="2"/>
  <c r="F513" i="2"/>
  <c r="F512" i="2"/>
  <c r="F511" i="2"/>
  <c r="F510" i="2"/>
  <c r="F509" i="2"/>
  <c r="F508" i="2"/>
  <c r="F507" i="2"/>
  <c r="F506" i="2"/>
  <c r="F505" i="2"/>
  <c r="F504" i="2"/>
  <c r="F503" i="2"/>
  <c r="F502" i="2"/>
  <c r="F501" i="2"/>
  <c r="F500" i="2"/>
  <c r="F499" i="2"/>
  <c r="F498" i="2"/>
  <c r="F497" i="2"/>
  <c r="F494" i="2"/>
  <c r="F493" i="2"/>
  <c r="F492" i="2"/>
  <c r="F490" i="2"/>
  <c r="F489" i="2"/>
  <c r="F488" i="2"/>
  <c r="F487" i="2"/>
  <c r="F486" i="2"/>
  <c r="F485" i="2"/>
  <c r="F484" i="2"/>
  <c r="F483" i="2"/>
  <c r="F482" i="2"/>
  <c r="F481" i="2"/>
  <c r="F480" i="2"/>
  <c r="F479" i="2"/>
  <c r="F478" i="2"/>
  <c r="F477" i="2"/>
  <c r="F475" i="2"/>
  <c r="F474" i="2"/>
  <c r="F473" i="2"/>
  <c r="F470" i="2"/>
  <c r="F469" i="2"/>
  <c r="F468" i="2"/>
  <c r="F467" i="2"/>
  <c r="F465" i="2"/>
  <c r="F464" i="2"/>
  <c r="F463" i="2"/>
  <c r="F462" i="2"/>
  <c r="F459" i="2"/>
  <c r="F458" i="2"/>
  <c r="F457" i="2"/>
  <c r="F456" i="2"/>
  <c r="F455" i="2"/>
  <c r="F454" i="2"/>
  <c r="F453" i="2"/>
  <c r="F452" i="2"/>
  <c r="F451" i="2"/>
  <c r="F450" i="2"/>
  <c r="F449" i="2"/>
  <c r="F448" i="2"/>
  <c r="F447" i="2"/>
  <c r="F446" i="2"/>
  <c r="F445" i="2"/>
  <c r="F444" i="2"/>
  <c r="F443" i="2"/>
  <c r="F442" i="2"/>
  <c r="F441" i="2"/>
  <c r="F440" i="2"/>
  <c r="F439" i="2"/>
  <c r="F438" i="2"/>
  <c r="F437" i="2"/>
  <c r="F436" i="2"/>
  <c r="F435" i="2"/>
  <c r="F434" i="2"/>
  <c r="F433" i="2"/>
  <c r="F432" i="2"/>
  <c r="F431" i="2"/>
  <c r="F430" i="2"/>
  <c r="F429" i="2"/>
  <c r="F428" i="2"/>
  <c r="F427" i="2"/>
  <c r="F426" i="2"/>
  <c r="F425" i="2"/>
  <c r="F424" i="2"/>
  <c r="F423" i="2"/>
  <c r="F422" i="2"/>
  <c r="F421" i="2"/>
  <c r="F420" i="2"/>
  <c r="F419" i="2"/>
  <c r="F418" i="2"/>
  <c r="F417" i="2"/>
  <c r="F416" i="2"/>
  <c r="F415" i="2"/>
  <c r="F414" i="2"/>
  <c r="F413" i="2"/>
  <c r="F412" i="2"/>
  <c r="F411" i="2"/>
  <c r="F410" i="2"/>
  <c r="F409" i="2"/>
  <c r="F408" i="2"/>
  <c r="F407" i="2"/>
  <c r="F406" i="2"/>
  <c r="F405" i="2"/>
  <c r="F404" i="2"/>
  <c r="F403" i="2"/>
  <c r="F402" i="2"/>
  <c r="F401" i="2"/>
  <c r="F400" i="2"/>
  <c r="F399" i="2"/>
  <c r="F398" i="2"/>
  <c r="F397" i="2"/>
  <c r="F396" i="2"/>
  <c r="F395" i="2"/>
  <c r="F394" i="2"/>
  <c r="F393" i="2"/>
  <c r="F392" i="2"/>
  <c r="F391" i="2"/>
  <c r="F390" i="2"/>
  <c r="F389" i="2"/>
  <c r="F388" i="2"/>
  <c r="F387" i="2"/>
  <c r="F386" i="2"/>
  <c r="F385" i="2"/>
  <c r="F384" i="2"/>
  <c r="F383" i="2"/>
  <c r="F382" i="2"/>
  <c r="F381" i="2"/>
  <c r="F380" i="2"/>
  <c r="F379" i="2"/>
  <c r="F378" i="2"/>
  <c r="F377" i="2"/>
  <c r="F376" i="2"/>
  <c r="F375" i="2"/>
  <c r="F374" i="2"/>
  <c r="F373" i="2"/>
  <c r="F372" i="2"/>
  <c r="F371" i="2"/>
  <c r="F370" i="2"/>
  <c r="F369" i="2"/>
  <c r="F368" i="2"/>
  <c r="F367" i="2"/>
  <c r="F366" i="2"/>
  <c r="F365" i="2"/>
  <c r="F364" i="2"/>
  <c r="F363" i="2"/>
  <c r="F362" i="2"/>
  <c r="F361" i="2"/>
  <c r="F360" i="2"/>
  <c r="F359" i="2"/>
  <c r="F358" i="2"/>
  <c r="F357" i="2"/>
  <c r="F356" i="2"/>
  <c r="F355" i="2"/>
  <c r="F354" i="2"/>
  <c r="F353" i="2"/>
  <c r="F352" i="2"/>
  <c r="F351" i="2"/>
  <c r="F349" i="2"/>
  <c r="F348" i="2"/>
  <c r="F347" i="2"/>
  <c r="F346" i="2"/>
  <c r="F345" i="2"/>
  <c r="F344" i="2"/>
  <c r="F343" i="2"/>
  <c r="F342" i="2"/>
  <c r="F340" i="2"/>
  <c r="F339" i="2"/>
  <c r="F338" i="2"/>
  <c r="F337" i="2"/>
  <c r="F336" i="2"/>
  <c r="F335" i="2"/>
  <c r="F334" i="2"/>
  <c r="F333" i="2"/>
  <c r="F332" i="2"/>
  <c r="F331" i="2"/>
  <c r="F328" i="2"/>
  <c r="F327" i="2"/>
  <c r="F326" i="2"/>
  <c r="F325" i="2"/>
  <c r="F323" i="2"/>
  <c r="F322" i="2"/>
  <c r="F320" i="2"/>
  <c r="F319" i="2"/>
  <c r="F318" i="2"/>
  <c r="F317" i="2"/>
  <c r="F315" i="2"/>
  <c r="F314" i="2"/>
  <c r="F313" i="2"/>
  <c r="F312" i="2"/>
  <c r="F311" i="2"/>
  <c r="F310" i="2"/>
  <c r="F309" i="2"/>
  <c r="F308" i="2"/>
  <c r="F307" i="2"/>
  <c r="F306" i="2"/>
  <c r="F305" i="2"/>
  <c r="F304" i="2"/>
  <c r="F302" i="2"/>
  <c r="F301" i="2"/>
  <c r="F300" i="2"/>
  <c r="F299" i="2"/>
  <c r="F297" i="2"/>
  <c r="F296" i="2"/>
  <c r="F295" i="2"/>
  <c r="F294" i="2"/>
  <c r="F293" i="2"/>
  <c r="F292" i="2"/>
  <c r="F291" i="2"/>
  <c r="F290" i="2"/>
  <c r="F289" i="2"/>
  <c r="F288" i="2"/>
  <c r="F287" i="2"/>
  <c r="F286" i="2"/>
  <c r="F285" i="2"/>
  <c r="F284" i="2"/>
  <c r="F281" i="2"/>
  <c r="F280" i="2"/>
  <c r="F279" i="2"/>
  <c r="F278" i="2"/>
  <c r="F277" i="2"/>
  <c r="F276" i="2"/>
  <c r="F275" i="2"/>
  <c r="F274" i="2"/>
  <c r="F273" i="2"/>
  <c r="F271" i="2"/>
  <c r="F270" i="2"/>
  <c r="F269" i="2"/>
  <c r="F268" i="2"/>
  <c r="F267" i="2"/>
  <c r="F266" i="2"/>
  <c r="F265" i="2"/>
  <c r="F264" i="2"/>
  <c r="F263" i="2"/>
  <c r="F262" i="2"/>
  <c r="F261" i="2"/>
  <c r="F259" i="2"/>
  <c r="F258" i="2"/>
  <c r="F256" i="2"/>
  <c r="F255" i="2"/>
  <c r="F254" i="2"/>
  <c r="F253" i="2"/>
  <c r="F252" i="2"/>
  <c r="F251" i="2"/>
  <c r="F250" i="2"/>
  <c r="F249" i="2"/>
  <c r="F248" i="2"/>
  <c r="F247" i="2"/>
  <c r="F245" i="2"/>
  <c r="F243" i="2"/>
  <c r="F242" i="2"/>
  <c r="F241" i="2"/>
  <c r="F240" i="2"/>
  <c r="F239" i="2"/>
  <c r="F238" i="2"/>
  <c r="F237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2" i="2"/>
  <c r="F221" i="2"/>
  <c r="F220" i="2"/>
  <c r="F219" i="2"/>
  <c r="F218" i="2"/>
  <c r="F217" i="2"/>
  <c r="F216" i="2"/>
  <c r="F215" i="2"/>
  <c r="F214" i="2"/>
  <c r="F213" i="2"/>
  <c r="F212" i="2"/>
  <c r="F210" i="2"/>
  <c r="F209" i="2"/>
  <c r="F208" i="2"/>
  <c r="F207" i="2"/>
  <c r="F206" i="2"/>
  <c r="F205" i="2"/>
  <c r="F204" i="2"/>
  <c r="F203" i="2"/>
  <c r="F202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6" i="2"/>
  <c r="F185" i="2"/>
  <c r="F184" i="2"/>
  <c r="F183" i="2"/>
  <c r="F182" i="2"/>
  <c r="F181" i="2"/>
  <c r="F180" i="2"/>
  <c r="F179" i="2"/>
  <c r="F178" i="2"/>
  <c r="F176" i="2"/>
  <c r="F175" i="2"/>
  <c r="F174" i="2"/>
  <c r="F173" i="2"/>
  <c r="F172" i="2"/>
  <c r="F171" i="2"/>
  <c r="F170" i="2"/>
  <c r="F169" i="2"/>
  <c r="F168" i="2"/>
  <c r="F167" i="2"/>
  <c r="F166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0" i="2"/>
  <c r="F149" i="2"/>
  <c r="F148" i="2"/>
  <c r="F147" i="2"/>
  <c r="F146" i="2"/>
  <c r="F145" i="2"/>
  <c r="F144" i="2"/>
  <c r="F143" i="2"/>
  <c r="F142" i="2"/>
  <c r="F140" i="2"/>
  <c r="F139" i="2"/>
  <c r="F137" i="2"/>
  <c r="F136" i="2"/>
  <c r="F135" i="2"/>
  <c r="F134" i="2"/>
  <c r="F133" i="2"/>
  <c r="F132" i="2"/>
  <c r="F131" i="2"/>
  <c r="F130" i="2"/>
  <c r="F127" i="2"/>
  <c r="F126" i="2"/>
  <c r="F125" i="2"/>
  <c r="F124" i="2"/>
  <c r="F123" i="2"/>
  <c r="F122" i="2"/>
  <c r="F121" i="2"/>
  <c r="F120" i="2"/>
  <c r="F119" i="2"/>
  <c r="F117" i="2"/>
  <c r="F116" i="2"/>
  <c r="F115" i="2"/>
  <c r="F113" i="2"/>
  <c r="F112" i="2"/>
  <c r="F111" i="2"/>
  <c r="F110" i="2"/>
  <c r="F109" i="2"/>
  <c r="F108" i="2"/>
  <c r="F107" i="2"/>
  <c r="F106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0" i="2"/>
  <c r="F89" i="2"/>
  <c r="F88" i="2"/>
  <c r="F87" i="2"/>
  <c r="F86" i="2"/>
  <c r="F85" i="2"/>
  <c r="F84" i="2"/>
  <c r="F83" i="2"/>
  <c r="F80" i="2"/>
  <c r="F79" i="2"/>
  <c r="F78" i="2"/>
  <c r="F77" i="2"/>
  <c r="F76" i="2"/>
  <c r="F75" i="2"/>
  <c r="F74" i="2"/>
  <c r="F73" i="2"/>
  <c r="F72" i="2"/>
  <c r="F71" i="2"/>
  <c r="F68" i="2"/>
  <c r="F67" i="2"/>
  <c r="F66" i="2"/>
  <c r="F65" i="2"/>
  <c r="F64" i="2"/>
  <c r="F63" i="2"/>
  <c r="F62" i="2"/>
  <c r="F61" i="2"/>
  <c r="F60" i="2"/>
  <c r="F59" i="2"/>
  <c r="F58" i="2"/>
  <c r="F57" i="2"/>
  <c r="F55" i="2"/>
  <c r="F54" i="2"/>
  <c r="F53" i="2"/>
  <c r="F52" i="2"/>
  <c r="F51" i="2"/>
  <c r="F50" i="2"/>
  <c r="F49" i="2"/>
  <c r="F48" i="2"/>
  <c r="F47" i="2"/>
  <c r="F46" i="2"/>
  <c r="F45" i="2"/>
  <c r="F42" i="2"/>
  <c r="F41" i="2"/>
  <c r="F40" i="2"/>
  <c r="F39" i="2"/>
  <c r="F38" i="2"/>
  <c r="F37" i="2"/>
  <c r="F36" i="2"/>
  <c r="F35" i="2"/>
  <c r="F33" i="2"/>
  <c r="F31" i="2"/>
  <c r="F30" i="2"/>
  <c r="F29" i="2"/>
  <c r="F28" i="2"/>
  <c r="F27" i="2"/>
  <c r="F26" i="2"/>
  <c r="F25" i="2"/>
  <c r="F24" i="2"/>
  <c r="F22" i="2"/>
  <c r="F21" i="2"/>
  <c r="F20" i="2"/>
  <c r="F19" i="2"/>
  <c r="F17" i="2"/>
  <c r="F16" i="2"/>
  <c r="F15" i="2"/>
  <c r="F14" i="2"/>
  <c r="F13" i="2"/>
  <c r="F12" i="2"/>
  <c r="F11" i="2"/>
  <c r="F10" i="2"/>
  <c r="F7" i="2"/>
  <c r="F6" i="2"/>
  <c r="F5" i="2"/>
  <c r="F4" i="2"/>
  <c r="F3" i="2"/>
  <c r="F2" i="2"/>
  <c r="F1290" i="1"/>
  <c r="F1287" i="1"/>
  <c r="F1286" i="1"/>
  <c r="F1284" i="1"/>
  <c r="F1283" i="1"/>
  <c r="F1282" i="1"/>
  <c r="F1281" i="1"/>
  <c r="F1280" i="1"/>
  <c r="F1279" i="1"/>
  <c r="F1278" i="1"/>
  <c r="F1277" i="1"/>
  <c r="F1276" i="1"/>
  <c r="F1275" i="1"/>
  <c r="F1274" i="1"/>
  <c r="F1271" i="1"/>
  <c r="F1270" i="1"/>
  <c r="F1269" i="1"/>
  <c r="F1268" i="1"/>
  <c r="F1267" i="1"/>
  <c r="F1266" i="1"/>
  <c r="F1265" i="1"/>
  <c r="F1264" i="1"/>
  <c r="F1263" i="1"/>
  <c r="F1262" i="1"/>
  <c r="F1261" i="1"/>
  <c r="F1259" i="1"/>
  <c r="F1257" i="1"/>
  <c r="F1256" i="1"/>
  <c r="F1255" i="1"/>
  <c r="F1254" i="1"/>
  <c r="F1253" i="1"/>
  <c r="F1252" i="1"/>
  <c r="F1250" i="1"/>
  <c r="F1249" i="1"/>
  <c r="F1247" i="1"/>
  <c r="F1246" i="1"/>
  <c r="F1245" i="1"/>
  <c r="F1244" i="1"/>
  <c r="F1243" i="1"/>
  <c r="F1242" i="1"/>
  <c r="F1241" i="1"/>
  <c r="F1240" i="1"/>
  <c r="F1237" i="1"/>
  <c r="F1236" i="1"/>
  <c r="F1234" i="1"/>
  <c r="F1233" i="1"/>
  <c r="F1232" i="1"/>
  <c r="F1231" i="1"/>
  <c r="F1230" i="1"/>
  <c r="F1228" i="1"/>
  <c r="F1227" i="1"/>
  <c r="F1226" i="1"/>
  <c r="F1225" i="1"/>
  <c r="F1224" i="1"/>
  <c r="F1223" i="1"/>
  <c r="F1221" i="1"/>
  <c r="F1220" i="1"/>
  <c r="F1219" i="1"/>
  <c r="F1218" i="1"/>
  <c r="F1217" i="1"/>
  <c r="F1216" i="1"/>
  <c r="F1214" i="1"/>
  <c r="F1213" i="1"/>
  <c r="F1212" i="1"/>
  <c r="F1211" i="1"/>
  <c r="F1209" i="1"/>
  <c r="F1208" i="1"/>
  <c r="F1206" i="1"/>
  <c r="F1205" i="1"/>
  <c r="F1204" i="1"/>
  <c r="F1203" i="1"/>
  <c r="F1202" i="1"/>
  <c r="F1200" i="1"/>
  <c r="F1199" i="1"/>
  <c r="F1198" i="1"/>
  <c r="F1197" i="1"/>
  <c r="F1196" i="1"/>
  <c r="F1195" i="1"/>
  <c r="F1194" i="1"/>
  <c r="F1192" i="1"/>
  <c r="F1191" i="1"/>
  <c r="F1190" i="1"/>
  <c r="F1188" i="1"/>
  <c r="F1187" i="1"/>
  <c r="F1185" i="1"/>
  <c r="F1184" i="1"/>
  <c r="F1183" i="1"/>
  <c r="F1182" i="1"/>
  <c r="F1180" i="1"/>
  <c r="F1178" i="1"/>
  <c r="F1177" i="1"/>
  <c r="F1176" i="1"/>
  <c r="F1175" i="1"/>
  <c r="F1174" i="1"/>
  <c r="F1173" i="1"/>
  <c r="F1172" i="1"/>
  <c r="F1171" i="1"/>
  <c r="F1170" i="1"/>
  <c r="F1169" i="1"/>
  <c r="F1168" i="1"/>
  <c r="F1166" i="1"/>
  <c r="F1164" i="1"/>
  <c r="F1163" i="1"/>
  <c r="F1162" i="1"/>
  <c r="F1161" i="1"/>
  <c r="F1160" i="1"/>
  <c r="F1159" i="1"/>
  <c r="F1158" i="1"/>
  <c r="F1157" i="1"/>
  <c r="F1155" i="1"/>
  <c r="F1154" i="1"/>
  <c r="F1152" i="1"/>
  <c r="F1151" i="1"/>
  <c r="F1150" i="1"/>
  <c r="F1149" i="1"/>
  <c r="F1148" i="1"/>
  <c r="F1147" i="1"/>
  <c r="F1146" i="1"/>
  <c r="F1145" i="1"/>
  <c r="F1144" i="1"/>
  <c r="F1143" i="1"/>
  <c r="F1141" i="1"/>
  <c r="F1140" i="1"/>
  <c r="F1139" i="1"/>
  <c r="F1137" i="1"/>
  <c r="F1136" i="1"/>
  <c r="F1135" i="1"/>
  <c r="F1134" i="1"/>
  <c r="F1133" i="1"/>
  <c r="F1131" i="1"/>
  <c r="F1130" i="1"/>
  <c r="F1129" i="1"/>
  <c r="F1128" i="1"/>
  <c r="F1127" i="1"/>
  <c r="F1126" i="1"/>
  <c r="F1125" i="1"/>
  <c r="F1124" i="1"/>
  <c r="F1123" i="1"/>
  <c r="F1122" i="1"/>
  <c r="F1121" i="1"/>
  <c r="F1120" i="1"/>
  <c r="F1118" i="1"/>
  <c r="F1116" i="1"/>
  <c r="F1115" i="1"/>
  <c r="F1114" i="1"/>
  <c r="F1113" i="1"/>
  <c r="F1112" i="1"/>
  <c r="F1111" i="1"/>
  <c r="F1110" i="1"/>
  <c r="F1109" i="1"/>
  <c r="F1107" i="1"/>
  <c r="F1105" i="1"/>
  <c r="F1104" i="1"/>
  <c r="F1103" i="1"/>
  <c r="F1102" i="1"/>
  <c r="F1101" i="1"/>
  <c r="F1100" i="1"/>
  <c r="F1099" i="1"/>
  <c r="F1097" i="1"/>
  <c r="F1095" i="1"/>
  <c r="F1094" i="1"/>
  <c r="F1093" i="1"/>
  <c r="F1092" i="1"/>
  <c r="F1090" i="1"/>
  <c r="F1089" i="1"/>
  <c r="F1086" i="1"/>
  <c r="F1085" i="1"/>
  <c r="F1083" i="1"/>
  <c r="F1082" i="1"/>
  <c r="F1081" i="1"/>
  <c r="F1079" i="1"/>
  <c r="F1078" i="1"/>
  <c r="F1077" i="1"/>
  <c r="F1076" i="1"/>
  <c r="F1075" i="1"/>
  <c r="F1074" i="1"/>
  <c r="F1073" i="1"/>
  <c r="F1071" i="1"/>
  <c r="F1070" i="1"/>
  <c r="F1068" i="1"/>
  <c r="F1067" i="1"/>
  <c r="F1066" i="1"/>
  <c r="F1065" i="1"/>
  <c r="F1064" i="1"/>
  <c r="F1063" i="1"/>
  <c r="F1062" i="1"/>
  <c r="F1061" i="1"/>
  <c r="F1060" i="1"/>
  <c r="F1057" i="1"/>
  <c r="F1056" i="1"/>
  <c r="F1055" i="1"/>
  <c r="F1054" i="1"/>
  <c r="F1053" i="1"/>
  <c r="F1052" i="1"/>
  <c r="F1051" i="1"/>
  <c r="F1050" i="1"/>
  <c r="F1049" i="1"/>
  <c r="F1048" i="1"/>
  <c r="F1046" i="1"/>
  <c r="F1045" i="1"/>
  <c r="F1043" i="1"/>
  <c r="F1042" i="1"/>
  <c r="F1041" i="1"/>
  <c r="F1040" i="1"/>
  <c r="F1039" i="1"/>
  <c r="F1038" i="1"/>
  <c r="F1037" i="1"/>
  <c r="F1036" i="1"/>
  <c r="F1035" i="1"/>
  <c r="F1034" i="1"/>
  <c r="F1033" i="1"/>
  <c r="F1031" i="1"/>
  <c r="F1030" i="1"/>
  <c r="F1029" i="1"/>
  <c r="F1028" i="1"/>
  <c r="F1027" i="1"/>
  <c r="F1026" i="1"/>
  <c r="F1025" i="1"/>
  <c r="F1024" i="1"/>
  <c r="F1023" i="1"/>
  <c r="F1021" i="1"/>
  <c r="F1020" i="1"/>
  <c r="F1019" i="1"/>
  <c r="F1018" i="1"/>
  <c r="F1017" i="1"/>
  <c r="F1016" i="1"/>
  <c r="F1015" i="1"/>
  <c r="F1014" i="1"/>
  <c r="F1013" i="1"/>
  <c r="F1012" i="1"/>
  <c r="F1009" i="1"/>
  <c r="F1008" i="1"/>
  <c r="F1007" i="1"/>
  <c r="F1006" i="1"/>
  <c r="F1005" i="1"/>
  <c r="F1004" i="1"/>
  <c r="F1003" i="1"/>
  <c r="F1002" i="1"/>
  <c r="F1001" i="1"/>
  <c r="F1000" i="1"/>
  <c r="F998" i="1"/>
  <c r="F997" i="1"/>
  <c r="F995" i="1"/>
  <c r="F994" i="1"/>
  <c r="F993" i="1"/>
  <c r="F992" i="1"/>
  <c r="F990" i="1"/>
  <c r="F989" i="1"/>
  <c r="F988" i="1"/>
  <c r="F986" i="1"/>
  <c r="F985" i="1"/>
  <c r="F984" i="1"/>
  <c r="F983" i="1"/>
  <c r="F982" i="1"/>
  <c r="F981" i="1"/>
  <c r="F980" i="1"/>
  <c r="F979" i="1"/>
  <c r="F978" i="1"/>
  <c r="F977" i="1"/>
  <c r="F976" i="1"/>
  <c r="F974" i="1"/>
  <c r="F973" i="1"/>
  <c r="F971" i="1"/>
  <c r="F970" i="1"/>
  <c r="F969" i="1"/>
  <c r="F968" i="1"/>
  <c r="F967" i="1"/>
  <c r="F966" i="1"/>
  <c r="F965" i="1"/>
  <c r="F964" i="1"/>
  <c r="F961" i="1"/>
  <c r="F960" i="1"/>
  <c r="F959" i="1"/>
  <c r="F958" i="1"/>
  <c r="F957" i="1"/>
  <c r="F956" i="1"/>
  <c r="F955" i="1"/>
  <c r="F954" i="1"/>
  <c r="F953" i="1"/>
  <c r="F952" i="1"/>
  <c r="F951" i="1"/>
  <c r="F949" i="1"/>
  <c r="F948" i="1"/>
  <c r="F946" i="1"/>
  <c r="F945" i="1"/>
  <c r="F944" i="1"/>
  <c r="F943" i="1"/>
  <c r="F942" i="1"/>
  <c r="F941" i="1"/>
  <c r="F940" i="1"/>
  <c r="F939" i="1"/>
  <c r="F938" i="1"/>
  <c r="F936" i="1"/>
  <c r="F935" i="1"/>
  <c r="F934" i="1"/>
  <c r="F933" i="1"/>
  <c r="F932" i="1"/>
  <c r="F931" i="1"/>
  <c r="F930" i="1"/>
  <c r="F929" i="1"/>
  <c r="F928" i="1"/>
  <c r="F926" i="1"/>
  <c r="F925" i="1"/>
  <c r="F923" i="1"/>
  <c r="F922" i="1"/>
  <c r="F921" i="1"/>
  <c r="F920" i="1"/>
  <c r="F919" i="1"/>
  <c r="F918" i="1"/>
  <c r="F917" i="1"/>
  <c r="F916" i="1"/>
  <c r="F915" i="1"/>
  <c r="F912" i="1"/>
  <c r="F911" i="1"/>
  <c r="F910" i="1"/>
  <c r="F909" i="1"/>
  <c r="F908" i="1"/>
  <c r="F907" i="1"/>
  <c r="F906" i="1"/>
  <c r="F905" i="1"/>
  <c r="F904" i="1"/>
  <c r="F903" i="1"/>
  <c r="F901" i="1"/>
  <c r="F899" i="1"/>
  <c r="F898" i="1"/>
  <c r="F897" i="1"/>
  <c r="F896" i="1"/>
  <c r="F895" i="1"/>
  <c r="F894" i="1"/>
  <c r="F893" i="1"/>
  <c r="F891" i="1"/>
  <c r="F890" i="1"/>
  <c r="F889" i="1"/>
  <c r="F888" i="1"/>
  <c r="F887" i="1"/>
  <c r="F886" i="1"/>
  <c r="F885" i="1"/>
  <c r="F884" i="1"/>
  <c r="F883" i="1"/>
  <c r="F882" i="1"/>
  <c r="F881" i="1"/>
  <c r="F880" i="1"/>
  <c r="F878" i="1"/>
  <c r="F876" i="1"/>
  <c r="F875" i="1"/>
  <c r="F874" i="1"/>
  <c r="F873" i="1"/>
  <c r="F872" i="1"/>
  <c r="F871" i="1"/>
  <c r="F870" i="1"/>
  <c r="F869" i="1"/>
  <c r="F868" i="1"/>
  <c r="F867" i="1"/>
  <c r="F865" i="1"/>
  <c r="F863" i="1"/>
  <c r="F862" i="1"/>
  <c r="F861" i="1"/>
  <c r="F860" i="1"/>
  <c r="F859" i="1"/>
  <c r="F858" i="1"/>
  <c r="F857" i="1"/>
  <c r="F856" i="1"/>
  <c r="F853" i="1"/>
  <c r="F852" i="1"/>
  <c r="F850" i="1"/>
  <c r="F849" i="1"/>
  <c r="F848" i="1"/>
  <c r="F847" i="1"/>
  <c r="F846" i="1"/>
  <c r="F845" i="1"/>
  <c r="F843" i="1"/>
  <c r="F842" i="1"/>
  <c r="F841" i="1"/>
  <c r="F839" i="1"/>
  <c r="F838" i="1"/>
  <c r="F837" i="1"/>
  <c r="F836" i="1"/>
  <c r="F835" i="1"/>
  <c r="F834" i="1"/>
  <c r="F833" i="1"/>
  <c r="F832" i="1"/>
  <c r="F830" i="1"/>
  <c r="F829" i="1"/>
  <c r="F827" i="1"/>
  <c r="F826" i="1"/>
  <c r="F825" i="1"/>
  <c r="F824" i="1"/>
  <c r="F823" i="1"/>
  <c r="F822" i="1"/>
  <c r="F821" i="1"/>
  <c r="F820" i="1"/>
  <c r="F818" i="1"/>
  <c r="F816" i="1"/>
  <c r="F815" i="1"/>
  <c r="F814" i="1"/>
  <c r="F813" i="1"/>
  <c r="F812" i="1"/>
  <c r="F811" i="1"/>
  <c r="F810" i="1"/>
  <c r="F809" i="1"/>
  <c r="F808" i="1"/>
  <c r="F807" i="1"/>
  <c r="F804" i="1"/>
  <c r="F803" i="1"/>
  <c r="F802" i="1"/>
  <c r="F801" i="1"/>
  <c r="F800" i="1"/>
  <c r="F799" i="1"/>
  <c r="F798" i="1"/>
  <c r="F797" i="1"/>
  <c r="F796" i="1"/>
  <c r="F795" i="1"/>
  <c r="F794" i="1"/>
  <c r="F793" i="1"/>
  <c r="F791" i="1"/>
  <c r="F790" i="1"/>
  <c r="F789" i="1"/>
  <c r="F788" i="1"/>
  <c r="F787" i="1"/>
  <c r="F786" i="1"/>
  <c r="F785" i="1"/>
  <c r="F784" i="1"/>
  <c r="F783" i="1"/>
  <c r="F782" i="1"/>
  <c r="F780" i="1"/>
  <c r="F779" i="1"/>
  <c r="F778" i="1"/>
  <c r="F777" i="1"/>
  <c r="F776" i="1"/>
  <c r="F775" i="1"/>
  <c r="F774" i="1"/>
  <c r="F773" i="1"/>
  <c r="F772" i="1"/>
  <c r="F770" i="1"/>
  <c r="F769" i="1"/>
  <c r="F768" i="1"/>
  <c r="F767" i="1"/>
  <c r="F766" i="1"/>
  <c r="F765" i="1"/>
  <c r="F764" i="1"/>
  <c r="F763" i="1"/>
  <c r="F762" i="1"/>
  <c r="F761" i="1"/>
  <c r="F759" i="1"/>
  <c r="F758" i="1"/>
  <c r="F756" i="1"/>
  <c r="F755" i="1"/>
  <c r="F754" i="1"/>
  <c r="F753" i="1"/>
  <c r="F752" i="1"/>
  <c r="F751" i="1"/>
  <c r="F750" i="1"/>
  <c r="F749" i="1"/>
  <c r="F748" i="1"/>
  <c r="F745" i="1"/>
  <c r="F744" i="1"/>
  <c r="F743" i="1"/>
  <c r="F742" i="1"/>
  <c r="F741" i="1"/>
  <c r="F740" i="1"/>
  <c r="F739" i="1"/>
  <c r="F736" i="1"/>
  <c r="F735" i="1"/>
  <c r="F734" i="1"/>
  <c r="F733" i="1"/>
  <c r="F732" i="1"/>
  <c r="F730" i="1"/>
  <c r="F729" i="1"/>
  <c r="F728" i="1"/>
  <c r="F727" i="1"/>
  <c r="F726" i="1"/>
  <c r="F725" i="1"/>
  <c r="F724" i="1"/>
  <c r="F723" i="1"/>
  <c r="F722" i="1"/>
  <c r="F721" i="1"/>
  <c r="F720" i="1"/>
  <c r="F719" i="1"/>
  <c r="F718" i="1"/>
  <c r="F717" i="1"/>
  <c r="F716" i="1"/>
  <c r="F715" i="1"/>
  <c r="F714" i="1"/>
  <c r="F712" i="1"/>
  <c r="F711" i="1"/>
  <c r="F710" i="1"/>
  <c r="F708" i="1"/>
  <c r="F707" i="1"/>
  <c r="F706" i="1"/>
  <c r="F705" i="1"/>
  <c r="F704" i="1"/>
  <c r="F703" i="1"/>
  <c r="F702" i="1"/>
  <c r="F701" i="1"/>
  <c r="F700" i="1"/>
  <c r="F699" i="1"/>
  <c r="F697" i="1"/>
  <c r="F696" i="1"/>
  <c r="F695" i="1"/>
  <c r="F694" i="1"/>
  <c r="F693" i="1"/>
  <c r="F692" i="1"/>
  <c r="F691" i="1"/>
  <c r="F690" i="1"/>
  <c r="F689" i="1"/>
  <c r="F688" i="1"/>
  <c r="F687" i="1"/>
  <c r="F685" i="1"/>
  <c r="F684" i="1"/>
  <c r="F683" i="1"/>
  <c r="F681" i="1"/>
  <c r="F680" i="1"/>
  <c r="F679" i="1"/>
  <c r="F678" i="1"/>
  <c r="F677" i="1"/>
  <c r="F676" i="1"/>
  <c r="F673" i="1"/>
  <c r="F672" i="1"/>
  <c r="F671" i="1"/>
  <c r="F670" i="1"/>
  <c r="F669" i="1"/>
  <c r="F668" i="1"/>
  <c r="F667" i="1"/>
  <c r="F666" i="1"/>
  <c r="F665" i="1"/>
  <c r="F662" i="1"/>
  <c r="F661" i="1"/>
  <c r="F659" i="1"/>
  <c r="F658" i="1"/>
  <c r="F657" i="1"/>
  <c r="F656" i="1"/>
  <c r="F655" i="1"/>
  <c r="F654" i="1"/>
  <c r="F653" i="1"/>
  <c r="F652" i="1"/>
  <c r="F651" i="1"/>
  <c r="F650" i="1"/>
  <c r="F647" i="1"/>
  <c r="F646" i="1"/>
  <c r="F645" i="1"/>
  <c r="F644" i="1"/>
  <c r="F643" i="1"/>
  <c r="F642" i="1"/>
  <c r="F641" i="1"/>
  <c r="F640" i="1"/>
  <c r="F638" i="1"/>
  <c r="F636" i="1"/>
  <c r="F635" i="1"/>
  <c r="F634" i="1"/>
  <c r="F633" i="1"/>
  <c r="F632" i="1"/>
  <c r="F631" i="1"/>
  <c r="F630" i="1"/>
  <c r="F629" i="1"/>
  <c r="F628" i="1"/>
  <c r="F627" i="1"/>
  <c r="F626" i="1"/>
  <c r="F625" i="1"/>
  <c r="F621" i="1"/>
  <c r="F620" i="1"/>
  <c r="F619" i="1"/>
  <c r="F618" i="1"/>
  <c r="F617" i="1"/>
  <c r="F616" i="1"/>
  <c r="F614" i="1"/>
  <c r="F612" i="1"/>
  <c r="F611" i="1"/>
  <c r="F610" i="1"/>
  <c r="F609" i="1"/>
  <c r="F608" i="1"/>
  <c r="F607" i="1"/>
  <c r="F606" i="1"/>
  <c r="F605" i="1"/>
  <c r="F602" i="1"/>
  <c r="F601" i="1"/>
  <c r="F600" i="1"/>
  <c r="F597" i="1"/>
  <c r="F596" i="1"/>
  <c r="F595" i="1"/>
  <c r="F594" i="1"/>
  <c r="F593" i="1"/>
  <c r="F592" i="1"/>
  <c r="F591" i="1"/>
  <c r="F590" i="1"/>
  <c r="F588" i="1"/>
  <c r="F586" i="1"/>
  <c r="F585" i="1"/>
  <c r="F584" i="1"/>
  <c r="F583" i="1"/>
  <c r="F581" i="1"/>
  <c r="F579" i="1"/>
  <c r="F578" i="1"/>
  <c r="F577" i="1"/>
  <c r="F576" i="1"/>
  <c r="F575" i="1"/>
  <c r="F574" i="1"/>
  <c r="F573" i="1"/>
  <c r="F572" i="1"/>
  <c r="F571" i="1"/>
  <c r="F570" i="1"/>
  <c r="F569" i="1"/>
  <c r="F568" i="1"/>
  <c r="F567" i="1"/>
  <c r="F566" i="1"/>
  <c r="F565" i="1"/>
  <c r="F564" i="1"/>
  <c r="F562" i="1"/>
  <c r="F561" i="1"/>
  <c r="F560" i="1"/>
  <c r="F558" i="1"/>
  <c r="F557" i="1"/>
  <c r="F556" i="1"/>
  <c r="F554" i="1"/>
  <c r="F553" i="1"/>
  <c r="F552" i="1"/>
  <c r="F551" i="1"/>
  <c r="F550" i="1"/>
  <c r="F549" i="1"/>
  <c r="F548" i="1"/>
  <c r="F547" i="1"/>
  <c r="F546" i="1"/>
  <c r="F545" i="1"/>
  <c r="F544" i="1"/>
  <c r="F543" i="1"/>
  <c r="F542" i="1"/>
  <c r="F541" i="1"/>
  <c r="F539" i="1"/>
  <c r="F538" i="1"/>
  <c r="F537" i="1"/>
  <c r="F536" i="1"/>
  <c r="F535" i="1"/>
  <c r="F534" i="1"/>
  <c r="F533" i="1"/>
  <c r="F531" i="1"/>
  <c r="F530" i="1"/>
  <c r="F529" i="1"/>
  <c r="F528" i="1"/>
  <c r="F527" i="1"/>
  <c r="F526" i="1"/>
  <c r="F525" i="1"/>
  <c r="F524" i="1"/>
  <c r="F523" i="1"/>
  <c r="F522" i="1"/>
  <c r="F521" i="1"/>
  <c r="F520" i="1"/>
  <c r="F519" i="1"/>
  <c r="F518" i="1"/>
  <c r="F517" i="1"/>
  <c r="F515" i="1"/>
  <c r="F514" i="1"/>
  <c r="F513" i="1"/>
  <c r="F512" i="1"/>
  <c r="F511" i="1"/>
  <c r="F510" i="1"/>
  <c r="F509" i="1"/>
  <c r="F508" i="1"/>
  <c r="F507" i="1"/>
  <c r="F505" i="1"/>
  <c r="F504" i="1"/>
  <c r="F503" i="1"/>
  <c r="F502" i="1"/>
  <c r="F501" i="1"/>
  <c r="F500" i="1"/>
  <c r="F499" i="1"/>
  <c r="F498" i="1"/>
  <c r="F497" i="1"/>
  <c r="F496" i="1"/>
  <c r="F495" i="1"/>
  <c r="F493" i="1"/>
  <c r="F492" i="1"/>
  <c r="F490" i="1"/>
  <c r="F489" i="1"/>
  <c r="F488" i="1"/>
  <c r="F487" i="1"/>
  <c r="F486" i="1"/>
  <c r="F485" i="1"/>
  <c r="F484" i="1"/>
  <c r="F483" i="1"/>
  <c r="F481" i="1"/>
  <c r="F480" i="1"/>
  <c r="F479" i="1"/>
  <c r="F478" i="1"/>
  <c r="F477" i="1"/>
  <c r="F476" i="1"/>
  <c r="F475" i="1"/>
  <c r="F474" i="1"/>
  <c r="F473" i="1"/>
  <c r="F472" i="1"/>
  <c r="F471" i="1"/>
  <c r="F470" i="1"/>
  <c r="F467" i="1"/>
  <c r="F466" i="1"/>
  <c r="F465" i="1"/>
  <c r="F464" i="1"/>
  <c r="F463" i="1"/>
  <c r="F461" i="1"/>
  <c r="F460" i="1"/>
  <c r="F459" i="1"/>
  <c r="F458" i="1"/>
  <c r="F456" i="1"/>
  <c r="F455" i="1"/>
  <c r="F454" i="1"/>
  <c r="F453" i="1"/>
  <c r="F452" i="1"/>
  <c r="F451" i="1"/>
  <c r="F450" i="1"/>
  <c r="F449" i="1"/>
  <c r="F448" i="1"/>
  <c r="F447" i="1"/>
  <c r="F445" i="1"/>
  <c r="F443" i="1"/>
  <c r="F442" i="1"/>
  <c r="F441" i="1"/>
  <c r="F439" i="1"/>
  <c r="F437" i="1"/>
  <c r="F436" i="1"/>
  <c r="F434" i="1"/>
  <c r="F433" i="1"/>
  <c r="F432" i="1"/>
  <c r="F431" i="1"/>
  <c r="F430" i="1"/>
  <c r="F429" i="1"/>
  <c r="F428" i="1"/>
  <c r="F427" i="1"/>
  <c r="F426" i="1"/>
  <c r="F425" i="1"/>
  <c r="F424" i="1"/>
  <c r="F423" i="1"/>
  <c r="F421" i="1"/>
  <c r="F420" i="1"/>
  <c r="F418" i="1"/>
  <c r="F417" i="1"/>
  <c r="F416" i="1"/>
  <c r="F415" i="1"/>
  <c r="F413" i="1"/>
  <c r="F411" i="1"/>
  <c r="F410" i="1"/>
  <c r="F409" i="1"/>
  <c r="F408" i="1"/>
  <c r="F407" i="1"/>
  <c r="F406" i="1"/>
  <c r="F405" i="1"/>
  <c r="F404" i="1"/>
  <c r="F403" i="1"/>
  <c r="F402" i="1"/>
  <c r="F401" i="1"/>
  <c r="F400" i="1"/>
  <c r="F399" i="1"/>
  <c r="F398" i="1"/>
  <c r="F397" i="1"/>
  <c r="F396" i="1"/>
  <c r="F395" i="1"/>
  <c r="F394" i="1"/>
  <c r="F392" i="1"/>
  <c r="F391" i="1"/>
  <c r="F390" i="1"/>
  <c r="F389" i="1"/>
  <c r="F388" i="1"/>
  <c r="F386" i="1"/>
  <c r="F385" i="1"/>
  <c r="F384" i="1"/>
  <c r="F383" i="1"/>
  <c r="F382" i="1"/>
  <c r="F381" i="1"/>
  <c r="F380" i="1"/>
  <c r="F379" i="1"/>
  <c r="F378" i="1"/>
  <c r="F377" i="1"/>
  <c r="F376" i="1"/>
  <c r="F375" i="1"/>
  <c r="F374" i="1"/>
  <c r="F373" i="1"/>
  <c r="F371" i="1"/>
  <c r="F370" i="1"/>
  <c r="F369" i="1"/>
  <c r="F368" i="1"/>
  <c r="F367" i="1"/>
  <c r="F366" i="1"/>
  <c r="F365" i="1"/>
  <c r="F364" i="1"/>
  <c r="F361" i="1"/>
  <c r="F360" i="1"/>
  <c r="F359" i="1"/>
  <c r="F358" i="1"/>
  <c r="F357" i="1"/>
  <c r="F356" i="1"/>
  <c r="F355" i="1"/>
  <c r="F354" i="1"/>
  <c r="F353" i="1"/>
  <c r="F352" i="1"/>
  <c r="F351" i="1"/>
  <c r="F350" i="1"/>
  <c r="F347" i="1"/>
  <c r="F345" i="1"/>
  <c r="F344" i="1"/>
  <c r="F343" i="1"/>
  <c r="F342" i="1"/>
  <c r="F339" i="1"/>
  <c r="F338" i="1"/>
  <c r="F337" i="1"/>
  <c r="F336" i="1"/>
  <c r="F335" i="1"/>
  <c r="F334" i="1"/>
  <c r="F333" i="1"/>
  <c r="F332" i="1"/>
  <c r="F331" i="1"/>
  <c r="F330" i="1"/>
  <c r="F329" i="1"/>
  <c r="F328" i="1"/>
  <c r="F326" i="1"/>
  <c r="F325" i="1"/>
  <c r="F323" i="1"/>
  <c r="F322" i="1"/>
  <c r="F321" i="1"/>
  <c r="F320" i="1"/>
  <c r="F319" i="1"/>
  <c r="F318" i="1"/>
  <c r="F317" i="1"/>
  <c r="F316" i="1"/>
  <c r="F315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299" i="1"/>
  <c r="F297" i="1"/>
  <c r="F296" i="1"/>
  <c r="F295" i="1"/>
  <c r="F293" i="1"/>
  <c r="F292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6" i="1"/>
  <c r="F275" i="1"/>
  <c r="F274" i="1"/>
  <c r="F272" i="1"/>
  <c r="F271" i="1"/>
  <c r="F270" i="1"/>
  <c r="F268" i="1"/>
  <c r="F266" i="1"/>
  <c r="F265" i="1"/>
  <c r="F264" i="1"/>
  <c r="F263" i="1"/>
  <c r="F262" i="1"/>
  <c r="F261" i="1"/>
  <c r="F260" i="1"/>
  <c r="F259" i="1"/>
  <c r="F258" i="1"/>
  <c r="F257" i="1"/>
  <c r="F255" i="1"/>
  <c r="F254" i="1"/>
  <c r="F253" i="1"/>
  <c r="F251" i="1"/>
  <c r="F250" i="1"/>
  <c r="F249" i="1"/>
  <c r="F248" i="1"/>
  <c r="F247" i="1"/>
  <c r="F246" i="1"/>
  <c r="F245" i="1"/>
  <c r="F244" i="1"/>
  <c r="F243" i="1"/>
  <c r="F242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17" i="1"/>
  <c r="F216" i="1"/>
  <c r="F215" i="1"/>
  <c r="F214" i="1"/>
  <c r="F213" i="1"/>
  <c r="F212" i="1"/>
  <c r="F211" i="1"/>
  <c r="F210" i="1"/>
  <c r="F208" i="1"/>
  <c r="F207" i="1"/>
  <c r="F206" i="1"/>
  <c r="F205" i="1"/>
  <c r="F204" i="1"/>
  <c r="F202" i="1"/>
  <c r="F201" i="1"/>
  <c r="F200" i="1"/>
  <c r="F199" i="1"/>
  <c r="F198" i="1"/>
  <c r="F197" i="1"/>
  <c r="F196" i="1"/>
  <c r="F194" i="1"/>
  <c r="F193" i="1"/>
  <c r="F192" i="1"/>
  <c r="F191" i="1"/>
  <c r="F190" i="1"/>
  <c r="F189" i="1"/>
  <c r="F188" i="1"/>
  <c r="F187" i="1"/>
  <c r="F186" i="1"/>
  <c r="F185" i="1"/>
  <c r="F182" i="1"/>
  <c r="F181" i="1"/>
  <c r="F179" i="1"/>
  <c r="F178" i="1"/>
  <c r="F177" i="1"/>
  <c r="F176" i="1"/>
  <c r="F175" i="1"/>
  <c r="F174" i="1"/>
  <c r="F173" i="1"/>
  <c r="F172" i="1"/>
  <c r="F171" i="1"/>
  <c r="F170" i="1"/>
  <c r="F168" i="1"/>
  <c r="F167" i="1"/>
  <c r="F166" i="1"/>
  <c r="F165" i="1"/>
  <c r="F164" i="1"/>
  <c r="F163" i="1"/>
  <c r="F162" i="1"/>
  <c r="F161" i="1"/>
  <c r="F159" i="1"/>
  <c r="F158" i="1"/>
  <c r="F156" i="1"/>
  <c r="F155" i="1"/>
  <c r="F154" i="1"/>
  <c r="F153" i="1"/>
  <c r="F152" i="1"/>
  <c r="F151" i="1"/>
  <c r="F150" i="1"/>
  <c r="F149" i="1"/>
  <c r="F148" i="1"/>
  <c r="F147" i="1"/>
  <c r="F144" i="1"/>
  <c r="F143" i="1"/>
  <c r="F142" i="1"/>
  <c r="F141" i="1"/>
  <c r="F140" i="1"/>
  <c r="F139" i="1"/>
  <c r="F138" i="1"/>
  <c r="F137" i="1"/>
  <c r="F136" i="1"/>
  <c r="F134" i="1"/>
  <c r="F133" i="1"/>
  <c r="F132" i="1"/>
  <c r="F122" i="1"/>
  <c r="F121" i="1"/>
  <c r="F120" i="1"/>
  <c r="F118" i="1"/>
  <c r="F117" i="1"/>
  <c r="F116" i="1"/>
  <c r="F115" i="1"/>
  <c r="F114" i="1"/>
  <c r="F113" i="1"/>
  <c r="F112" i="1"/>
  <c r="F110" i="1"/>
  <c r="F109" i="1"/>
  <c r="F108" i="1"/>
  <c r="F106" i="1"/>
  <c r="F105" i="1"/>
  <c r="F104" i="1"/>
  <c r="F101" i="1"/>
  <c r="F100" i="1"/>
  <c r="F99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1" i="1"/>
  <c r="F60" i="1"/>
  <c r="F59" i="1"/>
  <c r="F58" i="1"/>
  <c r="F56" i="1"/>
  <c r="F55" i="1"/>
  <c r="F54" i="1"/>
  <c r="F53" i="1"/>
  <c r="F52" i="1"/>
  <c r="F51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  <c r="K5" i="5"/>
  <c r="L5" i="5"/>
  <c r="K7" i="5"/>
  <c r="L7" i="5"/>
  <c r="T7" i="5"/>
  <c r="U7" i="5"/>
  <c r="T5" i="5"/>
  <c r="U5" i="5"/>
  <c r="M7" i="5"/>
  <c r="T8" i="5"/>
  <c r="U8" i="5"/>
  <c r="V7" i="5"/>
  <c r="V8" i="5"/>
  <c r="K9" i="5"/>
  <c r="L9" i="5"/>
  <c r="M9" i="5"/>
  <c r="T9" i="5"/>
  <c r="U9" i="5"/>
  <c r="V9" i="5"/>
  <c r="K11" i="5"/>
  <c r="L11" i="5"/>
  <c r="M11" i="5"/>
  <c r="T11" i="5"/>
  <c r="U11" i="5"/>
  <c r="V11" i="5"/>
  <c r="K13" i="5"/>
  <c r="L13" i="5"/>
  <c r="M13" i="5"/>
  <c r="T13" i="5"/>
  <c r="U13" i="5"/>
  <c r="V13" i="5"/>
  <c r="K14" i="5"/>
  <c r="L14" i="5"/>
  <c r="M14" i="5"/>
  <c r="T14" i="5"/>
  <c r="U14" i="5"/>
  <c r="V14" i="5"/>
  <c r="K16" i="5"/>
  <c r="L16" i="5"/>
  <c r="M16" i="5"/>
  <c r="K18" i="5"/>
  <c r="L18" i="5"/>
  <c r="M18" i="5"/>
  <c r="T16" i="5"/>
  <c r="U16" i="5"/>
  <c r="V16" i="5"/>
  <c r="K19" i="5"/>
  <c r="L19" i="5"/>
  <c r="M19" i="5"/>
  <c r="K20" i="5"/>
  <c r="L20" i="5"/>
  <c r="M20" i="5"/>
  <c r="T20" i="5"/>
  <c r="U20" i="5"/>
  <c r="V20" i="5"/>
  <c r="K22" i="5"/>
  <c r="L22" i="5"/>
  <c r="M22" i="5"/>
  <c r="K23" i="5"/>
  <c r="L23" i="5"/>
  <c r="M23" i="5"/>
  <c r="T23" i="5"/>
  <c r="U23" i="5"/>
  <c r="V23" i="5"/>
  <c r="K24" i="5"/>
  <c r="L24" i="5"/>
  <c r="M24" i="5"/>
  <c r="K25" i="5"/>
  <c r="L25" i="5"/>
  <c r="M25" i="5"/>
  <c r="K26" i="5"/>
  <c r="L26" i="5"/>
  <c r="M26" i="5"/>
  <c r="T26" i="5"/>
  <c r="U26" i="5"/>
  <c r="V26" i="5"/>
  <c r="K27" i="5"/>
  <c r="L27" i="5"/>
  <c r="M27" i="5"/>
  <c r="T27" i="5"/>
  <c r="U27" i="5"/>
  <c r="V27" i="5"/>
  <c r="K28" i="5"/>
  <c r="L28" i="5"/>
  <c r="M28" i="5"/>
  <c r="K29" i="5"/>
  <c r="L29" i="5"/>
  <c r="M29" i="5"/>
  <c r="T29" i="5"/>
  <c r="U29" i="5"/>
  <c r="V29" i="5"/>
  <c r="K32" i="5"/>
  <c r="L32" i="5"/>
  <c r="M32" i="5"/>
  <c r="T32" i="5"/>
  <c r="U32" i="5"/>
  <c r="V32" i="5"/>
  <c r="K33" i="5"/>
  <c r="L33" i="5"/>
  <c r="M33" i="5"/>
  <c r="T33" i="5"/>
  <c r="U33" i="5"/>
  <c r="V33" i="5"/>
  <c r="K34" i="5"/>
  <c r="L34" i="5"/>
  <c r="M34" i="5"/>
  <c r="K35" i="5"/>
  <c r="L35" i="5"/>
  <c r="M35" i="5"/>
  <c r="K36" i="5"/>
  <c r="L36" i="5"/>
  <c r="M36" i="5"/>
  <c r="K37" i="5"/>
  <c r="L37" i="5"/>
  <c r="M37" i="5"/>
  <c r="K38" i="5"/>
  <c r="L38" i="5"/>
  <c r="M38" i="5"/>
  <c r="T38" i="5"/>
  <c r="U38" i="5"/>
  <c r="V38" i="5"/>
  <c r="K41" i="5"/>
  <c r="L41" i="5"/>
  <c r="M41" i="5"/>
  <c r="T41" i="5"/>
  <c r="U41" i="5"/>
  <c r="V41" i="5"/>
  <c r="K42" i="5"/>
  <c r="L42" i="5"/>
  <c r="M42" i="5"/>
  <c r="K43" i="5"/>
  <c r="L43" i="5"/>
  <c r="M43" i="5"/>
  <c r="K44" i="5"/>
  <c r="L44" i="5"/>
  <c r="M44" i="5"/>
  <c r="K45" i="5"/>
  <c r="L45" i="5"/>
  <c r="M45" i="5"/>
  <c r="K46" i="5"/>
  <c r="L46" i="5"/>
  <c r="M46" i="5"/>
  <c r="T42" i="5"/>
  <c r="U42" i="5"/>
  <c r="V42" i="5"/>
  <c r="T43" i="5"/>
  <c r="U43" i="5"/>
  <c r="V43" i="5"/>
  <c r="T44" i="5"/>
  <c r="U44" i="5"/>
  <c r="V44" i="5"/>
  <c r="T45" i="5"/>
  <c r="U45" i="5"/>
  <c r="V45" i="5"/>
  <c r="K47" i="5"/>
  <c r="L47" i="5"/>
  <c r="M47" i="5"/>
  <c r="K48" i="5"/>
  <c r="L48" i="5"/>
  <c r="M48" i="5"/>
  <c r="K49" i="5"/>
  <c r="L49" i="5"/>
  <c r="M49" i="5"/>
  <c r="K50" i="5"/>
  <c r="L50" i="5"/>
  <c r="M50" i="5"/>
  <c r="T47" i="5"/>
  <c r="U47" i="5"/>
  <c r="V47" i="5"/>
  <c r="T48" i="5"/>
  <c r="U48" i="5"/>
  <c r="V48" i="5"/>
  <c r="T50" i="5"/>
  <c r="U50" i="5"/>
  <c r="V50" i="5"/>
  <c r="K52" i="5"/>
  <c r="L52" i="5"/>
  <c r="M52" i="5"/>
  <c r="K53" i="5"/>
  <c r="L53" i="5"/>
  <c r="M53" i="5"/>
  <c r="K54" i="5"/>
  <c r="L54" i="5"/>
  <c r="M54" i="5"/>
  <c r="T52" i="5"/>
  <c r="U52" i="5"/>
  <c r="V52" i="5"/>
  <c r="T53" i="5"/>
  <c r="U53" i="5"/>
  <c r="V53" i="5"/>
  <c r="T54" i="5"/>
  <c r="U54" i="5"/>
  <c r="V54" i="5"/>
  <c r="K55" i="5"/>
  <c r="L55" i="5"/>
  <c r="M55" i="5"/>
  <c r="K56" i="5"/>
  <c r="L56" i="5"/>
  <c r="M56" i="5"/>
  <c r="K57" i="5"/>
  <c r="L57" i="5"/>
  <c r="M57" i="5"/>
  <c r="K58" i="5"/>
  <c r="L58" i="5"/>
  <c r="M58" i="5"/>
  <c r="K59" i="5"/>
  <c r="L59" i="5"/>
  <c r="M59" i="5"/>
  <c r="T57" i="5"/>
  <c r="U57" i="5"/>
  <c r="V57" i="5"/>
  <c r="T58" i="5"/>
  <c r="U58" i="5"/>
  <c r="V58" i="5"/>
  <c r="T59" i="5"/>
  <c r="U59" i="5"/>
  <c r="V59" i="5"/>
  <c r="T35" i="5"/>
  <c r="U35" i="5"/>
  <c r="V35" i="5"/>
  <c r="K10" i="5"/>
  <c r="L10" i="5"/>
  <c r="M10" i="5"/>
  <c r="K15" i="5"/>
  <c r="L15" i="5"/>
  <c r="M15" i="5"/>
  <c r="K17" i="5"/>
  <c r="L17" i="5"/>
  <c r="M17" i="5"/>
  <c r="K21" i="5"/>
  <c r="L21" i="5"/>
  <c r="M21" i="5"/>
  <c r="K30" i="5"/>
  <c r="L30" i="5"/>
  <c r="M30" i="5"/>
  <c r="K31" i="5"/>
  <c r="L31" i="5"/>
  <c r="M31" i="5"/>
  <c r="K39" i="5"/>
  <c r="L39" i="5"/>
  <c r="M39" i="5"/>
  <c r="K40" i="5"/>
  <c r="L40" i="5"/>
  <c r="M40" i="5"/>
  <c r="K51" i="5"/>
  <c r="L51" i="5"/>
  <c r="M51" i="5"/>
  <c r="K3" i="6"/>
  <c r="L3" i="6"/>
  <c r="T3" i="6"/>
  <c r="U3" i="6"/>
  <c r="K4" i="6"/>
  <c r="L4" i="6"/>
  <c r="M4" i="6"/>
  <c r="K5" i="6"/>
  <c r="L5" i="6"/>
  <c r="M5" i="6"/>
  <c r="K6" i="6"/>
  <c r="L6" i="6"/>
  <c r="M6" i="6"/>
  <c r="K7" i="6"/>
  <c r="L7" i="6"/>
  <c r="M7" i="6"/>
  <c r="T7" i="6"/>
  <c r="U7" i="6"/>
  <c r="V7" i="6"/>
  <c r="K8" i="6"/>
  <c r="L8" i="6"/>
  <c r="M8" i="6"/>
  <c r="T8" i="6"/>
  <c r="U8" i="6"/>
  <c r="V8" i="6"/>
  <c r="K9" i="6"/>
  <c r="L9" i="6"/>
  <c r="M9" i="6"/>
  <c r="K10" i="6"/>
  <c r="L10" i="6"/>
  <c r="M10" i="6"/>
  <c r="K11" i="6"/>
  <c r="L11" i="6"/>
  <c r="M11" i="6"/>
  <c r="K12" i="6"/>
  <c r="L12" i="6"/>
  <c r="M12" i="6"/>
  <c r="K13" i="6"/>
  <c r="L13" i="6"/>
  <c r="M13" i="6"/>
  <c r="T13" i="6"/>
  <c r="U13" i="6"/>
  <c r="V13" i="6"/>
  <c r="K14" i="6"/>
  <c r="L14" i="6"/>
  <c r="M14" i="6"/>
  <c r="K15" i="6"/>
  <c r="L15" i="6"/>
  <c r="M15" i="6"/>
  <c r="K16" i="6"/>
  <c r="L16" i="6"/>
  <c r="M16" i="6"/>
  <c r="K17" i="6"/>
  <c r="L17" i="6"/>
  <c r="M17" i="6"/>
  <c r="K18" i="6"/>
  <c r="L18" i="6"/>
  <c r="M18" i="6"/>
  <c r="K23" i="6"/>
  <c r="L23" i="6"/>
  <c r="M23" i="6"/>
  <c r="K24" i="6"/>
  <c r="L24" i="6"/>
  <c r="M24" i="6"/>
  <c r="K25" i="6"/>
  <c r="L25" i="6"/>
  <c r="M25" i="6"/>
  <c r="K26" i="6"/>
  <c r="L26" i="6"/>
  <c r="M26" i="6"/>
  <c r="K27" i="6"/>
  <c r="L27" i="6"/>
  <c r="M27" i="6"/>
  <c r="K28" i="6"/>
  <c r="L28" i="6"/>
  <c r="M28" i="6"/>
  <c r="T28" i="6"/>
  <c r="U28" i="6"/>
  <c r="V28" i="6"/>
  <c r="K29" i="6"/>
  <c r="L29" i="6"/>
  <c r="M29" i="6"/>
  <c r="T29" i="6"/>
  <c r="U29" i="6"/>
  <c r="V29" i="6"/>
  <c r="K30" i="6"/>
  <c r="L30" i="6"/>
  <c r="M30" i="6"/>
  <c r="K31" i="6"/>
  <c r="L31" i="6"/>
  <c r="M31" i="6"/>
  <c r="K32" i="6"/>
  <c r="L32" i="6"/>
  <c r="M32" i="6"/>
  <c r="K33" i="6"/>
  <c r="L33" i="6"/>
  <c r="M33" i="6"/>
  <c r="K34" i="6"/>
  <c r="L34" i="6"/>
  <c r="M34" i="6"/>
  <c r="K35" i="6"/>
  <c r="L35" i="6"/>
  <c r="K36" i="6"/>
  <c r="L36" i="6"/>
  <c r="M36" i="6"/>
  <c r="K37" i="6"/>
  <c r="L37" i="6"/>
  <c r="M37" i="6"/>
  <c r="K38" i="6"/>
  <c r="L38" i="6"/>
  <c r="M38" i="6"/>
  <c r="T38" i="6"/>
  <c r="U38" i="6"/>
  <c r="V38" i="6"/>
  <c r="K39" i="6"/>
  <c r="L39" i="6"/>
  <c r="M39" i="6"/>
  <c r="K40" i="6"/>
  <c r="L40" i="6"/>
  <c r="M40" i="6"/>
  <c r="K41" i="6"/>
  <c r="L41" i="6"/>
  <c r="M41" i="6"/>
  <c r="K42" i="6"/>
  <c r="L42" i="6"/>
  <c r="M42" i="6"/>
  <c r="K43" i="6"/>
  <c r="L43" i="6"/>
  <c r="M43" i="6"/>
  <c r="K44" i="6"/>
  <c r="L44" i="6"/>
  <c r="M44" i="6"/>
  <c r="K45" i="6"/>
  <c r="L45" i="6"/>
  <c r="M45" i="6"/>
  <c r="K46" i="6"/>
  <c r="L46" i="6"/>
  <c r="M46" i="6"/>
  <c r="K47" i="6"/>
  <c r="L47" i="6"/>
  <c r="M47" i="6"/>
  <c r="K48" i="6"/>
  <c r="L48" i="6"/>
  <c r="M48" i="6"/>
  <c r="K49" i="6"/>
  <c r="L49" i="6"/>
  <c r="M49" i="6"/>
  <c r="K50" i="6"/>
  <c r="L50" i="6"/>
  <c r="M50" i="6"/>
  <c r="M5" i="5"/>
  <c r="M61" i="5"/>
  <c r="V5" i="5"/>
  <c r="V61" i="5"/>
  <c r="M3" i="6"/>
  <c r="M35" i="6"/>
  <c r="M52" i="6"/>
  <c r="V3" i="6"/>
  <c r="V52" i="6"/>
</calcChain>
</file>

<file path=xl/sharedStrings.xml><?xml version="1.0" encoding="utf-8"?>
<sst xmlns="http://schemas.openxmlformats.org/spreadsheetml/2006/main" count="118" uniqueCount="38">
  <si>
    <t>Q-west</t>
  </si>
  <si>
    <t>Q-outlet</t>
  </si>
  <si>
    <t>Year</t>
  </si>
  <si>
    <t>Date</t>
  </si>
  <si>
    <t>DecDay</t>
  </si>
  <si>
    <t>Hour</t>
  </si>
  <si>
    <t>DecTime99</t>
  </si>
  <si>
    <t>DecTime00</t>
  </si>
  <si>
    <t>Q-west-diff</t>
  </si>
  <si>
    <t>6-hour+ flow recessions plotted</t>
  </si>
  <si>
    <t>Q-west1</t>
  </si>
  <si>
    <t>Q-west2</t>
  </si>
  <si>
    <t>Q-west3</t>
  </si>
  <si>
    <r>
      <t>Rec</t>
    </r>
    <r>
      <rPr>
        <vertAlign val="superscript"/>
        <sz val="12"/>
        <color theme="1"/>
        <rFont val="Calibri"/>
        <scheme val="minor"/>
      </rPr>
      <t>n</t>
    </r>
    <r>
      <rPr>
        <sz val="12"/>
        <color theme="1"/>
        <rFont val="Calibri"/>
        <family val="2"/>
        <scheme val="minor"/>
      </rPr>
      <t xml:space="preserve"> start</t>
    </r>
  </si>
  <si>
    <r>
      <t>Rec</t>
    </r>
    <r>
      <rPr>
        <vertAlign val="superscript"/>
        <sz val="12"/>
        <color theme="1"/>
        <rFont val="Calibri"/>
        <scheme val="minor"/>
      </rPr>
      <t>n</t>
    </r>
    <r>
      <rPr>
        <sz val="12"/>
        <color theme="1"/>
        <rFont val="Calibri"/>
        <family val="2"/>
        <scheme val="minor"/>
      </rPr>
      <t xml:space="preserve"> end</t>
    </r>
  </si>
  <si>
    <t>Duration (h)</t>
  </si>
  <si>
    <r>
      <t>n</t>
    </r>
    <r>
      <rPr>
        <vertAlign val="subscript"/>
        <sz val="12"/>
        <color theme="1"/>
        <rFont val="Calibri"/>
        <scheme val="minor"/>
      </rPr>
      <t>reservoirs</t>
    </r>
  </si>
  <si>
    <t>Reservoir 1</t>
  </si>
  <si>
    <t>slope</t>
  </si>
  <si>
    <t>intercept</t>
  </si>
  <si>
    <t>Reservoir 2</t>
  </si>
  <si>
    <r>
      <t>Q</t>
    </r>
    <r>
      <rPr>
        <vertAlign val="subscript"/>
        <sz val="12"/>
        <color theme="1"/>
        <rFont val="Calibri"/>
        <scheme val="minor"/>
      </rPr>
      <t>start</t>
    </r>
  </si>
  <si>
    <r>
      <t>Q</t>
    </r>
    <r>
      <rPr>
        <vertAlign val="subscript"/>
        <sz val="12"/>
        <color theme="1"/>
        <rFont val="Calibri"/>
        <scheme val="minor"/>
      </rPr>
      <t>end</t>
    </r>
  </si>
  <si>
    <r>
      <t>Q</t>
    </r>
    <r>
      <rPr>
        <vertAlign val="subscript"/>
        <sz val="12"/>
        <color theme="1"/>
        <rFont val="Calibri"/>
        <scheme val="minor"/>
      </rPr>
      <t>change</t>
    </r>
  </si>
  <si>
    <r>
      <t>k</t>
    </r>
    <r>
      <rPr>
        <i/>
        <vertAlign val="subscript"/>
        <sz val="12"/>
        <color theme="1"/>
        <rFont val="Calibri"/>
        <scheme val="minor"/>
      </rPr>
      <t>1</t>
    </r>
  </si>
  <si>
    <r>
      <t>k</t>
    </r>
    <r>
      <rPr>
        <i/>
        <vertAlign val="subscript"/>
        <sz val="12"/>
        <color theme="1"/>
        <rFont val="Calibri"/>
        <scheme val="minor"/>
      </rPr>
      <t>2</t>
    </r>
  </si>
  <si>
    <t>duration (h)</t>
  </si>
  <si>
    <r>
      <t>R</t>
    </r>
    <r>
      <rPr>
        <vertAlign val="superscript"/>
        <sz val="12"/>
        <color theme="1"/>
        <rFont val="Calibri"/>
        <scheme val="minor"/>
      </rPr>
      <t>2</t>
    </r>
  </si>
  <si>
    <t>mean</t>
  </si>
  <si>
    <t>min</t>
  </si>
  <si>
    <t>max</t>
  </si>
  <si>
    <t>stdev</t>
  </si>
  <si>
    <t>Extra fast reservoir!</t>
  </si>
  <si>
    <t>Could be improved without final 3 pts, but v. similar to others like this</t>
  </si>
  <si>
    <t>Prob. Not real?</t>
  </si>
  <si>
    <t>Reservoir "2" v. similar to one reservoir above and below…</t>
  </si>
  <si>
    <t>?</t>
  </si>
  <si>
    <t>%Res1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</si>
</sst>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h:mm"/>
    <numFmt numFmtId="165" formatCode="0.000"/>
    <numFmt numFmtId="166" formatCode="0.0000"/>
    <numFmt numFmtId="167" formatCode="0.00000"/>
    <numFmt numFmtId="168" formatCode="0.0"/>
  </numFmts>
  <fonts count="21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indexed="8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4" tint="-0.249977111117893"/>
      <name val="Calibri"/>
      <scheme val="minor"/>
    </font>
    <font>
      <sz val="12"/>
      <color theme="6" tint="-0.249977111117893"/>
      <name val="Calibri"/>
      <scheme val="minor"/>
    </font>
    <font>
      <sz val="12"/>
      <name val="Calibri"/>
      <scheme val="minor"/>
    </font>
    <font>
      <sz val="12"/>
      <color theme="5" tint="-0.249977111117893"/>
      <name val="Calibri"/>
      <scheme val="minor"/>
    </font>
    <font>
      <sz val="12"/>
      <color theme="5"/>
      <name val="Calibri"/>
      <scheme val="minor"/>
    </font>
    <font>
      <b/>
      <sz val="12"/>
      <color rgb="FF3366FF"/>
      <name val="Calibri"/>
      <scheme val="minor"/>
    </font>
    <font>
      <sz val="12"/>
      <color rgb="FF3366FF"/>
      <name val="Calibri"/>
      <scheme val="minor"/>
    </font>
    <font>
      <sz val="9"/>
      <color rgb="FF3366FF"/>
      <name val="Times New Roman"/>
      <family val="1"/>
    </font>
    <font>
      <vertAlign val="superscript"/>
      <sz val="12"/>
      <color theme="1"/>
      <name val="Calibri"/>
      <scheme val="minor"/>
    </font>
    <font>
      <i/>
      <sz val="12"/>
      <color theme="1"/>
      <name val="Calibri"/>
      <scheme val="minor"/>
    </font>
    <font>
      <vertAlign val="subscript"/>
      <sz val="12"/>
      <color theme="1"/>
      <name val="Calibri"/>
      <scheme val="minor"/>
    </font>
    <font>
      <i/>
      <vertAlign val="subscript"/>
      <sz val="12"/>
      <color theme="1"/>
      <name val="Calibri"/>
      <scheme val="minor"/>
    </font>
    <font>
      <sz val="12"/>
      <color rgb="FFFF0000"/>
      <name val="Calibri"/>
      <family val="2"/>
      <scheme val="minor"/>
    </font>
    <font>
      <i/>
      <sz val="12"/>
      <color theme="0" tint="-0.499984740745262"/>
      <name val="Calibri"/>
      <scheme val="minor"/>
    </font>
    <font>
      <b/>
      <sz val="12"/>
      <color rgb="FFFF0000"/>
      <name val="Calibri"/>
      <scheme val="minor"/>
    </font>
    <font>
      <sz val="12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1031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65">
    <xf numFmtId="0" fontId="0" fillId="0" borderId="0" xfId="0"/>
    <xf numFmtId="0" fontId="2" fillId="0" borderId="0" xfId="0" applyFont="1" applyFill="1" applyBorder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center" vertical="center"/>
    </xf>
    <xf numFmtId="165" fontId="0" fillId="0" borderId="0" xfId="0" applyNumberFormat="1"/>
    <xf numFmtId="165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14" fontId="0" fillId="0" borderId="0" xfId="0" applyNumberFormat="1" applyFont="1" applyAlignment="1">
      <alignment horizontal="center"/>
    </xf>
    <xf numFmtId="20" fontId="0" fillId="0" borderId="0" xfId="0" applyNumberFormat="1" applyFont="1" applyAlignment="1">
      <alignment horizontal="center"/>
    </xf>
    <xf numFmtId="0" fontId="5" fillId="0" borderId="0" xfId="0" applyFont="1"/>
    <xf numFmtId="0" fontId="6" fillId="0" borderId="0" xfId="0" applyFont="1"/>
    <xf numFmtId="165" fontId="5" fillId="0" borderId="0" xfId="0" applyNumberFormat="1" applyFont="1"/>
    <xf numFmtId="165" fontId="7" fillId="0" borderId="0" xfId="0" applyNumberFormat="1" applyFont="1" applyAlignment="1">
      <alignment horizontal="center"/>
    </xf>
    <xf numFmtId="0" fontId="7" fillId="0" borderId="0" xfId="0" applyFont="1" applyFill="1" applyBorder="1" applyAlignment="1">
      <alignment horizontal="center" vertical="center"/>
    </xf>
    <xf numFmtId="14" fontId="7" fillId="0" borderId="0" xfId="0" applyNumberFormat="1" applyFont="1" applyAlignment="1">
      <alignment horizontal="center" vertical="center"/>
    </xf>
    <xf numFmtId="1" fontId="7" fillId="0" borderId="0" xfId="0" applyNumberFormat="1" applyFont="1" applyFill="1" applyBorder="1" applyAlignment="1">
      <alignment horizontal="center" vertical="center"/>
    </xf>
    <xf numFmtId="164" fontId="7" fillId="0" borderId="0" xfId="0" applyNumberFormat="1" applyFont="1" applyFill="1" applyBorder="1" applyAlignment="1">
      <alignment horizontal="center" vertical="center"/>
    </xf>
    <xf numFmtId="165" fontId="7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/>
    </xf>
    <xf numFmtId="0" fontId="5" fillId="0" borderId="1" xfId="0" applyFont="1" applyBorder="1"/>
    <xf numFmtId="0" fontId="6" fillId="0" borderId="1" xfId="0" applyFont="1" applyBorder="1"/>
    <xf numFmtId="0" fontId="2" fillId="0" borderId="1" xfId="0" applyFont="1" applyFill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/>
    </xf>
    <xf numFmtId="0" fontId="0" fillId="0" borderId="1" xfId="0" applyBorder="1"/>
    <xf numFmtId="165" fontId="8" fillId="0" borderId="0" xfId="0" applyNumberFormat="1" applyFont="1" applyAlignment="1">
      <alignment horizontal="center"/>
    </xf>
    <xf numFmtId="165" fontId="8" fillId="0" borderId="1" xfId="0" applyNumberFormat="1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14" fontId="0" fillId="0" borderId="1" xfId="0" applyNumberFormat="1" applyFont="1" applyBorder="1" applyAlignment="1">
      <alignment horizontal="center"/>
    </xf>
    <xf numFmtId="20" fontId="0" fillId="0" borderId="1" xfId="0" applyNumberFormat="1" applyFont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165" fontId="8" fillId="0" borderId="0" xfId="0" applyNumberFormat="1" applyFont="1" applyBorder="1" applyAlignment="1">
      <alignment horizontal="center"/>
    </xf>
    <xf numFmtId="165" fontId="9" fillId="0" borderId="0" xfId="0" applyNumberFormat="1" applyFont="1" applyAlignment="1">
      <alignment horizontal="center"/>
    </xf>
    <xf numFmtId="165" fontId="9" fillId="0" borderId="1" xfId="0" applyNumberFormat="1" applyFont="1" applyBorder="1" applyAlignment="1">
      <alignment horizontal="center"/>
    </xf>
    <xf numFmtId="165" fontId="8" fillId="0" borderId="0" xfId="0" applyNumberFormat="1" applyFont="1" applyFill="1" applyAlignment="1">
      <alignment horizontal="center"/>
    </xf>
    <xf numFmtId="165" fontId="8" fillId="0" borderId="1" xfId="0" applyNumberFormat="1" applyFont="1" applyFill="1" applyBorder="1" applyAlignment="1">
      <alignment horizontal="center"/>
    </xf>
    <xf numFmtId="165" fontId="9" fillId="0" borderId="0" xfId="0" applyNumberFormat="1" applyFont="1" applyFill="1" applyBorder="1" applyAlignment="1">
      <alignment horizontal="center" vertical="center"/>
    </xf>
    <xf numFmtId="165" fontId="9" fillId="0" borderId="0" xfId="0" applyNumberFormat="1" applyFont="1" applyFill="1" applyAlignment="1">
      <alignment horizontal="center"/>
    </xf>
    <xf numFmtId="165" fontId="9" fillId="0" borderId="1" xfId="0" applyNumberFormat="1" applyFont="1" applyFill="1" applyBorder="1" applyAlignment="1">
      <alignment horizontal="center" vertical="center"/>
    </xf>
    <xf numFmtId="165" fontId="9" fillId="0" borderId="1" xfId="0" applyNumberFormat="1" applyFont="1" applyFill="1" applyBorder="1" applyAlignment="1">
      <alignment horizontal="center"/>
    </xf>
    <xf numFmtId="165" fontId="8" fillId="0" borderId="0" xfId="0" applyNumberFormat="1" applyFont="1" applyFill="1" applyBorder="1" applyAlignment="1">
      <alignment horizontal="center" vertical="center"/>
    </xf>
    <xf numFmtId="165" fontId="8" fillId="0" borderId="1" xfId="0" applyNumberFormat="1" applyFont="1" applyFill="1" applyBorder="1" applyAlignment="1">
      <alignment horizontal="center" vertical="center"/>
    </xf>
    <xf numFmtId="2" fontId="0" fillId="0" borderId="0" xfId="0" applyNumberFormat="1"/>
    <xf numFmtId="166" fontId="0" fillId="0" borderId="0" xfId="0" applyNumberFormat="1"/>
    <xf numFmtId="2" fontId="8" fillId="0" borderId="0" xfId="0" applyNumberFormat="1" applyFont="1" applyAlignment="1">
      <alignment horizontal="right"/>
    </xf>
    <xf numFmtId="2" fontId="0" fillId="0" borderId="0" xfId="0" applyNumberFormat="1" applyAlignment="1">
      <alignment horizontal="right"/>
    </xf>
    <xf numFmtId="166" fontId="0" fillId="0" borderId="0" xfId="0" applyNumberFormat="1" applyAlignment="1">
      <alignment horizontal="right"/>
    </xf>
    <xf numFmtId="0" fontId="10" fillId="0" borderId="0" xfId="0" applyFont="1" applyAlignment="1">
      <alignment horizontal="center"/>
    </xf>
    <xf numFmtId="165" fontId="11" fillId="0" borderId="0" xfId="0" applyNumberFormat="1" applyFont="1" applyAlignment="1">
      <alignment horizontal="center" vertical="center"/>
    </xf>
    <xf numFmtId="165" fontId="11" fillId="0" borderId="1" xfId="0" applyNumberFormat="1" applyFont="1" applyBorder="1" applyAlignment="1">
      <alignment horizontal="center" vertical="center"/>
    </xf>
    <xf numFmtId="0" fontId="11" fillId="0" borderId="0" xfId="0" applyFont="1"/>
    <xf numFmtId="0" fontId="1" fillId="2" borderId="0" xfId="0" applyFont="1" applyFill="1" applyAlignment="1">
      <alignment horizontal="center"/>
    </xf>
    <xf numFmtId="165" fontId="7" fillId="2" borderId="0" xfId="0" applyNumberFormat="1" applyFont="1" applyFill="1" applyAlignment="1">
      <alignment horizontal="center"/>
    </xf>
    <xf numFmtId="165" fontId="7" fillId="2" borderId="1" xfId="0" applyNumberFormat="1" applyFont="1" applyFill="1" applyBorder="1" applyAlignment="1">
      <alignment horizontal="center"/>
    </xf>
    <xf numFmtId="165" fontId="9" fillId="2" borderId="0" xfId="0" applyNumberFormat="1" applyFont="1" applyFill="1" applyAlignment="1">
      <alignment horizontal="center"/>
    </xf>
    <xf numFmtId="165" fontId="9" fillId="2" borderId="1" xfId="0" applyNumberFormat="1" applyFont="1" applyFill="1" applyBorder="1" applyAlignment="1">
      <alignment horizontal="center"/>
    </xf>
    <xf numFmtId="165" fontId="0" fillId="2" borderId="0" xfId="0" applyNumberFormat="1" applyFill="1" applyAlignment="1">
      <alignment horizontal="center"/>
    </xf>
    <xf numFmtId="165" fontId="0" fillId="2" borderId="1" xfId="0" applyNumberFormat="1" applyFill="1" applyBorder="1" applyAlignment="1">
      <alignment horizontal="center"/>
    </xf>
    <xf numFmtId="165" fontId="8" fillId="2" borderId="0" xfId="0" applyNumberFormat="1" applyFont="1" applyFill="1" applyAlignment="1">
      <alignment horizontal="center"/>
    </xf>
    <xf numFmtId="165" fontId="8" fillId="2" borderId="1" xfId="0" applyNumberFormat="1" applyFont="1" applyFill="1" applyBorder="1" applyAlignment="1">
      <alignment horizontal="center"/>
    </xf>
    <xf numFmtId="0" fontId="0" fillId="2" borderId="0" xfId="0" applyFill="1"/>
    <xf numFmtId="165" fontId="8" fillId="2" borderId="0" xfId="0" applyNumberFormat="1" applyFont="1" applyFill="1" applyBorder="1" applyAlignment="1">
      <alignment horizontal="center"/>
    </xf>
    <xf numFmtId="0" fontId="0" fillId="2" borderId="0" xfId="0" applyFill="1" applyBorder="1"/>
    <xf numFmtId="0" fontId="0" fillId="2" borderId="1" xfId="0" applyFill="1" applyBorder="1"/>
    <xf numFmtId="165" fontId="8" fillId="2" borderId="0" xfId="0" applyNumberFormat="1" applyFont="1" applyFill="1" applyBorder="1" applyAlignment="1">
      <alignment horizontal="center" vertical="center"/>
    </xf>
    <xf numFmtId="165" fontId="8" fillId="2" borderId="1" xfId="0" applyNumberFormat="1" applyFont="1" applyFill="1" applyBorder="1" applyAlignment="1">
      <alignment horizontal="center" vertical="center"/>
    </xf>
    <xf numFmtId="165" fontId="12" fillId="0" borderId="0" xfId="0" applyNumberFormat="1" applyFont="1" applyAlignment="1">
      <alignment horizontal="center" vertical="center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1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/>
    <xf numFmtId="2" fontId="0" fillId="0" borderId="2" xfId="0" applyNumberForma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1" fontId="0" fillId="0" borderId="2" xfId="0" applyNumberFormat="1" applyBorder="1" applyAlignment="1">
      <alignment horizontal="center"/>
    </xf>
    <xf numFmtId="0" fontId="0" fillId="0" borderId="0" xfId="0" applyBorder="1"/>
    <xf numFmtId="2" fontId="0" fillId="0" borderId="0" xfId="0" applyNumberFormat="1" applyBorder="1" applyAlignment="1">
      <alignment horizontal="center"/>
    </xf>
    <xf numFmtId="165" fontId="9" fillId="2" borderId="0" xfId="0" applyNumberFormat="1" applyFont="1" applyFill="1" applyBorder="1" applyAlignment="1">
      <alignment horizontal="center"/>
    </xf>
    <xf numFmtId="165" fontId="0" fillId="2" borderId="0" xfId="0" applyNumberFormat="1" applyFill="1" applyBorder="1" applyAlignment="1">
      <alignment horizontal="center"/>
    </xf>
    <xf numFmtId="0" fontId="0" fillId="0" borderId="4" xfId="0" applyBorder="1" applyAlignment="1">
      <alignment horizontal="center"/>
    </xf>
    <xf numFmtId="166" fontId="0" fillId="3" borderId="0" xfId="0" applyNumberFormat="1" applyFill="1" applyAlignment="1">
      <alignment horizontal="center"/>
    </xf>
    <xf numFmtId="0" fontId="0" fillId="3" borderId="0" xfId="0" applyFill="1"/>
    <xf numFmtId="1" fontId="0" fillId="3" borderId="0" xfId="0" applyNumberFormat="1" applyFill="1" applyAlignment="1">
      <alignment horizontal="center"/>
    </xf>
    <xf numFmtId="2" fontId="0" fillId="3" borderId="0" xfId="0" applyNumberFormat="1" applyFill="1" applyAlignment="1">
      <alignment horizontal="center"/>
    </xf>
    <xf numFmtId="0" fontId="0" fillId="3" borderId="0" xfId="0" applyFill="1" applyAlignment="1">
      <alignment horizontal="center"/>
    </xf>
    <xf numFmtId="0" fontId="0" fillId="3" borderId="2" xfId="0" applyFill="1" applyBorder="1" applyAlignment="1">
      <alignment horizontal="center"/>
    </xf>
    <xf numFmtId="166" fontId="0" fillId="3" borderId="2" xfId="0" applyNumberFormat="1" applyFill="1" applyBorder="1" applyAlignment="1">
      <alignment horizontal="center"/>
    </xf>
    <xf numFmtId="0" fontId="0" fillId="3" borderId="2" xfId="0" applyFill="1" applyBorder="1"/>
    <xf numFmtId="2" fontId="0" fillId="3" borderId="2" xfId="0" applyNumberForma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1" fontId="0" fillId="0" borderId="0" xfId="0" applyNumberFormat="1" applyBorder="1" applyAlignment="1">
      <alignment horizontal="center"/>
    </xf>
    <xf numFmtId="167" fontId="0" fillId="0" borderId="0" xfId="0" applyNumberFormat="1" applyAlignment="1">
      <alignment horizontal="center"/>
    </xf>
    <xf numFmtId="165" fontId="0" fillId="2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/>
    <xf numFmtId="0" fontId="1" fillId="0" borderId="0" xfId="0" applyFont="1" applyAlignment="1">
      <alignment horizontal="left"/>
    </xf>
    <xf numFmtId="0" fontId="1" fillId="0" borderId="0" xfId="0" applyFont="1"/>
    <xf numFmtId="166" fontId="17" fillId="3" borderId="0" xfId="0" applyNumberFormat="1" applyFont="1" applyFill="1" applyAlignment="1">
      <alignment horizontal="center"/>
    </xf>
    <xf numFmtId="1" fontId="17" fillId="0" borderId="0" xfId="0" applyNumberFormat="1" applyFont="1" applyAlignment="1">
      <alignment horizontal="center"/>
    </xf>
    <xf numFmtId="2" fontId="17" fillId="3" borderId="0" xfId="0" applyNumberFormat="1" applyFont="1" applyFill="1" applyAlignment="1">
      <alignment horizontal="center"/>
    </xf>
    <xf numFmtId="2" fontId="17" fillId="0" borderId="0" xfId="0" applyNumberFormat="1" applyFont="1" applyAlignment="1">
      <alignment horizontal="center"/>
    </xf>
    <xf numFmtId="2" fontId="17" fillId="0" borderId="0" xfId="0" applyNumberFormat="1" applyFont="1" applyBorder="1" applyAlignment="1">
      <alignment horizontal="center"/>
    </xf>
    <xf numFmtId="165" fontId="17" fillId="0" borderId="0" xfId="0" applyNumberFormat="1" applyFont="1" applyAlignment="1">
      <alignment horizontal="center"/>
    </xf>
    <xf numFmtId="166" fontId="17" fillId="3" borderId="2" xfId="0" applyNumberFormat="1" applyFont="1" applyFill="1" applyBorder="1" applyAlignment="1">
      <alignment horizontal="center"/>
    </xf>
    <xf numFmtId="0" fontId="17" fillId="0" borderId="0" xfId="0" applyFont="1"/>
    <xf numFmtId="0" fontId="0" fillId="4" borderId="0" xfId="0" applyFill="1" applyAlignment="1">
      <alignment horizontal="center"/>
    </xf>
    <xf numFmtId="0" fontId="0" fillId="4" borderId="0" xfId="0" applyFill="1"/>
    <xf numFmtId="0" fontId="14" fillId="4" borderId="2" xfId="0" applyFont="1" applyFill="1" applyBorder="1" applyAlignment="1">
      <alignment horizontal="center"/>
    </xf>
    <xf numFmtId="0" fontId="14" fillId="4" borderId="0" xfId="0" applyFont="1" applyFill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1" xfId="0" applyFill="1" applyBorder="1"/>
    <xf numFmtId="0" fontId="17" fillId="4" borderId="0" xfId="0" applyFont="1" applyFill="1"/>
    <xf numFmtId="0" fontId="7" fillId="0" borderId="0" xfId="0" applyFont="1" applyAlignment="1">
      <alignment horizontal="center"/>
    </xf>
    <xf numFmtId="166" fontId="7" fillId="3" borderId="0" xfId="0" applyNumberFormat="1" applyFont="1" applyFill="1" applyAlignment="1">
      <alignment horizontal="center"/>
    </xf>
    <xf numFmtId="1" fontId="7" fillId="0" borderId="0" xfId="0" applyNumberFormat="1" applyFont="1" applyAlignment="1">
      <alignment horizontal="center"/>
    </xf>
    <xf numFmtId="2" fontId="7" fillId="3" borderId="0" xfId="0" applyNumberFormat="1" applyFont="1" applyFill="1" applyAlignment="1">
      <alignment horizontal="center"/>
    </xf>
    <xf numFmtId="2" fontId="7" fillId="0" borderId="0" xfId="0" applyNumberFormat="1" applyFont="1" applyAlignment="1">
      <alignment horizontal="center"/>
    </xf>
    <xf numFmtId="0" fontId="7" fillId="3" borderId="0" xfId="0" applyFont="1" applyFill="1" applyAlignment="1">
      <alignment horizontal="center"/>
    </xf>
    <xf numFmtId="0" fontId="7" fillId="3" borderId="2" xfId="0" applyFont="1" applyFill="1" applyBorder="1" applyAlignment="1">
      <alignment horizontal="center"/>
    </xf>
    <xf numFmtId="2" fontId="7" fillId="0" borderId="0" xfId="0" applyNumberFormat="1" applyFont="1" applyBorder="1" applyAlignment="1">
      <alignment horizontal="center"/>
    </xf>
    <xf numFmtId="1" fontId="7" fillId="0" borderId="2" xfId="0" applyNumberFormat="1" applyFont="1" applyBorder="1" applyAlignment="1">
      <alignment horizontal="center"/>
    </xf>
    <xf numFmtId="0" fontId="17" fillId="4" borderId="0" xfId="0" applyFont="1" applyFill="1" applyAlignment="1">
      <alignment horizontal="center"/>
    </xf>
    <xf numFmtId="2" fontId="17" fillId="4" borderId="0" xfId="0" applyNumberFormat="1" applyFont="1" applyFill="1" applyAlignment="1">
      <alignment horizontal="center"/>
    </xf>
    <xf numFmtId="2" fontId="0" fillId="4" borderId="0" xfId="0" applyNumberFormat="1" applyFill="1" applyAlignment="1">
      <alignment horizontal="center"/>
    </xf>
    <xf numFmtId="168" fontId="17" fillId="4" borderId="0" xfId="0" applyNumberFormat="1" applyFont="1" applyFill="1" applyAlignment="1">
      <alignment horizontal="center"/>
    </xf>
    <xf numFmtId="168" fontId="0" fillId="4" borderId="0" xfId="0" applyNumberFormat="1" applyFill="1" applyAlignment="1">
      <alignment horizontal="center"/>
    </xf>
    <xf numFmtId="165" fontId="17" fillId="4" borderId="0" xfId="0" applyNumberFormat="1" applyFont="1" applyFill="1" applyAlignment="1">
      <alignment horizontal="center"/>
    </xf>
    <xf numFmtId="165" fontId="0" fillId="4" borderId="0" xfId="0" applyNumberFormat="1" applyFill="1" applyAlignment="1">
      <alignment horizontal="center"/>
    </xf>
    <xf numFmtId="166" fontId="7" fillId="3" borderId="2" xfId="0" applyNumberFormat="1" applyFont="1" applyFill="1" applyBorder="1" applyAlignment="1">
      <alignment horizontal="center"/>
    </xf>
    <xf numFmtId="1" fontId="18" fillId="0" borderId="0" xfId="0" applyNumberFormat="1" applyFont="1" applyAlignment="1">
      <alignment horizontal="center"/>
    </xf>
    <xf numFmtId="2" fontId="18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166" fontId="0" fillId="0" borderId="0" xfId="0" applyNumberFormat="1" applyAlignment="1">
      <alignment horizontal="center"/>
    </xf>
    <xf numFmtId="166" fontId="0" fillId="0" borderId="5" xfId="0" applyNumberFormat="1" applyBorder="1" applyAlignment="1">
      <alignment horizontal="center"/>
    </xf>
    <xf numFmtId="166" fontId="0" fillId="0" borderId="2" xfId="0" applyNumberFormat="1" applyBorder="1" applyAlignment="1">
      <alignment horizontal="center"/>
    </xf>
    <xf numFmtId="0" fontId="0" fillId="0" borderId="0" xfId="0" applyAlignment="1">
      <alignment horizontal="center"/>
    </xf>
    <xf numFmtId="1" fontId="19" fillId="0" borderId="0" xfId="0" applyNumberFormat="1" applyFont="1" applyAlignment="1">
      <alignment horizontal="center"/>
    </xf>
    <xf numFmtId="2" fontId="0" fillId="0" borderId="6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1" fontId="0" fillId="0" borderId="0" xfId="0" applyNumberFormat="1"/>
    <xf numFmtId="165" fontId="20" fillId="0" borderId="0" xfId="0" applyNumberFormat="1" applyFont="1"/>
    <xf numFmtId="0" fontId="5" fillId="5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4" borderId="0" xfId="0" applyFill="1" applyAlignment="1">
      <alignment horizontal="center"/>
    </xf>
  </cellXfs>
  <cellStyles count="103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6" builtinId="9" hidden="1"/>
    <cellStyle name="Followed Hyperlink" xfId="658" builtinId="9" hidden="1"/>
    <cellStyle name="Followed Hyperlink" xfId="660" builtinId="9" hidden="1"/>
    <cellStyle name="Followed Hyperlink" xfId="662" builtinId="9" hidden="1"/>
    <cellStyle name="Followed Hyperlink" xfId="664" builtinId="9" hidden="1"/>
    <cellStyle name="Followed Hyperlink" xfId="666" builtinId="9" hidden="1"/>
    <cellStyle name="Followed Hyperlink" xfId="668" builtinId="9" hidden="1"/>
    <cellStyle name="Followed Hyperlink" xfId="670" builtinId="9" hidden="1"/>
    <cellStyle name="Followed Hyperlink" xfId="672" builtinId="9" hidden="1"/>
    <cellStyle name="Followed Hyperlink" xfId="674" builtinId="9" hidden="1"/>
    <cellStyle name="Followed Hyperlink" xfId="676" builtinId="9" hidden="1"/>
    <cellStyle name="Followed Hyperlink" xfId="678" builtinId="9" hidden="1"/>
    <cellStyle name="Followed Hyperlink" xfId="680" builtinId="9" hidden="1"/>
    <cellStyle name="Followed Hyperlink" xfId="682" builtinId="9" hidden="1"/>
    <cellStyle name="Followed Hyperlink" xfId="684" builtinId="9" hidden="1"/>
    <cellStyle name="Followed Hyperlink" xfId="686" builtinId="9" hidden="1"/>
    <cellStyle name="Followed Hyperlink" xfId="688" builtinId="9" hidden="1"/>
    <cellStyle name="Followed Hyperlink" xfId="690" builtinId="9" hidden="1"/>
    <cellStyle name="Followed Hyperlink" xfId="692" builtinId="9" hidden="1"/>
    <cellStyle name="Followed Hyperlink" xfId="694" builtinId="9" hidden="1"/>
    <cellStyle name="Followed Hyperlink" xfId="696" builtinId="9" hidden="1"/>
    <cellStyle name="Followed Hyperlink" xfId="698" builtinId="9" hidden="1"/>
    <cellStyle name="Followed Hyperlink" xfId="700" builtinId="9" hidden="1"/>
    <cellStyle name="Followed Hyperlink" xfId="702" builtinId="9" hidden="1"/>
    <cellStyle name="Followed Hyperlink" xfId="704" builtinId="9" hidden="1"/>
    <cellStyle name="Followed Hyperlink" xfId="706" builtinId="9" hidden="1"/>
    <cellStyle name="Followed Hyperlink" xfId="708" builtinId="9" hidden="1"/>
    <cellStyle name="Followed Hyperlink" xfId="710" builtinId="9" hidden="1"/>
    <cellStyle name="Followed Hyperlink" xfId="712" builtinId="9" hidden="1"/>
    <cellStyle name="Followed Hyperlink" xfId="714" builtinId="9" hidden="1"/>
    <cellStyle name="Followed Hyperlink" xfId="716" builtinId="9" hidden="1"/>
    <cellStyle name="Followed Hyperlink" xfId="718" builtinId="9" hidden="1"/>
    <cellStyle name="Followed Hyperlink" xfId="720" builtinId="9" hidden="1"/>
    <cellStyle name="Followed Hyperlink" xfId="722" builtinId="9" hidden="1"/>
    <cellStyle name="Followed Hyperlink" xfId="724" builtinId="9" hidden="1"/>
    <cellStyle name="Followed Hyperlink" xfId="726" builtinId="9" hidden="1"/>
    <cellStyle name="Followed Hyperlink" xfId="728" builtinId="9" hidden="1"/>
    <cellStyle name="Followed Hyperlink" xfId="730" builtinId="9" hidden="1"/>
    <cellStyle name="Followed Hyperlink" xfId="732" builtinId="9" hidden="1"/>
    <cellStyle name="Followed Hyperlink" xfId="734" builtinId="9" hidden="1"/>
    <cellStyle name="Followed Hyperlink" xfId="736" builtinId="9" hidden="1"/>
    <cellStyle name="Followed Hyperlink" xfId="738" builtinId="9" hidden="1"/>
    <cellStyle name="Followed Hyperlink" xfId="740" builtinId="9" hidden="1"/>
    <cellStyle name="Followed Hyperlink" xfId="742" builtinId="9" hidden="1"/>
    <cellStyle name="Followed Hyperlink" xfId="744" builtinId="9" hidden="1"/>
    <cellStyle name="Followed Hyperlink" xfId="746" builtinId="9" hidden="1"/>
    <cellStyle name="Followed Hyperlink" xfId="748" builtinId="9" hidden="1"/>
    <cellStyle name="Followed Hyperlink" xfId="750" builtinId="9" hidden="1"/>
    <cellStyle name="Followed Hyperlink" xfId="752" builtinId="9" hidden="1"/>
    <cellStyle name="Followed Hyperlink" xfId="754" builtinId="9" hidden="1"/>
    <cellStyle name="Followed Hyperlink" xfId="756" builtinId="9" hidden="1"/>
    <cellStyle name="Followed Hyperlink" xfId="758" builtinId="9" hidden="1"/>
    <cellStyle name="Followed Hyperlink" xfId="760" builtinId="9" hidden="1"/>
    <cellStyle name="Followed Hyperlink" xfId="762" builtinId="9" hidden="1"/>
    <cellStyle name="Followed Hyperlink" xfId="764" builtinId="9" hidden="1"/>
    <cellStyle name="Followed Hyperlink" xfId="766" builtinId="9" hidden="1"/>
    <cellStyle name="Followed Hyperlink" xfId="768" builtinId="9" hidden="1"/>
    <cellStyle name="Followed Hyperlink" xfId="770" builtinId="9" hidden="1"/>
    <cellStyle name="Followed Hyperlink" xfId="772" builtinId="9" hidden="1"/>
    <cellStyle name="Followed Hyperlink" xfId="774" builtinId="9" hidden="1"/>
    <cellStyle name="Followed Hyperlink" xfId="776" builtinId="9" hidden="1"/>
    <cellStyle name="Followed Hyperlink" xfId="778" builtinId="9" hidden="1"/>
    <cellStyle name="Followed Hyperlink" xfId="780" builtinId="9" hidden="1"/>
    <cellStyle name="Followed Hyperlink" xfId="782" builtinId="9" hidden="1"/>
    <cellStyle name="Followed Hyperlink" xfId="784" builtinId="9" hidden="1"/>
    <cellStyle name="Followed Hyperlink" xfId="786" builtinId="9" hidden="1"/>
    <cellStyle name="Followed Hyperlink" xfId="788" builtinId="9" hidden="1"/>
    <cellStyle name="Followed Hyperlink" xfId="790" builtinId="9" hidden="1"/>
    <cellStyle name="Followed Hyperlink" xfId="792" builtinId="9" hidden="1"/>
    <cellStyle name="Followed Hyperlink" xfId="794" builtinId="9" hidden="1"/>
    <cellStyle name="Followed Hyperlink" xfId="796" builtinId="9" hidden="1"/>
    <cellStyle name="Followed Hyperlink" xfId="798" builtinId="9" hidden="1"/>
    <cellStyle name="Followed Hyperlink" xfId="800" builtinId="9" hidden="1"/>
    <cellStyle name="Followed Hyperlink" xfId="802" builtinId="9" hidden="1"/>
    <cellStyle name="Followed Hyperlink" xfId="804" builtinId="9" hidden="1"/>
    <cellStyle name="Followed Hyperlink" xfId="806" builtinId="9" hidden="1"/>
    <cellStyle name="Followed Hyperlink" xfId="808" builtinId="9" hidden="1"/>
    <cellStyle name="Followed Hyperlink" xfId="810" builtinId="9" hidden="1"/>
    <cellStyle name="Followed Hyperlink" xfId="812" builtinId="9" hidden="1"/>
    <cellStyle name="Followed Hyperlink" xfId="814" builtinId="9" hidden="1"/>
    <cellStyle name="Followed Hyperlink" xfId="816" builtinId="9" hidden="1"/>
    <cellStyle name="Followed Hyperlink" xfId="818" builtinId="9" hidden="1"/>
    <cellStyle name="Followed Hyperlink" xfId="820" builtinId="9" hidden="1"/>
    <cellStyle name="Followed Hyperlink" xfId="822" builtinId="9" hidden="1"/>
    <cellStyle name="Followed Hyperlink" xfId="824" builtinId="9" hidden="1"/>
    <cellStyle name="Followed Hyperlink" xfId="826" builtinId="9" hidden="1"/>
    <cellStyle name="Followed Hyperlink" xfId="828" builtinId="9" hidden="1"/>
    <cellStyle name="Followed Hyperlink" xfId="830" builtinId="9" hidden="1"/>
    <cellStyle name="Followed Hyperlink" xfId="832" builtinId="9" hidden="1"/>
    <cellStyle name="Followed Hyperlink" xfId="834" builtinId="9" hidden="1"/>
    <cellStyle name="Followed Hyperlink" xfId="836" builtinId="9" hidden="1"/>
    <cellStyle name="Followed Hyperlink" xfId="838" builtinId="9" hidden="1"/>
    <cellStyle name="Followed Hyperlink" xfId="840" builtinId="9" hidden="1"/>
    <cellStyle name="Followed Hyperlink" xfId="842" builtinId="9" hidden="1"/>
    <cellStyle name="Followed Hyperlink" xfId="844" builtinId="9" hidden="1"/>
    <cellStyle name="Followed Hyperlink" xfId="846" builtinId="9" hidden="1"/>
    <cellStyle name="Followed Hyperlink" xfId="848" builtinId="9" hidden="1"/>
    <cellStyle name="Followed Hyperlink" xfId="850" builtinId="9" hidden="1"/>
    <cellStyle name="Followed Hyperlink" xfId="852" builtinId="9" hidden="1"/>
    <cellStyle name="Followed Hyperlink" xfId="854" builtinId="9" hidden="1"/>
    <cellStyle name="Followed Hyperlink" xfId="856" builtinId="9" hidden="1"/>
    <cellStyle name="Followed Hyperlink" xfId="858" builtinId="9" hidden="1"/>
    <cellStyle name="Followed Hyperlink" xfId="860" builtinId="9" hidden="1"/>
    <cellStyle name="Followed Hyperlink" xfId="862" builtinId="9" hidden="1"/>
    <cellStyle name="Followed Hyperlink" xfId="864" builtinId="9" hidden="1"/>
    <cellStyle name="Followed Hyperlink" xfId="866" builtinId="9" hidden="1"/>
    <cellStyle name="Followed Hyperlink" xfId="868" builtinId="9" hidden="1"/>
    <cellStyle name="Followed Hyperlink" xfId="870" builtinId="9" hidden="1"/>
    <cellStyle name="Followed Hyperlink" xfId="872" builtinId="9" hidden="1"/>
    <cellStyle name="Followed Hyperlink" xfId="874" builtinId="9" hidden="1"/>
    <cellStyle name="Followed Hyperlink" xfId="876" builtinId="9" hidden="1"/>
    <cellStyle name="Followed Hyperlink" xfId="878" builtinId="9" hidden="1"/>
    <cellStyle name="Followed Hyperlink" xfId="880" builtinId="9" hidden="1"/>
    <cellStyle name="Followed Hyperlink" xfId="882" builtinId="9" hidden="1"/>
    <cellStyle name="Followed Hyperlink" xfId="884" builtinId="9" hidden="1"/>
    <cellStyle name="Followed Hyperlink" xfId="886" builtinId="9" hidden="1"/>
    <cellStyle name="Followed Hyperlink" xfId="888" builtinId="9" hidden="1"/>
    <cellStyle name="Followed Hyperlink" xfId="890" builtinId="9" hidden="1"/>
    <cellStyle name="Followed Hyperlink" xfId="892" builtinId="9" hidden="1"/>
    <cellStyle name="Followed Hyperlink" xfId="894" builtinId="9" hidden="1"/>
    <cellStyle name="Followed Hyperlink" xfId="896" builtinId="9" hidden="1"/>
    <cellStyle name="Followed Hyperlink" xfId="898" builtinId="9" hidden="1"/>
    <cellStyle name="Followed Hyperlink" xfId="900" builtinId="9" hidden="1"/>
    <cellStyle name="Followed Hyperlink" xfId="902" builtinId="9" hidden="1"/>
    <cellStyle name="Followed Hyperlink" xfId="904" builtinId="9" hidden="1"/>
    <cellStyle name="Followed Hyperlink" xfId="906" builtinId="9" hidden="1"/>
    <cellStyle name="Followed Hyperlink" xfId="908" builtinId="9" hidden="1"/>
    <cellStyle name="Followed Hyperlink" xfId="910" builtinId="9" hidden="1"/>
    <cellStyle name="Followed Hyperlink" xfId="912" builtinId="9" hidden="1"/>
    <cellStyle name="Followed Hyperlink" xfId="914" builtinId="9" hidden="1"/>
    <cellStyle name="Followed Hyperlink" xfId="916" builtinId="9" hidden="1"/>
    <cellStyle name="Followed Hyperlink" xfId="918" builtinId="9" hidden="1"/>
    <cellStyle name="Followed Hyperlink" xfId="920" builtinId="9" hidden="1"/>
    <cellStyle name="Followed Hyperlink" xfId="922" builtinId="9" hidden="1"/>
    <cellStyle name="Followed Hyperlink" xfId="924" builtinId="9" hidden="1"/>
    <cellStyle name="Followed Hyperlink" xfId="926" builtinId="9" hidden="1"/>
    <cellStyle name="Followed Hyperlink" xfId="928" builtinId="9" hidden="1"/>
    <cellStyle name="Followed Hyperlink" xfId="930" builtinId="9" hidden="1"/>
    <cellStyle name="Followed Hyperlink" xfId="932" builtinId="9" hidden="1"/>
    <cellStyle name="Followed Hyperlink" xfId="934" builtinId="9" hidden="1"/>
    <cellStyle name="Followed Hyperlink" xfId="936" builtinId="9" hidden="1"/>
    <cellStyle name="Followed Hyperlink" xfId="938" builtinId="9" hidden="1"/>
    <cellStyle name="Followed Hyperlink" xfId="940" builtinId="9" hidden="1"/>
    <cellStyle name="Followed Hyperlink" xfId="942" builtinId="9" hidden="1"/>
    <cellStyle name="Followed Hyperlink" xfId="944" builtinId="9" hidden="1"/>
    <cellStyle name="Followed Hyperlink" xfId="946" builtinId="9" hidden="1"/>
    <cellStyle name="Followed Hyperlink" xfId="948" builtinId="9" hidden="1"/>
    <cellStyle name="Followed Hyperlink" xfId="950" builtinId="9" hidden="1"/>
    <cellStyle name="Followed Hyperlink" xfId="952" builtinId="9" hidden="1"/>
    <cellStyle name="Followed Hyperlink" xfId="954" builtinId="9" hidden="1"/>
    <cellStyle name="Followed Hyperlink" xfId="956" builtinId="9" hidden="1"/>
    <cellStyle name="Followed Hyperlink" xfId="958" builtinId="9" hidden="1"/>
    <cellStyle name="Followed Hyperlink" xfId="960" builtinId="9" hidden="1"/>
    <cellStyle name="Followed Hyperlink" xfId="962" builtinId="9" hidden="1"/>
    <cellStyle name="Followed Hyperlink" xfId="964" builtinId="9" hidden="1"/>
    <cellStyle name="Followed Hyperlink" xfId="966" builtinId="9" hidden="1"/>
    <cellStyle name="Followed Hyperlink" xfId="968" builtinId="9" hidden="1"/>
    <cellStyle name="Followed Hyperlink" xfId="970" builtinId="9" hidden="1"/>
    <cellStyle name="Followed Hyperlink" xfId="972" builtinId="9" hidden="1"/>
    <cellStyle name="Followed Hyperlink" xfId="974" builtinId="9" hidden="1"/>
    <cellStyle name="Followed Hyperlink" xfId="976" builtinId="9" hidden="1"/>
    <cellStyle name="Followed Hyperlink" xfId="978" builtinId="9" hidden="1"/>
    <cellStyle name="Followed Hyperlink" xfId="980" builtinId="9" hidden="1"/>
    <cellStyle name="Followed Hyperlink" xfId="982" builtinId="9" hidden="1"/>
    <cellStyle name="Followed Hyperlink" xfId="984" builtinId="9" hidden="1"/>
    <cellStyle name="Followed Hyperlink" xfId="986" builtinId="9" hidden="1"/>
    <cellStyle name="Followed Hyperlink" xfId="988" builtinId="9" hidden="1"/>
    <cellStyle name="Followed Hyperlink" xfId="990" builtinId="9" hidden="1"/>
    <cellStyle name="Followed Hyperlink" xfId="992" builtinId="9" hidden="1"/>
    <cellStyle name="Followed Hyperlink" xfId="994" builtinId="9" hidden="1"/>
    <cellStyle name="Followed Hyperlink" xfId="996" builtinId="9" hidden="1"/>
    <cellStyle name="Followed Hyperlink" xfId="998" builtinId="9" hidden="1"/>
    <cellStyle name="Followed Hyperlink" xfId="1000" builtinId="9" hidden="1"/>
    <cellStyle name="Followed Hyperlink" xfId="1002" builtinId="9" hidden="1"/>
    <cellStyle name="Followed Hyperlink" xfId="1004" builtinId="9" hidden="1"/>
    <cellStyle name="Followed Hyperlink" xfId="1006" builtinId="9" hidden="1"/>
    <cellStyle name="Followed Hyperlink" xfId="1008" builtinId="9" hidden="1"/>
    <cellStyle name="Followed Hyperlink" xfId="1010" builtinId="9" hidden="1"/>
    <cellStyle name="Followed Hyperlink" xfId="1012" builtinId="9" hidden="1"/>
    <cellStyle name="Followed Hyperlink" xfId="1014" builtinId="9" hidden="1"/>
    <cellStyle name="Followed Hyperlink" xfId="1016" builtinId="9" hidden="1"/>
    <cellStyle name="Followed Hyperlink" xfId="1018" builtinId="9" hidden="1"/>
    <cellStyle name="Followed Hyperlink" xfId="1020" builtinId="9" hidden="1"/>
    <cellStyle name="Followed Hyperlink" xfId="1022" builtinId="9" hidden="1"/>
    <cellStyle name="Followed Hyperlink" xfId="1024" builtinId="9" hidden="1"/>
    <cellStyle name="Followed Hyperlink" xfId="1026" builtinId="9" hidden="1"/>
    <cellStyle name="Followed Hyperlink" xfId="1028" builtinId="9" hidden="1"/>
    <cellStyle name="Followed Hyperlink" xfId="103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39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Hyperlink" xfId="653" builtinId="8" hidden="1"/>
    <cellStyle name="Hyperlink" xfId="655" builtinId="8" hidden="1"/>
    <cellStyle name="Hyperlink" xfId="657" builtinId="8" hidden="1"/>
    <cellStyle name="Hyperlink" xfId="659" builtinId="8" hidden="1"/>
    <cellStyle name="Hyperlink" xfId="661" builtinId="8" hidden="1"/>
    <cellStyle name="Hyperlink" xfId="663" builtinId="8" hidden="1"/>
    <cellStyle name="Hyperlink" xfId="665" builtinId="8" hidden="1"/>
    <cellStyle name="Hyperlink" xfId="667" builtinId="8" hidden="1"/>
    <cellStyle name="Hyperlink" xfId="669" builtinId="8" hidden="1"/>
    <cellStyle name="Hyperlink" xfId="671" builtinId="8" hidden="1"/>
    <cellStyle name="Hyperlink" xfId="673" builtinId="8" hidden="1"/>
    <cellStyle name="Hyperlink" xfId="675" builtinId="8" hidden="1"/>
    <cellStyle name="Hyperlink" xfId="677" builtinId="8" hidden="1"/>
    <cellStyle name="Hyperlink" xfId="679" builtinId="8" hidden="1"/>
    <cellStyle name="Hyperlink" xfId="681" builtinId="8" hidden="1"/>
    <cellStyle name="Hyperlink" xfId="683" builtinId="8" hidden="1"/>
    <cellStyle name="Hyperlink" xfId="685" builtinId="8" hidden="1"/>
    <cellStyle name="Hyperlink" xfId="687" builtinId="8" hidden="1"/>
    <cellStyle name="Hyperlink" xfId="689" builtinId="8" hidden="1"/>
    <cellStyle name="Hyperlink" xfId="691" builtinId="8" hidden="1"/>
    <cellStyle name="Hyperlink" xfId="693" builtinId="8" hidden="1"/>
    <cellStyle name="Hyperlink" xfId="695" builtinId="8" hidden="1"/>
    <cellStyle name="Hyperlink" xfId="697" builtinId="8" hidden="1"/>
    <cellStyle name="Hyperlink" xfId="699" builtinId="8" hidden="1"/>
    <cellStyle name="Hyperlink" xfId="701" builtinId="8" hidden="1"/>
    <cellStyle name="Hyperlink" xfId="703" builtinId="8" hidden="1"/>
    <cellStyle name="Hyperlink" xfId="705" builtinId="8" hidden="1"/>
    <cellStyle name="Hyperlink" xfId="707" builtinId="8" hidden="1"/>
    <cellStyle name="Hyperlink" xfId="709" builtinId="8" hidden="1"/>
    <cellStyle name="Hyperlink" xfId="711" builtinId="8" hidden="1"/>
    <cellStyle name="Hyperlink" xfId="713" builtinId="8" hidden="1"/>
    <cellStyle name="Hyperlink" xfId="715" builtinId="8" hidden="1"/>
    <cellStyle name="Hyperlink" xfId="717" builtinId="8" hidden="1"/>
    <cellStyle name="Hyperlink" xfId="719" builtinId="8" hidden="1"/>
    <cellStyle name="Hyperlink" xfId="721" builtinId="8" hidden="1"/>
    <cellStyle name="Hyperlink" xfId="723" builtinId="8" hidden="1"/>
    <cellStyle name="Hyperlink" xfId="725" builtinId="8" hidden="1"/>
    <cellStyle name="Hyperlink" xfId="727" builtinId="8" hidden="1"/>
    <cellStyle name="Hyperlink" xfId="729" builtinId="8" hidden="1"/>
    <cellStyle name="Hyperlink" xfId="731" builtinId="8" hidden="1"/>
    <cellStyle name="Hyperlink" xfId="733" builtinId="8" hidden="1"/>
    <cellStyle name="Hyperlink" xfId="735" builtinId="8" hidden="1"/>
    <cellStyle name="Hyperlink" xfId="737" builtinId="8" hidden="1"/>
    <cellStyle name="Hyperlink" xfId="739" builtinId="8" hidden="1"/>
    <cellStyle name="Hyperlink" xfId="741" builtinId="8" hidden="1"/>
    <cellStyle name="Hyperlink" xfId="743" builtinId="8" hidden="1"/>
    <cellStyle name="Hyperlink" xfId="745" builtinId="8" hidden="1"/>
    <cellStyle name="Hyperlink" xfId="747" builtinId="8" hidden="1"/>
    <cellStyle name="Hyperlink" xfId="749" builtinId="8" hidden="1"/>
    <cellStyle name="Hyperlink" xfId="751" builtinId="8" hidden="1"/>
    <cellStyle name="Hyperlink" xfId="753" builtinId="8" hidden="1"/>
    <cellStyle name="Hyperlink" xfId="755" builtinId="8" hidden="1"/>
    <cellStyle name="Hyperlink" xfId="757" builtinId="8" hidden="1"/>
    <cellStyle name="Hyperlink" xfId="759" builtinId="8" hidden="1"/>
    <cellStyle name="Hyperlink" xfId="761" builtinId="8" hidden="1"/>
    <cellStyle name="Hyperlink" xfId="763" builtinId="8" hidden="1"/>
    <cellStyle name="Hyperlink" xfId="765" builtinId="8" hidden="1"/>
    <cellStyle name="Hyperlink" xfId="767" builtinId="8" hidden="1"/>
    <cellStyle name="Hyperlink" xfId="769" builtinId="8" hidden="1"/>
    <cellStyle name="Hyperlink" xfId="771" builtinId="8" hidden="1"/>
    <cellStyle name="Hyperlink" xfId="773" builtinId="8" hidden="1"/>
    <cellStyle name="Hyperlink" xfId="775" builtinId="8" hidden="1"/>
    <cellStyle name="Hyperlink" xfId="777" builtinId="8" hidden="1"/>
    <cellStyle name="Hyperlink" xfId="779" builtinId="8" hidden="1"/>
    <cellStyle name="Hyperlink" xfId="781" builtinId="8" hidden="1"/>
    <cellStyle name="Hyperlink" xfId="783" builtinId="8" hidden="1"/>
    <cellStyle name="Hyperlink" xfId="785" builtinId="8" hidden="1"/>
    <cellStyle name="Hyperlink" xfId="787" builtinId="8" hidden="1"/>
    <cellStyle name="Hyperlink" xfId="789" builtinId="8" hidden="1"/>
    <cellStyle name="Hyperlink" xfId="791" builtinId="8" hidden="1"/>
    <cellStyle name="Hyperlink" xfId="793" builtinId="8" hidden="1"/>
    <cellStyle name="Hyperlink" xfId="795" builtinId="8" hidden="1"/>
    <cellStyle name="Hyperlink" xfId="797" builtinId="8" hidden="1"/>
    <cellStyle name="Hyperlink" xfId="799" builtinId="8" hidden="1"/>
    <cellStyle name="Hyperlink" xfId="801" builtinId="8" hidden="1"/>
    <cellStyle name="Hyperlink" xfId="803" builtinId="8" hidden="1"/>
    <cellStyle name="Hyperlink" xfId="805" builtinId="8" hidden="1"/>
    <cellStyle name="Hyperlink" xfId="807" builtinId="8" hidden="1"/>
    <cellStyle name="Hyperlink" xfId="809" builtinId="8" hidden="1"/>
    <cellStyle name="Hyperlink" xfId="811" builtinId="8" hidden="1"/>
    <cellStyle name="Hyperlink" xfId="813" builtinId="8" hidden="1"/>
    <cellStyle name="Hyperlink" xfId="815" builtinId="8" hidden="1"/>
    <cellStyle name="Hyperlink" xfId="817" builtinId="8" hidden="1"/>
    <cellStyle name="Hyperlink" xfId="819" builtinId="8" hidden="1"/>
    <cellStyle name="Hyperlink" xfId="821" builtinId="8" hidden="1"/>
    <cellStyle name="Hyperlink" xfId="823" builtinId="8" hidden="1"/>
    <cellStyle name="Hyperlink" xfId="825" builtinId="8" hidden="1"/>
    <cellStyle name="Hyperlink" xfId="827" builtinId="8" hidden="1"/>
    <cellStyle name="Hyperlink" xfId="829" builtinId="8" hidden="1"/>
    <cellStyle name="Hyperlink" xfId="831" builtinId="8" hidden="1"/>
    <cellStyle name="Hyperlink" xfId="833" builtinId="8" hidden="1"/>
    <cellStyle name="Hyperlink" xfId="835" builtinId="8" hidden="1"/>
    <cellStyle name="Hyperlink" xfId="837" builtinId="8" hidden="1"/>
    <cellStyle name="Hyperlink" xfId="839" builtinId="8" hidden="1"/>
    <cellStyle name="Hyperlink" xfId="841" builtinId="8" hidden="1"/>
    <cellStyle name="Hyperlink" xfId="843" builtinId="8" hidden="1"/>
    <cellStyle name="Hyperlink" xfId="845" builtinId="8" hidden="1"/>
    <cellStyle name="Hyperlink" xfId="847" builtinId="8" hidden="1"/>
    <cellStyle name="Hyperlink" xfId="849" builtinId="8" hidden="1"/>
    <cellStyle name="Hyperlink" xfId="851" builtinId="8" hidden="1"/>
    <cellStyle name="Hyperlink" xfId="853" builtinId="8" hidden="1"/>
    <cellStyle name="Hyperlink" xfId="855" builtinId="8" hidden="1"/>
    <cellStyle name="Hyperlink" xfId="857" builtinId="8" hidden="1"/>
    <cellStyle name="Hyperlink" xfId="859" builtinId="8" hidden="1"/>
    <cellStyle name="Hyperlink" xfId="861" builtinId="8" hidden="1"/>
    <cellStyle name="Hyperlink" xfId="863" builtinId="8" hidden="1"/>
    <cellStyle name="Hyperlink" xfId="865" builtinId="8" hidden="1"/>
    <cellStyle name="Hyperlink" xfId="867" builtinId="8" hidden="1"/>
    <cellStyle name="Hyperlink" xfId="869" builtinId="8" hidden="1"/>
    <cellStyle name="Hyperlink" xfId="871" builtinId="8" hidden="1"/>
    <cellStyle name="Hyperlink" xfId="873" builtinId="8" hidden="1"/>
    <cellStyle name="Hyperlink" xfId="875" builtinId="8" hidden="1"/>
    <cellStyle name="Hyperlink" xfId="877" builtinId="8" hidden="1"/>
    <cellStyle name="Hyperlink" xfId="879" builtinId="8" hidden="1"/>
    <cellStyle name="Hyperlink" xfId="881" builtinId="8" hidden="1"/>
    <cellStyle name="Hyperlink" xfId="883" builtinId="8" hidden="1"/>
    <cellStyle name="Hyperlink" xfId="885" builtinId="8" hidden="1"/>
    <cellStyle name="Hyperlink" xfId="887" builtinId="8" hidden="1"/>
    <cellStyle name="Hyperlink" xfId="889" builtinId="8" hidden="1"/>
    <cellStyle name="Hyperlink" xfId="891" builtinId="8" hidden="1"/>
    <cellStyle name="Hyperlink" xfId="893" builtinId="8" hidden="1"/>
    <cellStyle name="Hyperlink" xfId="895" builtinId="8" hidden="1"/>
    <cellStyle name="Hyperlink" xfId="897" builtinId="8" hidden="1"/>
    <cellStyle name="Hyperlink" xfId="899" builtinId="8" hidden="1"/>
    <cellStyle name="Hyperlink" xfId="901" builtinId="8" hidden="1"/>
    <cellStyle name="Hyperlink" xfId="903" builtinId="8" hidden="1"/>
    <cellStyle name="Hyperlink" xfId="905" builtinId="8" hidden="1"/>
    <cellStyle name="Hyperlink" xfId="907" builtinId="8" hidden="1"/>
    <cellStyle name="Hyperlink" xfId="909" builtinId="8" hidden="1"/>
    <cellStyle name="Hyperlink" xfId="911" builtinId="8" hidden="1"/>
    <cellStyle name="Hyperlink" xfId="913" builtinId="8" hidden="1"/>
    <cellStyle name="Hyperlink" xfId="915" builtinId="8" hidden="1"/>
    <cellStyle name="Hyperlink" xfId="917" builtinId="8" hidden="1"/>
    <cellStyle name="Hyperlink" xfId="919" builtinId="8" hidden="1"/>
    <cellStyle name="Hyperlink" xfId="921" builtinId="8" hidden="1"/>
    <cellStyle name="Hyperlink" xfId="923" builtinId="8" hidden="1"/>
    <cellStyle name="Hyperlink" xfId="925" builtinId="8" hidden="1"/>
    <cellStyle name="Hyperlink" xfId="927" builtinId="8" hidden="1"/>
    <cellStyle name="Hyperlink" xfId="929" builtinId="8" hidden="1"/>
    <cellStyle name="Hyperlink" xfId="931" builtinId="8" hidden="1"/>
    <cellStyle name="Hyperlink" xfId="933" builtinId="8" hidden="1"/>
    <cellStyle name="Hyperlink" xfId="935" builtinId="8" hidden="1"/>
    <cellStyle name="Hyperlink" xfId="937" builtinId="8" hidden="1"/>
    <cellStyle name="Hyperlink" xfId="939" builtinId="8" hidden="1"/>
    <cellStyle name="Hyperlink" xfId="941" builtinId="8" hidden="1"/>
    <cellStyle name="Hyperlink" xfId="943" builtinId="8" hidden="1"/>
    <cellStyle name="Hyperlink" xfId="945" builtinId="8" hidden="1"/>
    <cellStyle name="Hyperlink" xfId="947" builtinId="8" hidden="1"/>
    <cellStyle name="Hyperlink" xfId="949" builtinId="8" hidden="1"/>
    <cellStyle name="Hyperlink" xfId="951" builtinId="8" hidden="1"/>
    <cellStyle name="Hyperlink" xfId="953" builtinId="8" hidden="1"/>
    <cellStyle name="Hyperlink" xfId="955" builtinId="8" hidden="1"/>
    <cellStyle name="Hyperlink" xfId="957" builtinId="8" hidden="1"/>
    <cellStyle name="Hyperlink" xfId="959" builtinId="8" hidden="1"/>
    <cellStyle name="Hyperlink" xfId="961" builtinId="8" hidden="1"/>
    <cellStyle name="Hyperlink" xfId="963" builtinId="8" hidden="1"/>
    <cellStyle name="Hyperlink" xfId="965" builtinId="8" hidden="1"/>
    <cellStyle name="Hyperlink" xfId="967" builtinId="8" hidden="1"/>
    <cellStyle name="Hyperlink" xfId="969" builtinId="8" hidden="1"/>
    <cellStyle name="Hyperlink" xfId="971" builtinId="8" hidden="1"/>
    <cellStyle name="Hyperlink" xfId="973" builtinId="8" hidden="1"/>
    <cellStyle name="Hyperlink" xfId="975" builtinId="8" hidden="1"/>
    <cellStyle name="Hyperlink" xfId="977" builtinId="8" hidden="1"/>
    <cellStyle name="Hyperlink" xfId="979" builtinId="8" hidden="1"/>
    <cellStyle name="Hyperlink" xfId="981" builtinId="8" hidden="1"/>
    <cellStyle name="Hyperlink" xfId="983" builtinId="8" hidden="1"/>
    <cellStyle name="Hyperlink" xfId="985" builtinId="8" hidden="1"/>
    <cellStyle name="Hyperlink" xfId="987" builtinId="8" hidden="1"/>
    <cellStyle name="Hyperlink" xfId="989" builtinId="8" hidden="1"/>
    <cellStyle name="Hyperlink" xfId="991" builtinId="8" hidden="1"/>
    <cellStyle name="Hyperlink" xfId="993" builtinId="8" hidden="1"/>
    <cellStyle name="Hyperlink" xfId="995" builtinId="8" hidden="1"/>
    <cellStyle name="Hyperlink" xfId="997" builtinId="8" hidden="1"/>
    <cellStyle name="Hyperlink" xfId="999" builtinId="8" hidden="1"/>
    <cellStyle name="Hyperlink" xfId="1001" builtinId="8" hidden="1"/>
    <cellStyle name="Hyperlink" xfId="1003" builtinId="8" hidden="1"/>
    <cellStyle name="Hyperlink" xfId="1005" builtinId="8" hidden="1"/>
    <cellStyle name="Hyperlink" xfId="1007" builtinId="8" hidden="1"/>
    <cellStyle name="Hyperlink" xfId="1009" builtinId="8" hidden="1"/>
    <cellStyle name="Hyperlink" xfId="1011" builtinId="8" hidden="1"/>
    <cellStyle name="Hyperlink" xfId="1013" builtinId="8" hidden="1"/>
    <cellStyle name="Hyperlink" xfId="1015" builtinId="8" hidden="1"/>
    <cellStyle name="Hyperlink" xfId="1017" builtinId="8" hidden="1"/>
    <cellStyle name="Hyperlink" xfId="1019" builtinId="8" hidden="1"/>
    <cellStyle name="Hyperlink" xfId="1021" builtinId="8" hidden="1"/>
    <cellStyle name="Hyperlink" xfId="1023" builtinId="8" hidden="1"/>
    <cellStyle name="Hyperlink" xfId="1025" builtinId="8" hidden="1"/>
    <cellStyle name="Hyperlink" xfId="1027" builtinId="8" hidden="1"/>
    <cellStyle name="Hyperlink" xfId="1029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2.xml"/><Relationship Id="rId7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4.xml"/><Relationship Id="rId5" Type="http://schemas.openxmlformats.org/officeDocument/2006/relationships/chartsheet" Target="chartsheets/sheet2.xml"/><Relationship Id="rId10" Type="http://schemas.openxmlformats.org/officeDocument/2006/relationships/calcChain" Target="calcChain.xml"/><Relationship Id="rId4" Type="http://schemas.openxmlformats.org/officeDocument/2006/relationships/worksheet" Target="worksheets/sheet3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'1999'!$F$49:$F$62</c:f>
              <c:numCache>
                <c:formatCode>0.000</c:formatCode>
                <c:ptCount val="14"/>
                <c:pt idx="0">
                  <c:v>177.66666666666666</c:v>
                </c:pt>
                <c:pt idx="1">
                  <c:v>177.70833333333334</c:v>
                </c:pt>
                <c:pt idx="2">
                  <c:v>177.75</c:v>
                </c:pt>
                <c:pt idx="3">
                  <c:v>177.79166666666666</c:v>
                </c:pt>
                <c:pt idx="4">
                  <c:v>177.83333333333334</c:v>
                </c:pt>
                <c:pt idx="5">
                  <c:v>177.875</c:v>
                </c:pt>
                <c:pt idx="6">
                  <c:v>177.91666666666666</c:v>
                </c:pt>
                <c:pt idx="7">
                  <c:v>177.95833333333334</c:v>
                </c:pt>
                <c:pt idx="8">
                  <c:v>178</c:v>
                </c:pt>
                <c:pt idx="9">
                  <c:v>178.04166666666666</c:v>
                </c:pt>
                <c:pt idx="10">
                  <c:v>178.08333333333334</c:v>
                </c:pt>
                <c:pt idx="11">
                  <c:v>178.125</c:v>
                </c:pt>
                <c:pt idx="12">
                  <c:v>178.16666666666666</c:v>
                </c:pt>
                <c:pt idx="13">
                  <c:v>178.20833333333334</c:v>
                </c:pt>
              </c:numCache>
            </c:numRef>
          </c:xVal>
          <c:yVal>
            <c:numRef>
              <c:f>'1999'!$E$49:$E$62</c:f>
              <c:numCache>
                <c:formatCode>0.000</c:formatCode>
                <c:ptCount val="14"/>
                <c:pt idx="0">
                  <c:v>8.1357232453778998</c:v>
                </c:pt>
                <c:pt idx="1">
                  <c:v>8.0785124091538236</c:v>
                </c:pt>
                <c:pt idx="2">
                  <c:v>7.7979670458249393</c:v>
                </c:pt>
                <c:pt idx="3">
                  <c:v>7.3676235859053758</c:v>
                </c:pt>
                <c:pt idx="4">
                  <c:v>6.8848054549087783</c:v>
                </c:pt>
                <c:pt idx="5">
                  <c:v>6.5007051866115679</c:v>
                </c:pt>
                <c:pt idx="6">
                  <c:v>6.2479799580506459</c:v>
                </c:pt>
                <c:pt idx="7">
                  <c:v>6.0041246997906779</c:v>
                </c:pt>
                <c:pt idx="8">
                  <c:v>5.6439840098307457</c:v>
                </c:pt>
                <c:pt idx="9">
                  <c:v>5.4412417664940813</c:v>
                </c:pt>
                <c:pt idx="10">
                  <c:v>5.3423134722055261</c:v>
                </c:pt>
                <c:pt idx="11">
                  <c:v>5.3031898151066317</c:v>
                </c:pt>
                <c:pt idx="12">
                  <c:v>5.073710629211333</c:v>
                </c:pt>
                <c:pt idx="13">
                  <c:v>4.9991837555801819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51C-490A-8290-D25192DB5D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3599256"/>
        <c:axId val="453601384"/>
      </c:scatterChart>
      <c:valAx>
        <c:axId val="453599256"/>
        <c:scaling>
          <c:orientation val="minMax"/>
        </c:scaling>
        <c:delete val="0"/>
        <c:axPos val="b"/>
        <c:numFmt formatCode="0.00" sourceLinked="0"/>
        <c:majorTickMark val="out"/>
        <c:minorTickMark val="none"/>
        <c:tickLblPos val="nextTo"/>
        <c:crossAx val="453601384"/>
        <c:crosses val="autoZero"/>
        <c:crossBetween val="midCat"/>
      </c:valAx>
      <c:valAx>
        <c:axId val="453601384"/>
        <c:scaling>
          <c:orientation val="minMax"/>
          <c:min val="4.5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359925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'1999'!$F$290:$F$300</c:f>
              <c:numCache>
                <c:formatCode>0.000</c:formatCode>
                <c:ptCount val="11"/>
                <c:pt idx="0">
                  <c:v>187.70833333333334</c:v>
                </c:pt>
                <c:pt idx="1">
                  <c:v>187.75</c:v>
                </c:pt>
                <c:pt idx="2">
                  <c:v>187.79166666666666</c:v>
                </c:pt>
                <c:pt idx="3">
                  <c:v>187.83333333333334</c:v>
                </c:pt>
                <c:pt idx="4">
                  <c:v>187.875</c:v>
                </c:pt>
                <c:pt idx="5">
                  <c:v>187.91666666666666</c:v>
                </c:pt>
                <c:pt idx="6">
                  <c:v>187.95833333333334</c:v>
                </c:pt>
                <c:pt idx="7">
                  <c:v>188</c:v>
                </c:pt>
                <c:pt idx="8">
                  <c:v>188.04166666666666</c:v>
                </c:pt>
                <c:pt idx="9">
                  <c:v>188.08333333333334</c:v>
                </c:pt>
                <c:pt idx="10">
                  <c:v>188.125</c:v>
                </c:pt>
              </c:numCache>
            </c:numRef>
          </c:xVal>
          <c:yVal>
            <c:numRef>
              <c:f>'1999'!$E$290:$E$300</c:f>
              <c:numCache>
                <c:formatCode>0.000</c:formatCode>
                <c:ptCount val="11"/>
                <c:pt idx="0">
                  <c:v>4.3618518105885062</c:v>
                </c:pt>
                <c:pt idx="1">
                  <c:v>4.3454968105885063</c:v>
                </c:pt>
                <c:pt idx="2">
                  <c:v>4.1532291128074066</c:v>
                </c:pt>
                <c:pt idx="3">
                  <c:v>4.0430282583377508</c:v>
                </c:pt>
                <c:pt idx="4">
                  <c:v>3.9706895328888479</c:v>
                </c:pt>
                <c:pt idx="5">
                  <c:v>3.7462944677983741</c:v>
                </c:pt>
                <c:pt idx="6">
                  <c:v>3.5429941447265456</c:v>
                </c:pt>
                <c:pt idx="7">
                  <c:v>3.2393781515973528</c:v>
                </c:pt>
                <c:pt idx="8">
                  <c:v>3.0633697259250861</c:v>
                </c:pt>
                <c:pt idx="9">
                  <c:v>2.9880039483978043</c:v>
                </c:pt>
                <c:pt idx="10">
                  <c:v>2.8747391651161589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232-4F7A-A9BE-743F3D27F3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3924984"/>
        <c:axId val="453928104"/>
      </c:scatterChart>
      <c:valAx>
        <c:axId val="453924984"/>
        <c:scaling>
          <c:orientation val="minMax"/>
        </c:scaling>
        <c:delete val="0"/>
        <c:axPos val="b"/>
        <c:numFmt formatCode="0.00" sourceLinked="0"/>
        <c:majorTickMark val="out"/>
        <c:minorTickMark val="none"/>
        <c:tickLblPos val="nextTo"/>
        <c:crossAx val="453928104"/>
        <c:crosses val="autoZero"/>
        <c:crossBetween val="midCat"/>
      </c:valAx>
      <c:valAx>
        <c:axId val="453928104"/>
        <c:scaling>
          <c:orientation val="minMax"/>
          <c:min val="2.5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392498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27356977252843401"/>
                  <c:y val="-0.68358048993875797"/>
                </c:manualLayout>
              </c:layout>
              <c:numFmt formatCode="General" sourceLinked="0"/>
            </c:trendlineLbl>
          </c:trendline>
          <c:xVal>
            <c:numRef>
              <c:f>'1999'!$F$1248:$F$1260</c:f>
              <c:numCache>
                <c:formatCode>0.000</c:formatCode>
                <c:ptCount val="13"/>
                <c:pt idx="0">
                  <c:v>227.625</c:v>
                </c:pt>
                <c:pt idx="1">
                  <c:v>227.66666666666666</c:v>
                </c:pt>
                <c:pt idx="2">
                  <c:v>227.70833333333334</c:v>
                </c:pt>
                <c:pt idx="3">
                  <c:v>227.75</c:v>
                </c:pt>
                <c:pt idx="4">
                  <c:v>227.79166666666666</c:v>
                </c:pt>
                <c:pt idx="5">
                  <c:v>227.83333333333334</c:v>
                </c:pt>
                <c:pt idx="6">
                  <c:v>227.875</c:v>
                </c:pt>
                <c:pt idx="7">
                  <c:v>227.91666666666666</c:v>
                </c:pt>
                <c:pt idx="8">
                  <c:v>227.95833333333334</c:v>
                </c:pt>
                <c:pt idx="9">
                  <c:v>228</c:v>
                </c:pt>
                <c:pt idx="10">
                  <c:v>228.04166666666666</c:v>
                </c:pt>
                <c:pt idx="11">
                  <c:v>228.08333333333334</c:v>
                </c:pt>
                <c:pt idx="12">
                  <c:v>228.125</c:v>
                </c:pt>
              </c:numCache>
            </c:numRef>
          </c:xVal>
          <c:yVal>
            <c:numRef>
              <c:f>'1999'!$G$1248:$G$1260</c:f>
              <c:numCache>
                <c:formatCode>0.000</c:formatCode>
                <c:ptCount val="13"/>
                <c:pt idx="3">
                  <c:v>1.5273928723541133</c:v>
                </c:pt>
                <c:pt idx="4">
                  <c:v>1.4180768317542005</c:v>
                </c:pt>
                <c:pt idx="5">
                  <c:v>1.2992675288167315</c:v>
                </c:pt>
                <c:pt idx="6">
                  <c:v>1.1385290559485599</c:v>
                </c:pt>
                <c:pt idx="7">
                  <c:v>0.9646822462709288</c:v>
                </c:pt>
                <c:pt idx="8">
                  <c:v>0.7970485827392757</c:v>
                </c:pt>
                <c:pt idx="9">
                  <c:v>0.57741635253639934</c:v>
                </c:pt>
                <c:pt idx="10">
                  <c:v>0.44834343000258597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044-4EB4-905E-29E5F3502054}"/>
            </c:ext>
          </c:extLst>
        </c:ser>
        <c:ser>
          <c:idx val="1"/>
          <c:order val="1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34107742782152201"/>
                  <c:y val="-6.6151939340915802E-2"/>
                </c:manualLayout>
              </c:layout>
              <c:numFmt formatCode="General" sourceLinked="0"/>
            </c:trendlineLbl>
          </c:trendline>
          <c:xVal>
            <c:numRef>
              <c:f>'1999'!$F$1248:$F$1260</c:f>
              <c:numCache>
                <c:formatCode>0.000</c:formatCode>
                <c:ptCount val="13"/>
                <c:pt idx="0">
                  <c:v>227.625</c:v>
                </c:pt>
                <c:pt idx="1">
                  <c:v>227.66666666666666</c:v>
                </c:pt>
                <c:pt idx="2">
                  <c:v>227.70833333333334</c:v>
                </c:pt>
                <c:pt idx="3">
                  <c:v>227.75</c:v>
                </c:pt>
                <c:pt idx="4">
                  <c:v>227.79166666666666</c:v>
                </c:pt>
                <c:pt idx="5">
                  <c:v>227.83333333333334</c:v>
                </c:pt>
                <c:pt idx="6">
                  <c:v>227.875</c:v>
                </c:pt>
                <c:pt idx="7">
                  <c:v>227.91666666666666</c:v>
                </c:pt>
                <c:pt idx="8">
                  <c:v>227.95833333333334</c:v>
                </c:pt>
                <c:pt idx="9">
                  <c:v>228</c:v>
                </c:pt>
                <c:pt idx="10">
                  <c:v>228.04166666666666</c:v>
                </c:pt>
                <c:pt idx="11">
                  <c:v>228.08333333333334</c:v>
                </c:pt>
                <c:pt idx="12">
                  <c:v>228.125</c:v>
                </c:pt>
              </c:numCache>
            </c:numRef>
          </c:xVal>
          <c:yVal>
            <c:numRef>
              <c:f>'1999'!$H$1248:$H$1260</c:f>
              <c:numCache>
                <c:formatCode>0.000</c:formatCode>
                <c:ptCount val="13"/>
                <c:pt idx="10">
                  <c:v>0.44834343000258597</c:v>
                </c:pt>
                <c:pt idx="11">
                  <c:v>0.38185317700873755</c:v>
                </c:pt>
                <c:pt idx="12">
                  <c:v>0.32859230731947009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044-4EB4-905E-29E5F35020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8871800"/>
        <c:axId val="458874824"/>
      </c:scatterChart>
      <c:valAx>
        <c:axId val="458871800"/>
        <c:scaling>
          <c:orientation val="minMax"/>
        </c:scaling>
        <c:delete val="0"/>
        <c:axPos val="b"/>
        <c:numFmt formatCode="0.00" sourceLinked="0"/>
        <c:majorTickMark val="out"/>
        <c:minorTickMark val="none"/>
        <c:tickLblPos val="nextTo"/>
        <c:crossAx val="458874824"/>
        <c:crosses val="autoZero"/>
        <c:crossBetween val="midCat"/>
      </c:valAx>
      <c:valAx>
        <c:axId val="458874824"/>
        <c:scaling>
          <c:orientation val="minMax"/>
          <c:max val="1.8"/>
          <c:min val="0.3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887180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194709973753281"/>
                  <c:y val="-0.706728638086906"/>
                </c:manualLayout>
              </c:layout>
              <c:numFmt formatCode="General" sourceLinked="0"/>
            </c:trendlineLbl>
          </c:trendline>
          <c:xVal>
            <c:numRef>
              <c:f>'1999'!$F$1032:$F$1047</c:f>
              <c:numCache>
                <c:formatCode>0.000</c:formatCode>
                <c:ptCount val="16"/>
                <c:pt idx="0">
                  <c:v>218.625</c:v>
                </c:pt>
                <c:pt idx="1">
                  <c:v>218.66666666666666</c:v>
                </c:pt>
                <c:pt idx="2">
                  <c:v>218.70833333333334</c:v>
                </c:pt>
                <c:pt idx="3">
                  <c:v>218.75</c:v>
                </c:pt>
                <c:pt idx="4">
                  <c:v>218.79166666666666</c:v>
                </c:pt>
                <c:pt idx="5">
                  <c:v>218.83333333333334</c:v>
                </c:pt>
                <c:pt idx="6">
                  <c:v>218.875</c:v>
                </c:pt>
                <c:pt idx="7">
                  <c:v>218.91666666666666</c:v>
                </c:pt>
                <c:pt idx="8">
                  <c:v>218.95833333333334</c:v>
                </c:pt>
                <c:pt idx="9">
                  <c:v>219</c:v>
                </c:pt>
                <c:pt idx="10">
                  <c:v>219.04166666666666</c:v>
                </c:pt>
                <c:pt idx="11">
                  <c:v>219.08333333333334</c:v>
                </c:pt>
                <c:pt idx="12">
                  <c:v>219.125</c:v>
                </c:pt>
                <c:pt idx="13">
                  <c:v>219.16666666666666</c:v>
                </c:pt>
                <c:pt idx="14">
                  <c:v>219.20833333333334</c:v>
                </c:pt>
                <c:pt idx="15">
                  <c:v>219.25</c:v>
                </c:pt>
              </c:numCache>
            </c:numRef>
          </c:xVal>
          <c:yVal>
            <c:numRef>
              <c:f>'1999'!$G$1032:$G$1047</c:f>
              <c:numCache>
                <c:formatCode>0.000</c:formatCode>
                <c:ptCount val="16"/>
                <c:pt idx="0">
                  <c:v>1.9257380493566698</c:v>
                </c:pt>
                <c:pt idx="1">
                  <c:v>1.8719106612648837</c:v>
                </c:pt>
                <c:pt idx="2">
                  <c:v>1.8105629954689753</c:v>
                </c:pt>
                <c:pt idx="3">
                  <c:v>1.7451818426833083</c:v>
                </c:pt>
                <c:pt idx="4">
                  <c:v>1.6535889192723014</c:v>
                </c:pt>
                <c:pt idx="5">
                  <c:v>1.5498095125606295</c:v>
                </c:pt>
                <c:pt idx="6">
                  <c:v>1.4332546711594525</c:v>
                </c:pt>
                <c:pt idx="7">
                  <c:v>1.333984420971156</c:v>
                </c:pt>
                <c:pt idx="8">
                  <c:v>1.2448742997010502</c:v>
                </c:pt>
                <c:pt idx="9">
                  <c:v>1.1544108798214383</c:v>
                </c:pt>
                <c:pt idx="10">
                  <c:v>1.0906020535012839</c:v>
                </c:pt>
                <c:pt idx="11">
                  <c:v>1.0178755871714904</c:v>
                </c:pt>
                <c:pt idx="12">
                  <c:v>0.9481956200244539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4B3-40D3-90F5-B54E266AF211}"/>
            </c:ext>
          </c:extLst>
        </c:ser>
        <c:ser>
          <c:idx val="1"/>
          <c:order val="1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17526552930883599"/>
                  <c:y val="-7.6545640128317296E-3"/>
                </c:manualLayout>
              </c:layout>
              <c:numFmt formatCode="General" sourceLinked="0"/>
            </c:trendlineLbl>
          </c:trendline>
          <c:xVal>
            <c:numRef>
              <c:f>'1999'!$F$1032:$F$1047</c:f>
              <c:numCache>
                <c:formatCode>0.000</c:formatCode>
                <c:ptCount val="16"/>
                <c:pt idx="0">
                  <c:v>218.625</c:v>
                </c:pt>
                <c:pt idx="1">
                  <c:v>218.66666666666666</c:v>
                </c:pt>
                <c:pt idx="2">
                  <c:v>218.70833333333334</c:v>
                </c:pt>
                <c:pt idx="3">
                  <c:v>218.75</c:v>
                </c:pt>
                <c:pt idx="4">
                  <c:v>218.79166666666666</c:v>
                </c:pt>
                <c:pt idx="5">
                  <c:v>218.83333333333334</c:v>
                </c:pt>
                <c:pt idx="6">
                  <c:v>218.875</c:v>
                </c:pt>
                <c:pt idx="7">
                  <c:v>218.91666666666666</c:v>
                </c:pt>
                <c:pt idx="8">
                  <c:v>218.95833333333334</c:v>
                </c:pt>
                <c:pt idx="9">
                  <c:v>219</c:v>
                </c:pt>
                <c:pt idx="10">
                  <c:v>219.04166666666666</c:v>
                </c:pt>
                <c:pt idx="11">
                  <c:v>219.08333333333334</c:v>
                </c:pt>
                <c:pt idx="12">
                  <c:v>219.125</c:v>
                </c:pt>
                <c:pt idx="13">
                  <c:v>219.16666666666666</c:v>
                </c:pt>
                <c:pt idx="14">
                  <c:v>219.20833333333334</c:v>
                </c:pt>
                <c:pt idx="15">
                  <c:v>219.25</c:v>
                </c:pt>
              </c:numCache>
            </c:numRef>
          </c:xVal>
          <c:yVal>
            <c:numRef>
              <c:f>'1999'!$H$1032:$H$1047</c:f>
              <c:numCache>
                <c:formatCode>0.000</c:formatCode>
                <c:ptCount val="16"/>
                <c:pt idx="12">
                  <c:v>0.9481956200244539</c:v>
                </c:pt>
                <c:pt idx="13">
                  <c:v>0.89838181144993778</c:v>
                </c:pt>
                <c:pt idx="14">
                  <c:v>0.86065800503712941</c:v>
                </c:pt>
                <c:pt idx="15">
                  <c:v>0.84378752831552917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4B3-40D3-90F5-B54E266AF211}"/>
            </c:ext>
          </c:extLst>
        </c:ser>
        <c:ser>
          <c:idx val="2"/>
          <c:order val="2"/>
          <c:spPr>
            <a:ln w="47625">
              <a:noFill/>
            </a:ln>
          </c:spPr>
          <c:xVal>
            <c:numRef>
              <c:f>'1999'!$F$1032:$F$1047</c:f>
              <c:numCache>
                <c:formatCode>0.000</c:formatCode>
                <c:ptCount val="16"/>
                <c:pt idx="0">
                  <c:v>218.625</c:v>
                </c:pt>
                <c:pt idx="1">
                  <c:v>218.66666666666666</c:v>
                </c:pt>
                <c:pt idx="2">
                  <c:v>218.70833333333334</c:v>
                </c:pt>
                <c:pt idx="3">
                  <c:v>218.75</c:v>
                </c:pt>
                <c:pt idx="4">
                  <c:v>218.79166666666666</c:v>
                </c:pt>
                <c:pt idx="5">
                  <c:v>218.83333333333334</c:v>
                </c:pt>
                <c:pt idx="6">
                  <c:v>218.875</c:v>
                </c:pt>
                <c:pt idx="7">
                  <c:v>218.91666666666666</c:v>
                </c:pt>
                <c:pt idx="8">
                  <c:v>218.95833333333334</c:v>
                </c:pt>
                <c:pt idx="9">
                  <c:v>219</c:v>
                </c:pt>
                <c:pt idx="10">
                  <c:v>219.04166666666666</c:v>
                </c:pt>
                <c:pt idx="11">
                  <c:v>219.08333333333334</c:v>
                </c:pt>
                <c:pt idx="12">
                  <c:v>219.125</c:v>
                </c:pt>
                <c:pt idx="13">
                  <c:v>219.16666666666666</c:v>
                </c:pt>
                <c:pt idx="14">
                  <c:v>219.20833333333334</c:v>
                </c:pt>
                <c:pt idx="15">
                  <c:v>219.25</c:v>
                </c:pt>
              </c:numCache>
            </c:numRef>
          </c:xVal>
          <c:yVal>
            <c:numRef>
              <c:f>'1999'!$I$1032:$I$1047</c:f>
              <c:numCache>
                <c:formatCode>0.000</c:formatCode>
                <c:ptCount val="1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4B3-40D3-90F5-B54E266AF2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8912552"/>
        <c:axId val="458915560"/>
      </c:scatterChart>
      <c:valAx>
        <c:axId val="458912552"/>
        <c:scaling>
          <c:orientation val="minMax"/>
        </c:scaling>
        <c:delete val="0"/>
        <c:axPos val="b"/>
        <c:numFmt formatCode="0.000" sourceLinked="1"/>
        <c:majorTickMark val="out"/>
        <c:minorTickMark val="none"/>
        <c:tickLblPos val="nextTo"/>
        <c:crossAx val="458915560"/>
        <c:crosses val="autoZero"/>
        <c:crossBetween val="midCat"/>
      </c:valAx>
      <c:valAx>
        <c:axId val="458915560"/>
        <c:scaling>
          <c:orientation val="minMax"/>
          <c:max val="2"/>
          <c:min val="0.8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45891255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346089676290464"/>
                  <c:y val="-0.60950641586468302"/>
                </c:manualLayout>
              </c:layout>
              <c:numFmt formatCode="General" sourceLinked="0"/>
            </c:trendlineLbl>
          </c:trendline>
          <c:xVal>
            <c:numRef>
              <c:f>'1999'!$F$1058:$F$1072</c:f>
              <c:numCache>
                <c:formatCode>0.000</c:formatCode>
                <c:ptCount val="15"/>
                <c:pt idx="0">
                  <c:v>219.70833333333334</c:v>
                </c:pt>
                <c:pt idx="1">
                  <c:v>219.75</c:v>
                </c:pt>
                <c:pt idx="2">
                  <c:v>219.79166666666666</c:v>
                </c:pt>
                <c:pt idx="3">
                  <c:v>219.83333333333334</c:v>
                </c:pt>
                <c:pt idx="4">
                  <c:v>219.875</c:v>
                </c:pt>
                <c:pt idx="5">
                  <c:v>219.91666666666666</c:v>
                </c:pt>
                <c:pt idx="6">
                  <c:v>219.95833333333334</c:v>
                </c:pt>
                <c:pt idx="7">
                  <c:v>220</c:v>
                </c:pt>
                <c:pt idx="8">
                  <c:v>220.04166666666666</c:v>
                </c:pt>
                <c:pt idx="9">
                  <c:v>220.08333333333334</c:v>
                </c:pt>
                <c:pt idx="10">
                  <c:v>220.125</c:v>
                </c:pt>
                <c:pt idx="11">
                  <c:v>220.16666666666666</c:v>
                </c:pt>
                <c:pt idx="12">
                  <c:v>220.20833333333334</c:v>
                </c:pt>
                <c:pt idx="13">
                  <c:v>220.25</c:v>
                </c:pt>
                <c:pt idx="14">
                  <c:v>220.29166666666666</c:v>
                </c:pt>
              </c:numCache>
            </c:numRef>
          </c:xVal>
          <c:yVal>
            <c:numRef>
              <c:f>'1999'!$G$1058:$G$1072</c:f>
              <c:numCache>
                <c:formatCode>0.000</c:formatCode>
                <c:ptCount val="15"/>
                <c:pt idx="1">
                  <c:v>1.9792984348299234</c:v>
                </c:pt>
                <c:pt idx="2">
                  <c:v>1.9328945198127885</c:v>
                </c:pt>
                <c:pt idx="3">
                  <c:v>1.8250317818945201</c:v>
                </c:pt>
                <c:pt idx="4">
                  <c:v>1.6830028421661296</c:v>
                </c:pt>
                <c:pt idx="5">
                  <c:v>1.5423445832977458</c:v>
                </c:pt>
                <c:pt idx="6">
                  <c:v>1.444616435340446</c:v>
                </c:pt>
                <c:pt idx="7">
                  <c:v>1.3493537949992196</c:v>
                </c:pt>
                <c:pt idx="8">
                  <c:v>1.2643563230668555</c:v>
                </c:pt>
                <c:pt idx="9">
                  <c:v>1.1781486260335372</c:v>
                </c:pt>
                <c:pt idx="10">
                  <c:v>1.0825719804824097</c:v>
                </c:pt>
                <c:pt idx="11">
                  <c:v>0.98521044286012649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70C-47DD-848B-A9C8D4017266}"/>
            </c:ext>
          </c:extLst>
        </c:ser>
        <c:ser>
          <c:idx val="1"/>
          <c:order val="1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8.1688101487314105E-2"/>
                  <c:y val="-0.160432341790609"/>
                </c:manualLayout>
              </c:layout>
              <c:numFmt formatCode="General" sourceLinked="0"/>
            </c:trendlineLbl>
          </c:trendline>
          <c:xVal>
            <c:numRef>
              <c:f>'1999'!$F$1058:$F$1072</c:f>
              <c:numCache>
                <c:formatCode>0.000</c:formatCode>
                <c:ptCount val="15"/>
                <c:pt idx="0">
                  <c:v>219.70833333333334</c:v>
                </c:pt>
                <c:pt idx="1">
                  <c:v>219.75</c:v>
                </c:pt>
                <c:pt idx="2">
                  <c:v>219.79166666666666</c:v>
                </c:pt>
                <c:pt idx="3">
                  <c:v>219.83333333333334</c:v>
                </c:pt>
                <c:pt idx="4">
                  <c:v>219.875</c:v>
                </c:pt>
                <c:pt idx="5">
                  <c:v>219.91666666666666</c:v>
                </c:pt>
                <c:pt idx="6">
                  <c:v>219.95833333333334</c:v>
                </c:pt>
                <c:pt idx="7">
                  <c:v>220</c:v>
                </c:pt>
                <c:pt idx="8">
                  <c:v>220.04166666666666</c:v>
                </c:pt>
                <c:pt idx="9">
                  <c:v>220.08333333333334</c:v>
                </c:pt>
                <c:pt idx="10">
                  <c:v>220.125</c:v>
                </c:pt>
                <c:pt idx="11">
                  <c:v>220.16666666666666</c:v>
                </c:pt>
                <c:pt idx="12">
                  <c:v>220.20833333333334</c:v>
                </c:pt>
                <c:pt idx="13">
                  <c:v>220.25</c:v>
                </c:pt>
                <c:pt idx="14">
                  <c:v>220.29166666666666</c:v>
                </c:pt>
              </c:numCache>
            </c:numRef>
          </c:xVal>
          <c:yVal>
            <c:numRef>
              <c:f>'1999'!$H$1058:$H$1072</c:f>
              <c:numCache>
                <c:formatCode>0.000</c:formatCode>
                <c:ptCount val="15"/>
                <c:pt idx="11">
                  <c:v>0.98521044286012649</c:v>
                </c:pt>
                <c:pt idx="12">
                  <c:v>0.91920328168526066</c:v>
                </c:pt>
                <c:pt idx="13">
                  <c:v>0.87326829137389328</c:v>
                </c:pt>
                <c:pt idx="14">
                  <c:v>0.85223094559417556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70C-47DD-848B-A9C8D4017266}"/>
            </c:ext>
          </c:extLst>
        </c:ser>
        <c:ser>
          <c:idx val="2"/>
          <c:order val="2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9.8048118985126803E-2"/>
                  <c:y val="-0.16506197142023901"/>
                </c:manualLayout>
              </c:layout>
              <c:numFmt formatCode="General" sourceLinked="0"/>
            </c:trendlineLbl>
          </c:trendline>
          <c:xVal>
            <c:numRef>
              <c:f>'1999'!$F$1058:$F$1072</c:f>
              <c:numCache>
                <c:formatCode>0.000</c:formatCode>
                <c:ptCount val="15"/>
                <c:pt idx="0">
                  <c:v>219.70833333333334</c:v>
                </c:pt>
                <c:pt idx="1">
                  <c:v>219.75</c:v>
                </c:pt>
                <c:pt idx="2">
                  <c:v>219.79166666666666</c:v>
                </c:pt>
                <c:pt idx="3">
                  <c:v>219.83333333333334</c:v>
                </c:pt>
                <c:pt idx="4">
                  <c:v>219.875</c:v>
                </c:pt>
                <c:pt idx="5">
                  <c:v>219.91666666666666</c:v>
                </c:pt>
                <c:pt idx="6">
                  <c:v>219.95833333333334</c:v>
                </c:pt>
                <c:pt idx="7">
                  <c:v>220</c:v>
                </c:pt>
                <c:pt idx="8">
                  <c:v>220.04166666666666</c:v>
                </c:pt>
                <c:pt idx="9">
                  <c:v>220.08333333333334</c:v>
                </c:pt>
                <c:pt idx="10">
                  <c:v>220.125</c:v>
                </c:pt>
                <c:pt idx="11">
                  <c:v>220.16666666666666</c:v>
                </c:pt>
                <c:pt idx="12">
                  <c:v>220.20833333333334</c:v>
                </c:pt>
                <c:pt idx="13">
                  <c:v>220.25</c:v>
                </c:pt>
                <c:pt idx="14">
                  <c:v>220.29166666666666</c:v>
                </c:pt>
              </c:numCache>
            </c:numRef>
          </c:xVal>
          <c:yVal>
            <c:numRef>
              <c:f>'1999'!$I$1058:$I$1072</c:f>
              <c:numCache>
                <c:formatCode>0.000</c:formatCode>
                <c:ptCount val="15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70C-47DD-848B-A9C8D40172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8955464"/>
        <c:axId val="458958536"/>
      </c:scatterChart>
      <c:valAx>
        <c:axId val="458955464"/>
        <c:scaling>
          <c:orientation val="minMax"/>
          <c:max val="220.3"/>
          <c:min val="219.7"/>
        </c:scaling>
        <c:delete val="0"/>
        <c:axPos val="b"/>
        <c:numFmt formatCode="0.00" sourceLinked="0"/>
        <c:majorTickMark val="out"/>
        <c:minorTickMark val="none"/>
        <c:tickLblPos val="nextTo"/>
        <c:crossAx val="458958536"/>
        <c:crosses val="autoZero"/>
        <c:crossBetween val="midCat"/>
      </c:valAx>
      <c:valAx>
        <c:axId val="458958536"/>
        <c:scaling>
          <c:orientation val="minMax"/>
          <c:max val="2"/>
          <c:min val="0.8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895546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462949693788276"/>
                  <c:y val="-0.43358048993875797"/>
                </c:manualLayout>
              </c:layout>
              <c:numFmt formatCode="General" sourceLinked="0"/>
            </c:trendlineLbl>
          </c:trendline>
          <c:xVal>
            <c:numRef>
              <c:f>'1999'!$F$1080:$F$1088</c:f>
              <c:numCache>
                <c:formatCode>0.000</c:formatCode>
                <c:ptCount val="9"/>
                <c:pt idx="0">
                  <c:v>220.625</c:v>
                </c:pt>
                <c:pt idx="1">
                  <c:v>220.66666666666666</c:v>
                </c:pt>
                <c:pt idx="2">
                  <c:v>220.70833333333334</c:v>
                </c:pt>
                <c:pt idx="3">
                  <c:v>220.75</c:v>
                </c:pt>
                <c:pt idx="4">
                  <c:v>220.79166666666666</c:v>
                </c:pt>
                <c:pt idx="5">
                  <c:v>220.83333333333334</c:v>
                </c:pt>
                <c:pt idx="6">
                  <c:v>220.875</c:v>
                </c:pt>
                <c:pt idx="7">
                  <c:v>220.91666666666666</c:v>
                </c:pt>
                <c:pt idx="8">
                  <c:v>220.95833333333334</c:v>
                </c:pt>
              </c:numCache>
            </c:numRef>
          </c:xVal>
          <c:yVal>
            <c:numRef>
              <c:f>'1999'!$G$1080:$G$1088</c:f>
              <c:numCache>
                <c:formatCode>0.000</c:formatCode>
                <c:ptCount val="9"/>
                <c:pt idx="4">
                  <c:v>1.3031344136544649</c:v>
                </c:pt>
                <c:pt idx="5">
                  <c:v>1.2096446740003839</c:v>
                </c:pt>
                <c:pt idx="6">
                  <c:v>1.0906020535012839</c:v>
                </c:pt>
                <c:pt idx="7">
                  <c:v>0.98930557962872523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67C-4B1B-8C50-FF5451ABD0D1}"/>
            </c:ext>
          </c:extLst>
        </c:ser>
        <c:ser>
          <c:idx val="1"/>
          <c:order val="1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3.0906167979002599E-2"/>
                  <c:y val="-0.41506197142023898"/>
                </c:manualLayout>
              </c:layout>
              <c:numFmt formatCode="General" sourceLinked="0"/>
            </c:trendlineLbl>
          </c:trendline>
          <c:xVal>
            <c:numRef>
              <c:f>'1999'!$F$1080:$F$1088</c:f>
              <c:numCache>
                <c:formatCode>0.000</c:formatCode>
                <c:ptCount val="9"/>
                <c:pt idx="0">
                  <c:v>220.625</c:v>
                </c:pt>
                <c:pt idx="1">
                  <c:v>220.66666666666666</c:v>
                </c:pt>
                <c:pt idx="2">
                  <c:v>220.70833333333334</c:v>
                </c:pt>
                <c:pt idx="3">
                  <c:v>220.75</c:v>
                </c:pt>
                <c:pt idx="4">
                  <c:v>220.79166666666666</c:v>
                </c:pt>
                <c:pt idx="5">
                  <c:v>220.83333333333334</c:v>
                </c:pt>
                <c:pt idx="6">
                  <c:v>220.875</c:v>
                </c:pt>
                <c:pt idx="7">
                  <c:v>220.91666666666666</c:v>
                </c:pt>
                <c:pt idx="8">
                  <c:v>220.95833333333334</c:v>
                </c:pt>
              </c:numCache>
            </c:numRef>
          </c:xVal>
          <c:yVal>
            <c:numRef>
              <c:f>'1999'!$H$1080:$H$1088</c:f>
              <c:numCache>
                <c:formatCode>0.000</c:formatCode>
                <c:ptCount val="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67C-4B1B-8C50-FF5451ABD0D1}"/>
            </c:ext>
          </c:extLst>
        </c:ser>
        <c:ser>
          <c:idx val="2"/>
          <c:order val="2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30228740157480299"/>
                  <c:y val="-5.8580489938757599E-2"/>
                </c:manualLayout>
              </c:layout>
              <c:numFmt formatCode="General" sourceLinked="0"/>
            </c:trendlineLbl>
          </c:trendline>
          <c:xVal>
            <c:numRef>
              <c:f>'1999'!$F$1080:$F$1088</c:f>
              <c:numCache>
                <c:formatCode>0.000</c:formatCode>
                <c:ptCount val="9"/>
                <c:pt idx="0">
                  <c:v>220.625</c:v>
                </c:pt>
                <c:pt idx="1">
                  <c:v>220.66666666666666</c:v>
                </c:pt>
                <c:pt idx="2">
                  <c:v>220.70833333333334</c:v>
                </c:pt>
                <c:pt idx="3">
                  <c:v>220.75</c:v>
                </c:pt>
                <c:pt idx="4">
                  <c:v>220.79166666666666</c:v>
                </c:pt>
                <c:pt idx="5">
                  <c:v>220.83333333333334</c:v>
                </c:pt>
                <c:pt idx="6">
                  <c:v>220.875</c:v>
                </c:pt>
                <c:pt idx="7">
                  <c:v>220.91666666666666</c:v>
                </c:pt>
                <c:pt idx="8">
                  <c:v>220.95833333333334</c:v>
                </c:pt>
              </c:numCache>
            </c:numRef>
          </c:xVal>
          <c:yVal>
            <c:numRef>
              <c:f>'1999'!$I$1080:$I$1088</c:f>
              <c:numCache>
                <c:formatCode>0.000</c:formatCode>
                <c:ptCount val="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67C-4B1B-8C50-FF5451ABD0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8996872"/>
        <c:axId val="458999944"/>
      </c:scatterChart>
      <c:valAx>
        <c:axId val="458996872"/>
        <c:scaling>
          <c:orientation val="minMax"/>
        </c:scaling>
        <c:delete val="0"/>
        <c:axPos val="b"/>
        <c:numFmt formatCode="0.00" sourceLinked="0"/>
        <c:majorTickMark val="out"/>
        <c:minorTickMark val="none"/>
        <c:tickLblPos val="nextTo"/>
        <c:crossAx val="458999944"/>
        <c:crosses val="autoZero"/>
        <c:crossBetween val="midCat"/>
      </c:valAx>
      <c:valAx>
        <c:axId val="458999944"/>
        <c:scaling>
          <c:orientation val="minMax"/>
          <c:max val="1.6"/>
          <c:min val="0.9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899687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31433836395450598"/>
                  <c:y val="-0.70209900845727602"/>
                </c:manualLayout>
              </c:layout>
              <c:numFmt formatCode="General" sourceLinked="0"/>
            </c:trendlineLbl>
          </c:trendline>
          <c:xVal>
            <c:numRef>
              <c:f>'1999'!$F$1106:$F$1119</c:f>
              <c:numCache>
                <c:formatCode>0.000</c:formatCode>
                <c:ptCount val="14"/>
                <c:pt idx="0">
                  <c:v>221.70833333333334</c:v>
                </c:pt>
                <c:pt idx="1">
                  <c:v>221.75</c:v>
                </c:pt>
                <c:pt idx="2">
                  <c:v>221.79166666666666</c:v>
                </c:pt>
                <c:pt idx="3">
                  <c:v>221.83333333333334</c:v>
                </c:pt>
                <c:pt idx="4">
                  <c:v>221.875</c:v>
                </c:pt>
                <c:pt idx="5">
                  <c:v>221.91666666666666</c:v>
                </c:pt>
                <c:pt idx="6">
                  <c:v>221.95833333333334</c:v>
                </c:pt>
                <c:pt idx="7">
                  <c:v>222</c:v>
                </c:pt>
                <c:pt idx="8">
                  <c:v>222.04166666666666</c:v>
                </c:pt>
                <c:pt idx="9">
                  <c:v>222.08333333333334</c:v>
                </c:pt>
                <c:pt idx="10">
                  <c:v>222.125</c:v>
                </c:pt>
                <c:pt idx="11">
                  <c:v>222.16666666666666</c:v>
                </c:pt>
                <c:pt idx="12">
                  <c:v>222.20833333333334</c:v>
                </c:pt>
                <c:pt idx="13">
                  <c:v>222.25</c:v>
                </c:pt>
              </c:numCache>
            </c:numRef>
          </c:xVal>
          <c:yVal>
            <c:numRef>
              <c:f>'1999'!$G$1106:$G$1119</c:f>
              <c:numCache>
                <c:formatCode>0.000</c:formatCode>
                <c:ptCount val="14"/>
                <c:pt idx="2">
                  <c:v>1.5535392724305574</c:v>
                </c:pt>
                <c:pt idx="3">
                  <c:v>1.459737087354918</c:v>
                </c:pt>
                <c:pt idx="4">
                  <c:v>1.3570248606650008</c:v>
                </c:pt>
                <c:pt idx="5">
                  <c:v>1.2292427533764876</c:v>
                </c:pt>
                <c:pt idx="6">
                  <c:v>1.1781486260335372</c:v>
                </c:pt>
                <c:pt idx="7">
                  <c:v>1.1146191764089572</c:v>
                </c:pt>
                <c:pt idx="8">
                  <c:v>1.0219435103245995</c:v>
                </c:pt>
                <c:pt idx="9">
                  <c:v>0.9316507983083524</c:v>
                </c:pt>
                <c:pt idx="10">
                  <c:v>0.83532758234207349</c:v>
                </c:pt>
                <c:pt idx="11">
                  <c:v>0.74112599127108569</c:v>
                </c:pt>
                <c:pt idx="12">
                  <c:v>0.68440977806154302</c:v>
                </c:pt>
                <c:pt idx="13">
                  <c:v>0.65794938736879327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2D7-40DB-89EC-0F482A887D21}"/>
            </c:ext>
          </c:extLst>
        </c:ser>
        <c:ser>
          <c:idx val="1"/>
          <c:order val="1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334623578302712"/>
                  <c:y val="-8.6358267716535403E-2"/>
                </c:manualLayout>
              </c:layout>
              <c:numFmt formatCode="General" sourceLinked="0"/>
            </c:trendlineLbl>
          </c:trendline>
          <c:xVal>
            <c:numRef>
              <c:f>'1999'!$F$1106:$F$1119</c:f>
              <c:numCache>
                <c:formatCode>0.000</c:formatCode>
                <c:ptCount val="14"/>
                <c:pt idx="0">
                  <c:v>221.70833333333334</c:v>
                </c:pt>
                <c:pt idx="1">
                  <c:v>221.75</c:v>
                </c:pt>
                <c:pt idx="2">
                  <c:v>221.79166666666666</c:v>
                </c:pt>
                <c:pt idx="3">
                  <c:v>221.83333333333334</c:v>
                </c:pt>
                <c:pt idx="4">
                  <c:v>221.875</c:v>
                </c:pt>
                <c:pt idx="5">
                  <c:v>221.91666666666666</c:v>
                </c:pt>
                <c:pt idx="6">
                  <c:v>221.95833333333334</c:v>
                </c:pt>
                <c:pt idx="7">
                  <c:v>222</c:v>
                </c:pt>
                <c:pt idx="8">
                  <c:v>222.04166666666666</c:v>
                </c:pt>
                <c:pt idx="9">
                  <c:v>222.08333333333334</c:v>
                </c:pt>
                <c:pt idx="10">
                  <c:v>222.125</c:v>
                </c:pt>
                <c:pt idx="11">
                  <c:v>222.16666666666666</c:v>
                </c:pt>
                <c:pt idx="12">
                  <c:v>222.20833333333334</c:v>
                </c:pt>
                <c:pt idx="13">
                  <c:v>222.25</c:v>
                </c:pt>
              </c:numCache>
            </c:numRef>
          </c:xVal>
          <c:yVal>
            <c:numRef>
              <c:f>'1999'!$H$1106:$H$1119</c:f>
              <c:numCache>
                <c:formatCode>0.000</c:formatCode>
                <c:ptCount val="1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2D7-40DB-89EC-0F482A887D21}"/>
            </c:ext>
          </c:extLst>
        </c:ser>
        <c:ser>
          <c:idx val="2"/>
          <c:order val="2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24550524934383"/>
                  <c:y val="-0.105676217556139"/>
                </c:manualLayout>
              </c:layout>
              <c:numFmt formatCode="General" sourceLinked="0"/>
            </c:trendlineLbl>
          </c:trendline>
          <c:xVal>
            <c:numRef>
              <c:f>'1999'!$F$1106:$F$1119</c:f>
              <c:numCache>
                <c:formatCode>0.000</c:formatCode>
                <c:ptCount val="14"/>
                <c:pt idx="0">
                  <c:v>221.70833333333334</c:v>
                </c:pt>
                <c:pt idx="1">
                  <c:v>221.75</c:v>
                </c:pt>
                <c:pt idx="2">
                  <c:v>221.79166666666666</c:v>
                </c:pt>
                <c:pt idx="3">
                  <c:v>221.83333333333334</c:v>
                </c:pt>
                <c:pt idx="4">
                  <c:v>221.875</c:v>
                </c:pt>
                <c:pt idx="5">
                  <c:v>221.91666666666666</c:v>
                </c:pt>
                <c:pt idx="6">
                  <c:v>221.95833333333334</c:v>
                </c:pt>
                <c:pt idx="7">
                  <c:v>222</c:v>
                </c:pt>
                <c:pt idx="8">
                  <c:v>222.04166666666666</c:v>
                </c:pt>
                <c:pt idx="9">
                  <c:v>222.08333333333334</c:v>
                </c:pt>
                <c:pt idx="10">
                  <c:v>222.125</c:v>
                </c:pt>
                <c:pt idx="11">
                  <c:v>222.16666666666666</c:v>
                </c:pt>
                <c:pt idx="12">
                  <c:v>222.20833333333334</c:v>
                </c:pt>
                <c:pt idx="13">
                  <c:v>222.25</c:v>
                </c:pt>
              </c:numCache>
            </c:numRef>
          </c:xVal>
          <c:yVal>
            <c:numRef>
              <c:f>'1999'!$I$1106:$I$1119</c:f>
              <c:numCache>
                <c:formatCode>0.000</c:formatCode>
                <c:ptCount val="1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2D7-40DB-89EC-0F482A887D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9039592"/>
        <c:axId val="459042664"/>
      </c:scatterChart>
      <c:valAx>
        <c:axId val="459039592"/>
        <c:scaling>
          <c:orientation val="minMax"/>
          <c:max val="222.3"/>
          <c:min val="221.7"/>
        </c:scaling>
        <c:delete val="0"/>
        <c:axPos val="b"/>
        <c:numFmt formatCode="0.00" sourceLinked="0"/>
        <c:majorTickMark val="out"/>
        <c:minorTickMark val="none"/>
        <c:tickLblPos val="nextTo"/>
        <c:crossAx val="459042664"/>
        <c:crosses val="autoZero"/>
        <c:crossBetween val="midCat"/>
      </c:valAx>
      <c:valAx>
        <c:axId val="459042664"/>
        <c:scaling>
          <c:orientation val="minMax"/>
          <c:max val="1.6"/>
          <c:min val="0.6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903959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32450196850393698"/>
                  <c:y val="-0.71598789734616497"/>
                </c:manualLayout>
              </c:layout>
              <c:numFmt formatCode="General" sourceLinked="0"/>
            </c:trendlineLbl>
          </c:trendline>
          <c:xVal>
            <c:numRef>
              <c:f>'1999'!$F$1179:$F$1193</c:f>
              <c:numCache>
                <c:formatCode>0.000</c:formatCode>
                <c:ptCount val="15"/>
                <c:pt idx="0">
                  <c:v>224.75</c:v>
                </c:pt>
                <c:pt idx="1">
                  <c:v>224.79166666666666</c:v>
                </c:pt>
                <c:pt idx="2">
                  <c:v>224.83333333333334</c:v>
                </c:pt>
                <c:pt idx="3">
                  <c:v>224.875</c:v>
                </c:pt>
                <c:pt idx="4">
                  <c:v>224.91666666666666</c:v>
                </c:pt>
                <c:pt idx="5">
                  <c:v>224.95833333333334</c:v>
                </c:pt>
                <c:pt idx="6">
                  <c:v>225</c:v>
                </c:pt>
                <c:pt idx="7">
                  <c:v>225.04166666666666</c:v>
                </c:pt>
                <c:pt idx="8">
                  <c:v>225.08333333333334</c:v>
                </c:pt>
                <c:pt idx="9">
                  <c:v>225.125</c:v>
                </c:pt>
                <c:pt idx="10">
                  <c:v>225.16666666666666</c:v>
                </c:pt>
                <c:pt idx="11">
                  <c:v>225.20833333333334</c:v>
                </c:pt>
                <c:pt idx="12">
                  <c:v>225.25</c:v>
                </c:pt>
                <c:pt idx="13">
                  <c:v>225.29166666666666</c:v>
                </c:pt>
                <c:pt idx="14">
                  <c:v>225.33333333333334</c:v>
                </c:pt>
              </c:numCache>
            </c:numRef>
          </c:xVal>
          <c:yVal>
            <c:numRef>
              <c:f>'1999'!$G$1179:$G$1193</c:f>
              <c:numCache>
                <c:formatCode>0.000</c:formatCode>
                <c:ptCount val="15"/>
                <c:pt idx="2">
                  <c:v>1.3570248606650008</c:v>
                </c:pt>
                <c:pt idx="3">
                  <c:v>1.3031344136544649</c:v>
                </c:pt>
                <c:pt idx="4">
                  <c:v>1.2096446740003839</c:v>
                </c:pt>
                <c:pt idx="5">
                  <c:v>1.1385290559485599</c:v>
                </c:pt>
                <c:pt idx="6">
                  <c:v>1.0705036252175875</c:v>
                </c:pt>
                <c:pt idx="7">
                  <c:v>1.0178755871714904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C9A-415A-98D5-DD80ED8D1413}"/>
            </c:ext>
          </c:extLst>
        </c:ser>
        <c:ser>
          <c:idx val="1"/>
          <c:order val="1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3.7759186351705998E-2"/>
                  <c:y val="-0.21576953922426401"/>
                </c:manualLayout>
              </c:layout>
              <c:numFmt formatCode="General" sourceLinked="0"/>
            </c:trendlineLbl>
          </c:trendline>
          <c:xVal>
            <c:numRef>
              <c:f>'1999'!$F$1179:$F$1193</c:f>
              <c:numCache>
                <c:formatCode>0.000</c:formatCode>
                <c:ptCount val="15"/>
                <c:pt idx="0">
                  <c:v>224.75</c:v>
                </c:pt>
                <c:pt idx="1">
                  <c:v>224.79166666666666</c:v>
                </c:pt>
                <c:pt idx="2">
                  <c:v>224.83333333333334</c:v>
                </c:pt>
                <c:pt idx="3">
                  <c:v>224.875</c:v>
                </c:pt>
                <c:pt idx="4">
                  <c:v>224.91666666666666</c:v>
                </c:pt>
                <c:pt idx="5">
                  <c:v>224.95833333333334</c:v>
                </c:pt>
                <c:pt idx="6">
                  <c:v>225</c:v>
                </c:pt>
                <c:pt idx="7">
                  <c:v>225.04166666666666</c:v>
                </c:pt>
                <c:pt idx="8">
                  <c:v>225.08333333333334</c:v>
                </c:pt>
                <c:pt idx="9">
                  <c:v>225.125</c:v>
                </c:pt>
                <c:pt idx="10">
                  <c:v>225.16666666666666</c:v>
                </c:pt>
                <c:pt idx="11">
                  <c:v>225.20833333333334</c:v>
                </c:pt>
                <c:pt idx="12">
                  <c:v>225.25</c:v>
                </c:pt>
                <c:pt idx="13">
                  <c:v>225.29166666666666</c:v>
                </c:pt>
                <c:pt idx="14">
                  <c:v>225.33333333333334</c:v>
                </c:pt>
              </c:numCache>
            </c:numRef>
          </c:xVal>
          <c:yVal>
            <c:numRef>
              <c:f>'1999'!$H$1179:$H$1193</c:f>
              <c:numCache>
                <c:formatCode>0.000</c:formatCode>
                <c:ptCount val="15"/>
                <c:pt idx="7">
                  <c:v>1.0178755871714904</c:v>
                </c:pt>
                <c:pt idx="8">
                  <c:v>1.0015702944519249</c:v>
                </c:pt>
                <c:pt idx="9">
                  <c:v>0.99339725581002436</c:v>
                </c:pt>
                <c:pt idx="10">
                  <c:v>0.98930557962872523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C9A-415A-98D5-DD80ED8D1413}"/>
            </c:ext>
          </c:extLst>
        </c:ser>
        <c:ser>
          <c:idx val="2"/>
          <c:order val="2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4902274715660499"/>
                  <c:y val="-0.160432341790609"/>
                </c:manualLayout>
              </c:layout>
              <c:numFmt formatCode="General" sourceLinked="0"/>
            </c:trendlineLbl>
          </c:trendline>
          <c:xVal>
            <c:numRef>
              <c:f>'1999'!$F$1179:$F$1193</c:f>
              <c:numCache>
                <c:formatCode>0.000</c:formatCode>
                <c:ptCount val="15"/>
                <c:pt idx="0">
                  <c:v>224.75</c:v>
                </c:pt>
                <c:pt idx="1">
                  <c:v>224.79166666666666</c:v>
                </c:pt>
                <c:pt idx="2">
                  <c:v>224.83333333333334</c:v>
                </c:pt>
                <c:pt idx="3">
                  <c:v>224.875</c:v>
                </c:pt>
                <c:pt idx="4">
                  <c:v>224.91666666666666</c:v>
                </c:pt>
                <c:pt idx="5">
                  <c:v>224.95833333333334</c:v>
                </c:pt>
                <c:pt idx="6">
                  <c:v>225</c:v>
                </c:pt>
                <c:pt idx="7">
                  <c:v>225.04166666666666</c:v>
                </c:pt>
                <c:pt idx="8">
                  <c:v>225.08333333333334</c:v>
                </c:pt>
                <c:pt idx="9">
                  <c:v>225.125</c:v>
                </c:pt>
                <c:pt idx="10">
                  <c:v>225.16666666666666</c:v>
                </c:pt>
                <c:pt idx="11">
                  <c:v>225.20833333333334</c:v>
                </c:pt>
                <c:pt idx="12">
                  <c:v>225.25</c:v>
                </c:pt>
                <c:pt idx="13">
                  <c:v>225.29166666666666</c:v>
                </c:pt>
                <c:pt idx="14">
                  <c:v>225.33333333333334</c:v>
                </c:pt>
              </c:numCache>
            </c:numRef>
          </c:xVal>
          <c:yVal>
            <c:numRef>
              <c:f>'1999'!$I$1179:$I$1193</c:f>
              <c:numCache>
                <c:formatCode>0.000</c:formatCode>
                <c:ptCount val="15"/>
                <c:pt idx="10">
                  <c:v>0.98930557962872523</c:v>
                </c:pt>
                <c:pt idx="11">
                  <c:v>0.9523226869308058</c:v>
                </c:pt>
                <c:pt idx="12">
                  <c:v>0.89002630851428177</c:v>
                </c:pt>
                <c:pt idx="13">
                  <c:v>0.85223094559417556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C9A-415A-98D5-DD80ED8D14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9082248"/>
        <c:axId val="459085320"/>
      </c:scatterChart>
      <c:valAx>
        <c:axId val="459082248"/>
        <c:scaling>
          <c:orientation val="minMax"/>
        </c:scaling>
        <c:delete val="0"/>
        <c:axPos val="b"/>
        <c:numFmt formatCode="0.000" sourceLinked="1"/>
        <c:majorTickMark val="out"/>
        <c:minorTickMark val="none"/>
        <c:tickLblPos val="nextTo"/>
        <c:crossAx val="459085320"/>
        <c:crosses val="autoZero"/>
        <c:crossBetween val="midCat"/>
      </c:valAx>
      <c:valAx>
        <c:axId val="459085320"/>
        <c:scaling>
          <c:orientation val="minMax"/>
          <c:max val="1.4"/>
          <c:min val="0.8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908224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6.6547900262467194E-2"/>
                  <c:y val="-0.52054279673374204"/>
                </c:manualLayout>
              </c:layout>
              <c:numFmt formatCode="General" sourceLinked="0"/>
            </c:trendlineLbl>
          </c:trendline>
          <c:xVal>
            <c:numRef>
              <c:f>'1999'!$F$1210:$F$1215</c:f>
              <c:numCache>
                <c:formatCode>0.000</c:formatCode>
                <c:ptCount val="6"/>
                <c:pt idx="0">
                  <c:v>226.04166666666666</c:v>
                </c:pt>
                <c:pt idx="1">
                  <c:v>226.08333333333334</c:v>
                </c:pt>
                <c:pt idx="2">
                  <c:v>226.125</c:v>
                </c:pt>
                <c:pt idx="3">
                  <c:v>226.16666666666666</c:v>
                </c:pt>
                <c:pt idx="4">
                  <c:v>226.20833333333334</c:v>
                </c:pt>
                <c:pt idx="5">
                  <c:v>226.25</c:v>
                </c:pt>
              </c:numCache>
            </c:numRef>
          </c:xVal>
          <c:yVal>
            <c:numRef>
              <c:f>'1999'!$G$1210:$G$1215</c:f>
              <c:numCache>
                <c:formatCode>0.000</c:formatCode>
                <c:ptCount val="6"/>
                <c:pt idx="0">
                  <c:v>1.3685146570580373</c:v>
                </c:pt>
                <c:pt idx="1">
                  <c:v>1.3108610306080835</c:v>
                </c:pt>
                <c:pt idx="3">
                  <c:v>1.1978539689100516</c:v>
                </c:pt>
                <c:pt idx="4">
                  <c:v>1.1186115215487535</c:v>
                </c:pt>
                <c:pt idx="5">
                  <c:v>1.0865885568294975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333-42F8-8DDF-7E48612BB8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9107912"/>
        <c:axId val="459110824"/>
      </c:scatterChart>
      <c:valAx>
        <c:axId val="459107912"/>
        <c:scaling>
          <c:orientation val="minMax"/>
        </c:scaling>
        <c:delete val="0"/>
        <c:axPos val="b"/>
        <c:numFmt formatCode="0.000" sourceLinked="1"/>
        <c:majorTickMark val="out"/>
        <c:minorTickMark val="none"/>
        <c:tickLblPos val="nextTo"/>
        <c:crossAx val="459110824"/>
        <c:crosses val="autoZero"/>
        <c:crossBetween val="midCat"/>
      </c:valAx>
      <c:valAx>
        <c:axId val="459110824"/>
        <c:scaling>
          <c:orientation val="minMax"/>
          <c:max val="1.4"/>
          <c:min val="1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910791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51056342957130396"/>
                  <c:y val="-0.63728419364246103"/>
                </c:manualLayout>
              </c:layout>
              <c:numFmt formatCode="General" sourceLinked="0"/>
            </c:trendlineLbl>
          </c:trendline>
          <c:xVal>
            <c:numRef>
              <c:f>'1999'!$F$1222:$F$1239</c:f>
              <c:numCache>
                <c:formatCode>0.000</c:formatCode>
                <c:ptCount val="18"/>
                <c:pt idx="0">
                  <c:v>226.54166666666666</c:v>
                </c:pt>
                <c:pt idx="1">
                  <c:v>226.58333333333334</c:v>
                </c:pt>
                <c:pt idx="2">
                  <c:v>226.625</c:v>
                </c:pt>
                <c:pt idx="3">
                  <c:v>226.66666666666666</c:v>
                </c:pt>
                <c:pt idx="4">
                  <c:v>226.70833333333334</c:v>
                </c:pt>
                <c:pt idx="5">
                  <c:v>226.75</c:v>
                </c:pt>
                <c:pt idx="6">
                  <c:v>226.79166666666666</c:v>
                </c:pt>
                <c:pt idx="7">
                  <c:v>226.83333333333334</c:v>
                </c:pt>
                <c:pt idx="8">
                  <c:v>226.875</c:v>
                </c:pt>
                <c:pt idx="9">
                  <c:v>226.91666666666666</c:v>
                </c:pt>
                <c:pt idx="10">
                  <c:v>226.95833333333334</c:v>
                </c:pt>
                <c:pt idx="11">
                  <c:v>227</c:v>
                </c:pt>
                <c:pt idx="12">
                  <c:v>227.04166666666666</c:v>
                </c:pt>
                <c:pt idx="13">
                  <c:v>227.08333333333334</c:v>
                </c:pt>
                <c:pt idx="14">
                  <c:v>227.125</c:v>
                </c:pt>
                <c:pt idx="15">
                  <c:v>227.16666666666666</c:v>
                </c:pt>
                <c:pt idx="16">
                  <c:v>227.20833333333334</c:v>
                </c:pt>
                <c:pt idx="17">
                  <c:v>227.25</c:v>
                </c:pt>
              </c:numCache>
            </c:numRef>
          </c:xVal>
          <c:yVal>
            <c:numRef>
              <c:f>'1999'!$G$1222:$G$1239</c:f>
              <c:numCache>
                <c:formatCode>0.000</c:formatCode>
                <c:ptCount val="18"/>
                <c:pt idx="7">
                  <c:v>1.2096446740003839</c:v>
                </c:pt>
                <c:pt idx="8">
                  <c:v>1.1265873318418678</c:v>
                </c:pt>
                <c:pt idx="9">
                  <c:v>1.0219435103245995</c:v>
                </c:pt>
                <c:pt idx="10">
                  <c:v>0.89420600211442458</c:v>
                </c:pt>
                <c:pt idx="11">
                  <c:v>0.79277377603980659</c:v>
                </c:pt>
                <c:pt idx="12">
                  <c:v>0.71940906193725529</c:v>
                </c:pt>
                <c:pt idx="13">
                  <c:v>0.6623723120103745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2F9-481E-8C79-F12BA34CE0D3}"/>
            </c:ext>
          </c:extLst>
        </c:ser>
        <c:ser>
          <c:idx val="1"/>
          <c:order val="1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28472244094488203"/>
                  <c:y val="-0.137284193642461"/>
                </c:manualLayout>
              </c:layout>
              <c:numFmt formatCode="General" sourceLinked="0"/>
            </c:trendlineLbl>
          </c:trendline>
          <c:xVal>
            <c:numRef>
              <c:f>'1999'!$F$1222:$F$1239</c:f>
              <c:numCache>
                <c:formatCode>0.000</c:formatCode>
                <c:ptCount val="18"/>
                <c:pt idx="0">
                  <c:v>226.54166666666666</c:v>
                </c:pt>
                <c:pt idx="1">
                  <c:v>226.58333333333334</c:v>
                </c:pt>
                <c:pt idx="2">
                  <c:v>226.625</c:v>
                </c:pt>
                <c:pt idx="3">
                  <c:v>226.66666666666666</c:v>
                </c:pt>
                <c:pt idx="4">
                  <c:v>226.70833333333334</c:v>
                </c:pt>
                <c:pt idx="5">
                  <c:v>226.75</c:v>
                </c:pt>
                <c:pt idx="6">
                  <c:v>226.79166666666666</c:v>
                </c:pt>
                <c:pt idx="7">
                  <c:v>226.83333333333334</c:v>
                </c:pt>
                <c:pt idx="8">
                  <c:v>226.875</c:v>
                </c:pt>
                <c:pt idx="9">
                  <c:v>226.91666666666666</c:v>
                </c:pt>
                <c:pt idx="10">
                  <c:v>226.95833333333334</c:v>
                </c:pt>
                <c:pt idx="11">
                  <c:v>227</c:v>
                </c:pt>
                <c:pt idx="12">
                  <c:v>227.04166666666666</c:v>
                </c:pt>
                <c:pt idx="13">
                  <c:v>227.08333333333334</c:v>
                </c:pt>
                <c:pt idx="14">
                  <c:v>227.125</c:v>
                </c:pt>
                <c:pt idx="15">
                  <c:v>227.16666666666666</c:v>
                </c:pt>
                <c:pt idx="16">
                  <c:v>227.20833333333334</c:v>
                </c:pt>
                <c:pt idx="17">
                  <c:v>227.25</c:v>
                </c:pt>
              </c:numCache>
            </c:numRef>
          </c:xVal>
          <c:yVal>
            <c:numRef>
              <c:f>'1999'!$H$1222:$H$1239</c:f>
              <c:numCache>
                <c:formatCode>0.000</c:formatCode>
                <c:ptCount val="18"/>
                <c:pt idx="13">
                  <c:v>0.6623723120103745</c:v>
                </c:pt>
                <c:pt idx="14">
                  <c:v>0.61790499848087932</c:v>
                </c:pt>
                <c:pt idx="15">
                  <c:v>0.5864534047929284</c:v>
                </c:pt>
                <c:pt idx="16">
                  <c:v>0.56381738249209845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2F9-481E-8C79-F12BA34CE0D3}"/>
            </c:ext>
          </c:extLst>
        </c:ser>
        <c:ser>
          <c:idx val="2"/>
          <c:order val="2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210563429571304"/>
                  <c:y val="-7.6545640128317296E-3"/>
                </c:manualLayout>
              </c:layout>
              <c:numFmt formatCode="General" sourceLinked="0"/>
            </c:trendlineLbl>
          </c:trendline>
          <c:xVal>
            <c:numRef>
              <c:f>'1999'!$F$1222:$F$1239</c:f>
              <c:numCache>
                <c:formatCode>0.000</c:formatCode>
                <c:ptCount val="18"/>
                <c:pt idx="0">
                  <c:v>226.54166666666666</c:v>
                </c:pt>
                <c:pt idx="1">
                  <c:v>226.58333333333334</c:v>
                </c:pt>
                <c:pt idx="2">
                  <c:v>226.625</c:v>
                </c:pt>
                <c:pt idx="3">
                  <c:v>226.66666666666666</c:v>
                </c:pt>
                <c:pt idx="4">
                  <c:v>226.70833333333334</c:v>
                </c:pt>
                <c:pt idx="5">
                  <c:v>226.75</c:v>
                </c:pt>
                <c:pt idx="6">
                  <c:v>226.79166666666666</c:v>
                </c:pt>
                <c:pt idx="7">
                  <c:v>226.83333333333334</c:v>
                </c:pt>
                <c:pt idx="8">
                  <c:v>226.875</c:v>
                </c:pt>
                <c:pt idx="9">
                  <c:v>226.91666666666666</c:v>
                </c:pt>
                <c:pt idx="10">
                  <c:v>226.95833333333334</c:v>
                </c:pt>
                <c:pt idx="11">
                  <c:v>227</c:v>
                </c:pt>
                <c:pt idx="12">
                  <c:v>227.04166666666666</c:v>
                </c:pt>
                <c:pt idx="13">
                  <c:v>227.08333333333334</c:v>
                </c:pt>
                <c:pt idx="14">
                  <c:v>227.125</c:v>
                </c:pt>
                <c:pt idx="15">
                  <c:v>227.16666666666666</c:v>
                </c:pt>
                <c:pt idx="16">
                  <c:v>227.20833333333334</c:v>
                </c:pt>
                <c:pt idx="17">
                  <c:v>227.25</c:v>
                </c:pt>
              </c:numCache>
            </c:numRef>
          </c:xVal>
          <c:yVal>
            <c:numRef>
              <c:f>'1999'!$I$1222:$I$1239</c:f>
              <c:numCache>
                <c:formatCode>0.000</c:formatCode>
                <c:ptCount val="18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2F9-481E-8C79-F12BA34CE0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9153896"/>
        <c:axId val="459156968"/>
      </c:scatterChart>
      <c:valAx>
        <c:axId val="459153896"/>
        <c:scaling>
          <c:orientation val="minMax"/>
        </c:scaling>
        <c:delete val="0"/>
        <c:axPos val="b"/>
        <c:numFmt formatCode="0.00" sourceLinked="0"/>
        <c:majorTickMark val="out"/>
        <c:minorTickMark val="none"/>
        <c:tickLblPos val="nextTo"/>
        <c:crossAx val="459156968"/>
        <c:crosses val="autoZero"/>
        <c:crossBetween val="midCat"/>
      </c:valAx>
      <c:valAx>
        <c:axId val="459156968"/>
        <c:scaling>
          <c:orientation val="minMax"/>
          <c:max val="1.5"/>
          <c:min val="0.5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915389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38642847769028899"/>
                  <c:y val="-0.70209900845727602"/>
                </c:manualLayout>
              </c:layout>
              <c:numFmt formatCode="General" sourceLinked="0"/>
            </c:trendlineLbl>
          </c:trendline>
          <c:xVal>
            <c:numRef>
              <c:f>'1999'!$F$1272:$F$1289</c:f>
              <c:numCache>
                <c:formatCode>0.000</c:formatCode>
                <c:ptCount val="18"/>
                <c:pt idx="0">
                  <c:v>228.625</c:v>
                </c:pt>
                <c:pt idx="1">
                  <c:v>228.66666666666666</c:v>
                </c:pt>
                <c:pt idx="2">
                  <c:v>228.70833333333334</c:v>
                </c:pt>
                <c:pt idx="3">
                  <c:v>228.75</c:v>
                </c:pt>
                <c:pt idx="4">
                  <c:v>228.79166666666666</c:v>
                </c:pt>
                <c:pt idx="5">
                  <c:v>228.83333333333334</c:v>
                </c:pt>
                <c:pt idx="6">
                  <c:v>228.875</c:v>
                </c:pt>
                <c:pt idx="7">
                  <c:v>228.91666666666666</c:v>
                </c:pt>
                <c:pt idx="8">
                  <c:v>228.95833333333334</c:v>
                </c:pt>
                <c:pt idx="9">
                  <c:v>229</c:v>
                </c:pt>
                <c:pt idx="10">
                  <c:v>229.04166666666666</c:v>
                </c:pt>
                <c:pt idx="11">
                  <c:v>229.08333333333334</c:v>
                </c:pt>
                <c:pt idx="12">
                  <c:v>229.125</c:v>
                </c:pt>
                <c:pt idx="13">
                  <c:v>229.16666666666666</c:v>
                </c:pt>
                <c:pt idx="14">
                  <c:v>229.20833333333334</c:v>
                </c:pt>
                <c:pt idx="15">
                  <c:v>229.25</c:v>
                </c:pt>
                <c:pt idx="16">
                  <c:v>229.29166666666666</c:v>
                </c:pt>
                <c:pt idx="17">
                  <c:v>229.33333333333334</c:v>
                </c:pt>
              </c:numCache>
            </c:numRef>
          </c:xVal>
          <c:yVal>
            <c:numRef>
              <c:f>'1999'!$G$1272:$G$1289</c:f>
              <c:numCache>
                <c:formatCode>0.000</c:formatCode>
                <c:ptCount val="18"/>
                <c:pt idx="1">
                  <c:v>1.4218744063766477</c:v>
                </c:pt>
                <c:pt idx="2">
                  <c:v>1.3990574015580064</c:v>
                </c:pt>
                <c:pt idx="3">
                  <c:v>1.2953982454445958</c:v>
                </c:pt>
                <c:pt idx="4">
                  <c:v>1.1741993187059658</c:v>
                </c:pt>
                <c:pt idx="5">
                  <c:v>1.0705036252175875</c:v>
                </c:pt>
                <c:pt idx="6">
                  <c:v>1.0138043204646225</c:v>
                </c:pt>
                <c:pt idx="7">
                  <c:v>0.94406491604843112</c:v>
                </c:pt>
                <c:pt idx="8">
                  <c:v>0.84801129230872496</c:v>
                </c:pt>
                <c:pt idx="9">
                  <c:v>0.74112599127108569</c:v>
                </c:pt>
                <c:pt idx="10">
                  <c:v>0.61790499848087932</c:v>
                </c:pt>
                <c:pt idx="11">
                  <c:v>0.50426519831009464</c:v>
                </c:pt>
                <c:pt idx="12">
                  <c:v>0.4200183577911536</c:v>
                </c:pt>
                <c:pt idx="13">
                  <c:v>0.34321110220196088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784-4408-9E12-FF4A77C57EF3}"/>
            </c:ext>
          </c:extLst>
        </c:ser>
        <c:ser>
          <c:idx val="1"/>
          <c:order val="1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357976377952756"/>
                  <c:y val="-0.137284193642461"/>
                </c:manualLayout>
              </c:layout>
              <c:numFmt formatCode="General" sourceLinked="0"/>
            </c:trendlineLbl>
          </c:trendline>
          <c:xVal>
            <c:numRef>
              <c:f>'1999'!$F$1272:$F$1289</c:f>
              <c:numCache>
                <c:formatCode>0.000</c:formatCode>
                <c:ptCount val="18"/>
                <c:pt idx="0">
                  <c:v>228.625</c:v>
                </c:pt>
                <c:pt idx="1">
                  <c:v>228.66666666666666</c:v>
                </c:pt>
                <c:pt idx="2">
                  <c:v>228.70833333333334</c:v>
                </c:pt>
                <c:pt idx="3">
                  <c:v>228.75</c:v>
                </c:pt>
                <c:pt idx="4">
                  <c:v>228.79166666666666</c:v>
                </c:pt>
                <c:pt idx="5">
                  <c:v>228.83333333333334</c:v>
                </c:pt>
                <c:pt idx="6">
                  <c:v>228.875</c:v>
                </c:pt>
                <c:pt idx="7">
                  <c:v>228.91666666666666</c:v>
                </c:pt>
                <c:pt idx="8">
                  <c:v>228.95833333333334</c:v>
                </c:pt>
                <c:pt idx="9">
                  <c:v>229</c:v>
                </c:pt>
                <c:pt idx="10">
                  <c:v>229.04166666666666</c:v>
                </c:pt>
                <c:pt idx="11">
                  <c:v>229.08333333333334</c:v>
                </c:pt>
                <c:pt idx="12">
                  <c:v>229.125</c:v>
                </c:pt>
                <c:pt idx="13">
                  <c:v>229.16666666666666</c:v>
                </c:pt>
                <c:pt idx="14">
                  <c:v>229.20833333333334</c:v>
                </c:pt>
                <c:pt idx="15">
                  <c:v>229.25</c:v>
                </c:pt>
                <c:pt idx="16">
                  <c:v>229.29166666666666</c:v>
                </c:pt>
                <c:pt idx="17">
                  <c:v>229.33333333333334</c:v>
                </c:pt>
              </c:numCache>
            </c:numRef>
          </c:xVal>
          <c:yVal>
            <c:numRef>
              <c:f>'1999'!$H$1272:$H$1289</c:f>
              <c:numCache>
                <c:formatCode>0.000</c:formatCode>
                <c:ptCount val="18"/>
                <c:pt idx="13">
                  <c:v>0.34321110220196088</c:v>
                </c:pt>
                <c:pt idx="14">
                  <c:v>0.27933515350682631</c:v>
                </c:pt>
                <c:pt idx="15">
                  <c:v>0.22922340277071387</c:v>
                </c:pt>
                <c:pt idx="16">
                  <c:v>0.19872145677521988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784-4408-9E12-FF4A77C57EF3}"/>
            </c:ext>
          </c:extLst>
        </c:ser>
        <c:ser>
          <c:idx val="2"/>
          <c:order val="2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6.7023622047244102E-2"/>
                  <c:y val="-0.114136045494313"/>
                </c:manualLayout>
              </c:layout>
              <c:numFmt formatCode="General" sourceLinked="0"/>
            </c:trendlineLbl>
          </c:trendline>
          <c:xVal>
            <c:numRef>
              <c:f>'1999'!$F$1272:$F$1289</c:f>
              <c:numCache>
                <c:formatCode>0.000</c:formatCode>
                <c:ptCount val="18"/>
                <c:pt idx="0">
                  <c:v>228.625</c:v>
                </c:pt>
                <c:pt idx="1">
                  <c:v>228.66666666666666</c:v>
                </c:pt>
                <c:pt idx="2">
                  <c:v>228.70833333333334</c:v>
                </c:pt>
                <c:pt idx="3">
                  <c:v>228.75</c:v>
                </c:pt>
                <c:pt idx="4">
                  <c:v>228.79166666666666</c:v>
                </c:pt>
                <c:pt idx="5">
                  <c:v>228.83333333333334</c:v>
                </c:pt>
                <c:pt idx="6">
                  <c:v>228.875</c:v>
                </c:pt>
                <c:pt idx="7">
                  <c:v>228.91666666666666</c:v>
                </c:pt>
                <c:pt idx="8">
                  <c:v>228.95833333333334</c:v>
                </c:pt>
                <c:pt idx="9">
                  <c:v>229</c:v>
                </c:pt>
                <c:pt idx="10">
                  <c:v>229.04166666666666</c:v>
                </c:pt>
                <c:pt idx="11">
                  <c:v>229.08333333333334</c:v>
                </c:pt>
                <c:pt idx="12">
                  <c:v>229.125</c:v>
                </c:pt>
                <c:pt idx="13">
                  <c:v>229.16666666666666</c:v>
                </c:pt>
                <c:pt idx="14">
                  <c:v>229.20833333333334</c:v>
                </c:pt>
                <c:pt idx="15">
                  <c:v>229.25</c:v>
                </c:pt>
                <c:pt idx="16">
                  <c:v>229.29166666666666</c:v>
                </c:pt>
                <c:pt idx="17">
                  <c:v>229.33333333333334</c:v>
                </c:pt>
              </c:numCache>
            </c:numRef>
          </c:xVal>
          <c:yVal>
            <c:numRef>
              <c:f>'1999'!$I$1272:$I$1289</c:f>
              <c:numCache>
                <c:formatCode>0.000</c:formatCode>
                <c:ptCount val="18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784-4408-9E12-FF4A77C57E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9196520"/>
        <c:axId val="459199592"/>
      </c:scatterChart>
      <c:valAx>
        <c:axId val="459196520"/>
        <c:scaling>
          <c:orientation val="minMax"/>
          <c:max val="229.35"/>
          <c:min val="228.6"/>
        </c:scaling>
        <c:delete val="0"/>
        <c:axPos val="b"/>
        <c:numFmt formatCode="0.00" sourceLinked="0"/>
        <c:majorTickMark val="out"/>
        <c:minorTickMark val="none"/>
        <c:tickLblPos val="nextTo"/>
        <c:crossAx val="459199592"/>
        <c:crosses val="autoZero"/>
        <c:crossBetween val="midCat"/>
      </c:valAx>
      <c:valAx>
        <c:axId val="459199592"/>
        <c:scaling>
          <c:orientation val="minMax"/>
          <c:max val="1.4"/>
          <c:min val="0.1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919652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numRef>
              <c:f>'1999'!$F$362:$F$372</c:f>
              <c:numCache>
                <c:formatCode>0.000</c:formatCode>
                <c:ptCount val="11"/>
                <c:pt idx="0">
                  <c:v>190.70833333333334</c:v>
                </c:pt>
                <c:pt idx="1">
                  <c:v>190.75</c:v>
                </c:pt>
                <c:pt idx="2">
                  <c:v>190.79166666666666</c:v>
                </c:pt>
                <c:pt idx="3">
                  <c:v>190.83333333333334</c:v>
                </c:pt>
                <c:pt idx="4">
                  <c:v>190.875</c:v>
                </c:pt>
                <c:pt idx="5">
                  <c:v>190.91666666666666</c:v>
                </c:pt>
                <c:pt idx="6">
                  <c:v>190.95833333333334</c:v>
                </c:pt>
                <c:pt idx="7">
                  <c:v>191</c:v>
                </c:pt>
                <c:pt idx="8">
                  <c:v>191.04166666666666</c:v>
                </c:pt>
                <c:pt idx="9">
                  <c:v>191.08333333333334</c:v>
                </c:pt>
                <c:pt idx="10">
                  <c:v>191.125</c:v>
                </c:pt>
              </c:numCache>
            </c:numRef>
          </c:xVal>
          <c:yVal>
            <c:numRef>
              <c:f>'1999'!$G$362:$G$372</c:f>
              <c:numCache>
                <c:formatCode>0.000</c:formatCode>
                <c:ptCount val="11"/>
                <c:pt idx="1">
                  <c:v>1.6813371759163538</c:v>
                </c:pt>
                <c:pt idx="2">
                  <c:v>1.6263810251996045</c:v>
                </c:pt>
                <c:pt idx="3">
                  <c:v>1.5524848096089243</c:v>
                </c:pt>
                <c:pt idx="4">
                  <c:v>1.4554397997097419</c:v>
                </c:pt>
                <c:pt idx="5">
                  <c:v>1.3671200969697002</c:v>
                </c:pt>
                <c:pt idx="6">
                  <c:v>1.2741621203110687</c:v>
                </c:pt>
                <c:pt idx="7">
                  <c:v>1.1561522805552888</c:v>
                </c:pt>
                <c:pt idx="8">
                  <c:v>1.0569506380348288</c:v>
                </c:pt>
                <c:pt idx="9">
                  <c:v>0.96159895644616422</c:v>
                </c:pt>
                <c:pt idx="10">
                  <c:v>0.85604831549511073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63E-439A-9DE7-98DFA44399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9221912"/>
        <c:axId val="459224824"/>
      </c:scatterChart>
      <c:valAx>
        <c:axId val="459221912"/>
        <c:scaling>
          <c:orientation val="minMax"/>
          <c:max val="191.15"/>
          <c:min val="190.7"/>
        </c:scaling>
        <c:delete val="0"/>
        <c:axPos val="b"/>
        <c:numFmt formatCode="0.00" sourceLinked="0"/>
        <c:majorTickMark val="out"/>
        <c:minorTickMark val="none"/>
        <c:tickLblPos val="nextTo"/>
        <c:crossAx val="459224824"/>
        <c:crosses val="autoZero"/>
        <c:crossBetween val="midCat"/>
      </c:valAx>
      <c:valAx>
        <c:axId val="459224824"/>
        <c:scaling>
          <c:orientation val="minMax"/>
          <c:max val="1.8"/>
          <c:min val="0.8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922191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'1999'!$F$314:$F$327</c:f>
              <c:numCache>
                <c:formatCode>0.000</c:formatCode>
                <c:ptCount val="14"/>
                <c:pt idx="0">
                  <c:v>188.70833333333334</c:v>
                </c:pt>
                <c:pt idx="1">
                  <c:v>188.75</c:v>
                </c:pt>
                <c:pt idx="2">
                  <c:v>188.79166666666666</c:v>
                </c:pt>
                <c:pt idx="3">
                  <c:v>188.83333333333334</c:v>
                </c:pt>
                <c:pt idx="4">
                  <c:v>188.875</c:v>
                </c:pt>
                <c:pt idx="5">
                  <c:v>188.91666666666666</c:v>
                </c:pt>
                <c:pt idx="6">
                  <c:v>188.95833333333334</c:v>
                </c:pt>
                <c:pt idx="7">
                  <c:v>189</c:v>
                </c:pt>
                <c:pt idx="8">
                  <c:v>189.04166666666666</c:v>
                </c:pt>
                <c:pt idx="9">
                  <c:v>189.08333333333334</c:v>
                </c:pt>
                <c:pt idx="10">
                  <c:v>189.125</c:v>
                </c:pt>
                <c:pt idx="11">
                  <c:v>189.16666666666666</c:v>
                </c:pt>
                <c:pt idx="12">
                  <c:v>189.20833333333334</c:v>
                </c:pt>
                <c:pt idx="13">
                  <c:v>189.25</c:v>
                </c:pt>
              </c:numCache>
            </c:numRef>
          </c:xVal>
          <c:yVal>
            <c:numRef>
              <c:f>'1999'!$E$314:$E$327</c:f>
              <c:numCache>
                <c:formatCode>0.000</c:formatCode>
                <c:ptCount val="14"/>
                <c:pt idx="0">
                  <c:v>3.6427550778645328</c:v>
                </c:pt>
                <c:pt idx="1">
                  <c:v>3.5572530718040669</c:v>
                </c:pt>
                <c:pt idx="2">
                  <c:v>3.4479887107119285</c:v>
                </c:pt>
                <c:pt idx="3">
                  <c:v>3.1822684421166745</c:v>
                </c:pt>
                <c:pt idx="4">
                  <c:v>3.0296070336510743</c:v>
                </c:pt>
                <c:pt idx="5">
                  <c:v>2.856767876966483</c:v>
                </c:pt>
                <c:pt idx="6">
                  <c:v>2.7612268636190103</c:v>
                </c:pt>
                <c:pt idx="7">
                  <c:v>2.5828106552639882</c:v>
                </c:pt>
                <c:pt idx="8">
                  <c:v>2.4387599976469732</c:v>
                </c:pt>
                <c:pt idx="9">
                  <c:v>2.3689715682834924</c:v>
                </c:pt>
                <c:pt idx="10">
                  <c:v>2.2751099691145766</c:v>
                </c:pt>
                <c:pt idx="11">
                  <c:v>2.2288114070391734</c:v>
                </c:pt>
                <c:pt idx="12">
                  <c:v>2.1947258564710701</c:v>
                </c:pt>
                <c:pt idx="13">
                  <c:v>2.1744278301528155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701-42A0-BFE8-10D62D3051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3951256"/>
        <c:axId val="453954376"/>
      </c:scatterChart>
      <c:valAx>
        <c:axId val="453951256"/>
        <c:scaling>
          <c:orientation val="minMax"/>
          <c:min val="188.7"/>
        </c:scaling>
        <c:delete val="0"/>
        <c:axPos val="b"/>
        <c:numFmt formatCode="0.00" sourceLinked="0"/>
        <c:majorTickMark val="out"/>
        <c:minorTickMark val="none"/>
        <c:tickLblPos val="nextTo"/>
        <c:crossAx val="453954376"/>
        <c:crosses val="autoZero"/>
        <c:crossBetween val="midCat"/>
      </c:valAx>
      <c:valAx>
        <c:axId val="453954376"/>
        <c:scaling>
          <c:orientation val="minMax"/>
          <c:min val="2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395125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'1999'!$E$1</c:f>
              <c:strCache>
                <c:ptCount val="1"/>
                <c:pt idx="0">
                  <c:v>Q-west</c:v>
                </c:pt>
              </c:strCache>
            </c:strRef>
          </c:tx>
          <c:spPr>
            <a:ln w="12700" cmpd="sng"/>
          </c:spPr>
          <c:marker>
            <c:symbol val="none"/>
          </c:marker>
          <c:xVal>
            <c:numRef>
              <c:f>'1999'!$F$2:$F$1291</c:f>
              <c:numCache>
                <c:formatCode>0.000</c:formatCode>
                <c:ptCount val="1290"/>
                <c:pt idx="0">
                  <c:v>175.70833333333334</c:v>
                </c:pt>
                <c:pt idx="1">
                  <c:v>175.75</c:v>
                </c:pt>
                <c:pt idx="2">
                  <c:v>175.79166666666666</c:v>
                </c:pt>
                <c:pt idx="3">
                  <c:v>175.83333333333334</c:v>
                </c:pt>
                <c:pt idx="4">
                  <c:v>175.875</c:v>
                </c:pt>
                <c:pt idx="5">
                  <c:v>175.91666666666666</c:v>
                </c:pt>
                <c:pt idx="6">
                  <c:v>175.95833333333334</c:v>
                </c:pt>
                <c:pt idx="7">
                  <c:v>176</c:v>
                </c:pt>
                <c:pt idx="8">
                  <c:v>176.04166666666666</c:v>
                </c:pt>
                <c:pt idx="9">
                  <c:v>176.08333333333334</c:v>
                </c:pt>
                <c:pt idx="10">
                  <c:v>176.125</c:v>
                </c:pt>
                <c:pt idx="11">
                  <c:v>176.16666666666666</c:v>
                </c:pt>
                <c:pt idx="12">
                  <c:v>176.20833333333334</c:v>
                </c:pt>
                <c:pt idx="13">
                  <c:v>176.25</c:v>
                </c:pt>
                <c:pt idx="14">
                  <c:v>176.29166666666666</c:v>
                </c:pt>
                <c:pt idx="15">
                  <c:v>176.33333333333334</c:v>
                </c:pt>
                <c:pt idx="16">
                  <c:v>176.375</c:v>
                </c:pt>
                <c:pt idx="17">
                  <c:v>176.41666666666666</c:v>
                </c:pt>
                <c:pt idx="18">
                  <c:v>176.45833333333334</c:v>
                </c:pt>
                <c:pt idx="19">
                  <c:v>176.5</c:v>
                </c:pt>
                <c:pt idx="20">
                  <c:v>176.54166666666666</c:v>
                </c:pt>
                <c:pt idx="21">
                  <c:v>176.58333333333334</c:v>
                </c:pt>
                <c:pt idx="22">
                  <c:v>176.625</c:v>
                </c:pt>
                <c:pt idx="23">
                  <c:v>176.66666666666666</c:v>
                </c:pt>
                <c:pt idx="24">
                  <c:v>176.70833333333334</c:v>
                </c:pt>
                <c:pt idx="25">
                  <c:v>176.75</c:v>
                </c:pt>
                <c:pt idx="26">
                  <c:v>176.79166666666666</c:v>
                </c:pt>
                <c:pt idx="27">
                  <c:v>176.83333333333334</c:v>
                </c:pt>
                <c:pt idx="28">
                  <c:v>176.875</c:v>
                </c:pt>
                <c:pt idx="29">
                  <c:v>176.91666666666666</c:v>
                </c:pt>
                <c:pt idx="30">
                  <c:v>176.95833333333334</c:v>
                </c:pt>
                <c:pt idx="31">
                  <c:v>177</c:v>
                </c:pt>
                <c:pt idx="32">
                  <c:v>177.04166666666666</c:v>
                </c:pt>
                <c:pt idx="33">
                  <c:v>177.08333333333334</c:v>
                </c:pt>
                <c:pt idx="34">
                  <c:v>177.125</c:v>
                </c:pt>
                <c:pt idx="35">
                  <c:v>177.16666666666666</c:v>
                </c:pt>
                <c:pt idx="36">
                  <c:v>177.20833333333334</c:v>
                </c:pt>
                <c:pt idx="37">
                  <c:v>177.25</c:v>
                </c:pt>
                <c:pt idx="38">
                  <c:v>177.29166666666666</c:v>
                </c:pt>
                <c:pt idx="39">
                  <c:v>177.33333333333334</c:v>
                </c:pt>
                <c:pt idx="40">
                  <c:v>177.375</c:v>
                </c:pt>
                <c:pt idx="41">
                  <c:v>177.41666666666666</c:v>
                </c:pt>
                <c:pt idx="42">
                  <c:v>177.45833333333334</c:v>
                </c:pt>
                <c:pt idx="43">
                  <c:v>177.5</c:v>
                </c:pt>
                <c:pt idx="44">
                  <c:v>177.54166666666666</c:v>
                </c:pt>
                <c:pt idx="45">
                  <c:v>177.58333333333334</c:v>
                </c:pt>
                <c:pt idx="46">
                  <c:v>177.625</c:v>
                </c:pt>
                <c:pt idx="47">
                  <c:v>177.66666666666666</c:v>
                </c:pt>
                <c:pt idx="48">
                  <c:v>177.70833333333334</c:v>
                </c:pt>
                <c:pt idx="49">
                  <c:v>177.75</c:v>
                </c:pt>
                <c:pt idx="50">
                  <c:v>177.79166666666666</c:v>
                </c:pt>
                <c:pt idx="51">
                  <c:v>177.83333333333334</c:v>
                </c:pt>
                <c:pt idx="52">
                  <c:v>177.875</c:v>
                </c:pt>
                <c:pt idx="53">
                  <c:v>177.91666666666666</c:v>
                </c:pt>
                <c:pt idx="54">
                  <c:v>177.95833333333334</c:v>
                </c:pt>
                <c:pt idx="55">
                  <c:v>178</c:v>
                </c:pt>
                <c:pt idx="56">
                  <c:v>178.04166666666666</c:v>
                </c:pt>
                <c:pt idx="57">
                  <c:v>178.08333333333334</c:v>
                </c:pt>
                <c:pt idx="58">
                  <c:v>178.125</c:v>
                </c:pt>
                <c:pt idx="59">
                  <c:v>178.16666666666666</c:v>
                </c:pt>
                <c:pt idx="60">
                  <c:v>178.20833333333334</c:v>
                </c:pt>
                <c:pt idx="61">
                  <c:v>178.25</c:v>
                </c:pt>
                <c:pt idx="62">
                  <c:v>178.29166666666666</c:v>
                </c:pt>
                <c:pt idx="63">
                  <c:v>178.33333333333334</c:v>
                </c:pt>
                <c:pt idx="64">
                  <c:v>178.375</c:v>
                </c:pt>
                <c:pt idx="65">
                  <c:v>178.41666666666666</c:v>
                </c:pt>
                <c:pt idx="66">
                  <c:v>178.45833333333334</c:v>
                </c:pt>
                <c:pt idx="67">
                  <c:v>178.5</c:v>
                </c:pt>
                <c:pt idx="68">
                  <c:v>178.54166666666666</c:v>
                </c:pt>
                <c:pt idx="69">
                  <c:v>178.58333333333334</c:v>
                </c:pt>
                <c:pt idx="70">
                  <c:v>178.625</c:v>
                </c:pt>
                <c:pt idx="71">
                  <c:v>178.66666666666666</c:v>
                </c:pt>
                <c:pt idx="72">
                  <c:v>178.70833333333334</c:v>
                </c:pt>
                <c:pt idx="73">
                  <c:v>178.75</c:v>
                </c:pt>
                <c:pt idx="74">
                  <c:v>178.79166666666666</c:v>
                </c:pt>
                <c:pt idx="75">
                  <c:v>178.83333333333334</c:v>
                </c:pt>
                <c:pt idx="76">
                  <c:v>178.875</c:v>
                </c:pt>
                <c:pt idx="77">
                  <c:v>178.91666666666666</c:v>
                </c:pt>
                <c:pt idx="78">
                  <c:v>178.95833333333334</c:v>
                </c:pt>
                <c:pt idx="79">
                  <c:v>179</c:v>
                </c:pt>
                <c:pt idx="80">
                  <c:v>179.04166666666666</c:v>
                </c:pt>
                <c:pt idx="81">
                  <c:v>179.08333333333334</c:v>
                </c:pt>
                <c:pt idx="82">
                  <c:v>179.125</c:v>
                </c:pt>
                <c:pt idx="83">
                  <c:v>179.16666666666666</c:v>
                </c:pt>
                <c:pt idx="84">
                  <c:v>179.20833333333334</c:v>
                </c:pt>
                <c:pt idx="85">
                  <c:v>179.25</c:v>
                </c:pt>
                <c:pt idx="86">
                  <c:v>179.29166666666666</c:v>
                </c:pt>
                <c:pt idx="87">
                  <c:v>179.33333333333334</c:v>
                </c:pt>
                <c:pt idx="88">
                  <c:v>179.375</c:v>
                </c:pt>
                <c:pt idx="89">
                  <c:v>179.41666666666666</c:v>
                </c:pt>
                <c:pt idx="90">
                  <c:v>179.45833333333334</c:v>
                </c:pt>
                <c:pt idx="91">
                  <c:v>179.5</c:v>
                </c:pt>
                <c:pt idx="92">
                  <c:v>179.54166666666666</c:v>
                </c:pt>
                <c:pt idx="93">
                  <c:v>179.58333333333334</c:v>
                </c:pt>
                <c:pt idx="94">
                  <c:v>179.625</c:v>
                </c:pt>
                <c:pt idx="95">
                  <c:v>179.66666666666666</c:v>
                </c:pt>
                <c:pt idx="96">
                  <c:v>179.70833333333334</c:v>
                </c:pt>
                <c:pt idx="97">
                  <c:v>179.75</c:v>
                </c:pt>
                <c:pt idx="98">
                  <c:v>179.79166666666666</c:v>
                </c:pt>
                <c:pt idx="99">
                  <c:v>179.83333333333334</c:v>
                </c:pt>
                <c:pt idx="100">
                  <c:v>179.875</c:v>
                </c:pt>
                <c:pt idx="101">
                  <c:v>179.91666666666666</c:v>
                </c:pt>
                <c:pt idx="102">
                  <c:v>179.95833333333334</c:v>
                </c:pt>
                <c:pt idx="103">
                  <c:v>180</c:v>
                </c:pt>
                <c:pt idx="104">
                  <c:v>180.04166666666666</c:v>
                </c:pt>
                <c:pt idx="105">
                  <c:v>180.08333333333334</c:v>
                </c:pt>
                <c:pt idx="106">
                  <c:v>180.125</c:v>
                </c:pt>
                <c:pt idx="107">
                  <c:v>180.16666666666666</c:v>
                </c:pt>
                <c:pt idx="108">
                  <c:v>180.20833333333334</c:v>
                </c:pt>
                <c:pt idx="109">
                  <c:v>180.25</c:v>
                </c:pt>
                <c:pt idx="110">
                  <c:v>180.29166666666666</c:v>
                </c:pt>
                <c:pt idx="111">
                  <c:v>180.33333333333334</c:v>
                </c:pt>
                <c:pt idx="112">
                  <c:v>180.375</c:v>
                </c:pt>
                <c:pt idx="113">
                  <c:v>180.41666666666666</c:v>
                </c:pt>
                <c:pt idx="114">
                  <c:v>180.45833333333334</c:v>
                </c:pt>
                <c:pt idx="115">
                  <c:v>180.5</c:v>
                </c:pt>
                <c:pt idx="116">
                  <c:v>180.54166666666666</c:v>
                </c:pt>
                <c:pt idx="117">
                  <c:v>180.58333333333334</c:v>
                </c:pt>
                <c:pt idx="118">
                  <c:v>180.625</c:v>
                </c:pt>
                <c:pt idx="119">
                  <c:v>180.66666666666666</c:v>
                </c:pt>
                <c:pt idx="120">
                  <c:v>180.70833333333334</c:v>
                </c:pt>
                <c:pt idx="121">
                  <c:v>180.75</c:v>
                </c:pt>
                <c:pt idx="122">
                  <c:v>180.79166666666666</c:v>
                </c:pt>
                <c:pt idx="123">
                  <c:v>180.83333333333334</c:v>
                </c:pt>
                <c:pt idx="124">
                  <c:v>180.875</c:v>
                </c:pt>
                <c:pt idx="125">
                  <c:v>180.91666666666666</c:v>
                </c:pt>
                <c:pt idx="126">
                  <c:v>180.95833333333334</c:v>
                </c:pt>
                <c:pt idx="127">
                  <c:v>181</c:v>
                </c:pt>
                <c:pt idx="128">
                  <c:v>181.04166666666666</c:v>
                </c:pt>
                <c:pt idx="129">
                  <c:v>181.08333333333334</c:v>
                </c:pt>
                <c:pt idx="130">
                  <c:v>181.125</c:v>
                </c:pt>
                <c:pt idx="131">
                  <c:v>181.16666666666666</c:v>
                </c:pt>
                <c:pt idx="132">
                  <c:v>181.20833333333334</c:v>
                </c:pt>
                <c:pt idx="133">
                  <c:v>181.25</c:v>
                </c:pt>
                <c:pt idx="134">
                  <c:v>181.29166666666666</c:v>
                </c:pt>
                <c:pt idx="135">
                  <c:v>181.33333333333334</c:v>
                </c:pt>
                <c:pt idx="136">
                  <c:v>181.375</c:v>
                </c:pt>
                <c:pt idx="137">
                  <c:v>181.41666666666666</c:v>
                </c:pt>
                <c:pt idx="138">
                  <c:v>181.45833333333334</c:v>
                </c:pt>
                <c:pt idx="139">
                  <c:v>181.5</c:v>
                </c:pt>
                <c:pt idx="140">
                  <c:v>181.54166666666666</c:v>
                </c:pt>
                <c:pt idx="141">
                  <c:v>181.58333333333334</c:v>
                </c:pt>
                <c:pt idx="142">
                  <c:v>181.625</c:v>
                </c:pt>
                <c:pt idx="143">
                  <c:v>181.66666666666666</c:v>
                </c:pt>
                <c:pt idx="144">
                  <c:v>181.70833333333334</c:v>
                </c:pt>
                <c:pt idx="145">
                  <c:v>181.75</c:v>
                </c:pt>
                <c:pt idx="146">
                  <c:v>181.79166666666666</c:v>
                </c:pt>
                <c:pt idx="147">
                  <c:v>181.83333333333334</c:v>
                </c:pt>
                <c:pt idx="148">
                  <c:v>181.875</c:v>
                </c:pt>
                <c:pt idx="149">
                  <c:v>181.91666666666666</c:v>
                </c:pt>
                <c:pt idx="150">
                  <c:v>181.95833333333334</c:v>
                </c:pt>
                <c:pt idx="151">
                  <c:v>182</c:v>
                </c:pt>
                <c:pt idx="152">
                  <c:v>182.04166666666666</c:v>
                </c:pt>
                <c:pt idx="153">
                  <c:v>182.08333333333334</c:v>
                </c:pt>
                <c:pt idx="154">
                  <c:v>182.125</c:v>
                </c:pt>
                <c:pt idx="155">
                  <c:v>182.16666666666666</c:v>
                </c:pt>
                <c:pt idx="156">
                  <c:v>182.20833333333334</c:v>
                </c:pt>
                <c:pt idx="157">
                  <c:v>182.25</c:v>
                </c:pt>
                <c:pt idx="158">
                  <c:v>182.29166666666666</c:v>
                </c:pt>
                <c:pt idx="159">
                  <c:v>182.33333333333334</c:v>
                </c:pt>
                <c:pt idx="160">
                  <c:v>182.375</c:v>
                </c:pt>
                <c:pt idx="161">
                  <c:v>182.41666666666666</c:v>
                </c:pt>
                <c:pt idx="162">
                  <c:v>182.45833333333334</c:v>
                </c:pt>
                <c:pt idx="163">
                  <c:v>182.5</c:v>
                </c:pt>
                <c:pt idx="164">
                  <c:v>182.54166666666666</c:v>
                </c:pt>
                <c:pt idx="165">
                  <c:v>182.58333333333334</c:v>
                </c:pt>
                <c:pt idx="166">
                  <c:v>182.625</c:v>
                </c:pt>
                <c:pt idx="167">
                  <c:v>182.66666666666666</c:v>
                </c:pt>
                <c:pt idx="168">
                  <c:v>182.70833333333334</c:v>
                </c:pt>
                <c:pt idx="169">
                  <c:v>182.75</c:v>
                </c:pt>
                <c:pt idx="170">
                  <c:v>182.79166666666666</c:v>
                </c:pt>
                <c:pt idx="171">
                  <c:v>182.83333333333334</c:v>
                </c:pt>
                <c:pt idx="172">
                  <c:v>182.875</c:v>
                </c:pt>
                <c:pt idx="173">
                  <c:v>182.91666666666666</c:v>
                </c:pt>
                <c:pt idx="174">
                  <c:v>182.95833333333334</c:v>
                </c:pt>
                <c:pt idx="175">
                  <c:v>183</c:v>
                </c:pt>
                <c:pt idx="176">
                  <c:v>183.04166666666666</c:v>
                </c:pt>
                <c:pt idx="177">
                  <c:v>183.08333333333334</c:v>
                </c:pt>
                <c:pt idx="178">
                  <c:v>183.125</c:v>
                </c:pt>
                <c:pt idx="179">
                  <c:v>183.16666666666666</c:v>
                </c:pt>
                <c:pt idx="180">
                  <c:v>183.20833333333334</c:v>
                </c:pt>
                <c:pt idx="181">
                  <c:v>183.25</c:v>
                </c:pt>
                <c:pt idx="182">
                  <c:v>183.29166666666666</c:v>
                </c:pt>
                <c:pt idx="183">
                  <c:v>183.33333333333334</c:v>
                </c:pt>
                <c:pt idx="184">
                  <c:v>183.375</c:v>
                </c:pt>
                <c:pt idx="185">
                  <c:v>183.41666666666666</c:v>
                </c:pt>
                <c:pt idx="186">
                  <c:v>183.45833333333334</c:v>
                </c:pt>
                <c:pt idx="187">
                  <c:v>183.5</c:v>
                </c:pt>
                <c:pt idx="188">
                  <c:v>183.54166666666666</c:v>
                </c:pt>
                <c:pt idx="189">
                  <c:v>183.58333333333334</c:v>
                </c:pt>
                <c:pt idx="190">
                  <c:v>183.625</c:v>
                </c:pt>
                <c:pt idx="191">
                  <c:v>183.66666666666666</c:v>
                </c:pt>
                <c:pt idx="192">
                  <c:v>183.70833333333334</c:v>
                </c:pt>
                <c:pt idx="193">
                  <c:v>183.75</c:v>
                </c:pt>
                <c:pt idx="194">
                  <c:v>183.79166666666666</c:v>
                </c:pt>
                <c:pt idx="195">
                  <c:v>183.83333333333334</c:v>
                </c:pt>
                <c:pt idx="196">
                  <c:v>183.875</c:v>
                </c:pt>
                <c:pt idx="197">
                  <c:v>183.91666666666666</c:v>
                </c:pt>
                <c:pt idx="198">
                  <c:v>183.95833333333334</c:v>
                </c:pt>
                <c:pt idx="199">
                  <c:v>184</c:v>
                </c:pt>
                <c:pt idx="200">
                  <c:v>184.04166666666666</c:v>
                </c:pt>
                <c:pt idx="201">
                  <c:v>184.08333333333334</c:v>
                </c:pt>
                <c:pt idx="202">
                  <c:v>184.125</c:v>
                </c:pt>
                <c:pt idx="203">
                  <c:v>184.16666666666666</c:v>
                </c:pt>
                <c:pt idx="204">
                  <c:v>184.20833333333334</c:v>
                </c:pt>
                <c:pt idx="205">
                  <c:v>184.25</c:v>
                </c:pt>
                <c:pt idx="206">
                  <c:v>184.29166666666666</c:v>
                </c:pt>
                <c:pt idx="207">
                  <c:v>184.33333333333334</c:v>
                </c:pt>
                <c:pt idx="208">
                  <c:v>184.375</c:v>
                </c:pt>
                <c:pt idx="209">
                  <c:v>184.41666666666666</c:v>
                </c:pt>
                <c:pt idx="210">
                  <c:v>184.45833333333334</c:v>
                </c:pt>
                <c:pt idx="211">
                  <c:v>184.5</c:v>
                </c:pt>
                <c:pt idx="212">
                  <c:v>184.54166666666666</c:v>
                </c:pt>
                <c:pt idx="213">
                  <c:v>184.58333333333334</c:v>
                </c:pt>
                <c:pt idx="214">
                  <c:v>184.625</c:v>
                </c:pt>
                <c:pt idx="215">
                  <c:v>184.66666666666666</c:v>
                </c:pt>
                <c:pt idx="216">
                  <c:v>184.70833333333334</c:v>
                </c:pt>
                <c:pt idx="217">
                  <c:v>184.75</c:v>
                </c:pt>
                <c:pt idx="218">
                  <c:v>184.79166666666666</c:v>
                </c:pt>
                <c:pt idx="219">
                  <c:v>184.83333333333334</c:v>
                </c:pt>
                <c:pt idx="220">
                  <c:v>184.875</c:v>
                </c:pt>
                <c:pt idx="221">
                  <c:v>184.91666666666666</c:v>
                </c:pt>
                <c:pt idx="222">
                  <c:v>184.95833333333334</c:v>
                </c:pt>
                <c:pt idx="223">
                  <c:v>185</c:v>
                </c:pt>
                <c:pt idx="224">
                  <c:v>185.04166666666666</c:v>
                </c:pt>
                <c:pt idx="225">
                  <c:v>185.08333333333334</c:v>
                </c:pt>
                <c:pt idx="226">
                  <c:v>185.125</c:v>
                </c:pt>
                <c:pt idx="227">
                  <c:v>185.16666666666666</c:v>
                </c:pt>
                <c:pt idx="228">
                  <c:v>185.20833333333334</c:v>
                </c:pt>
                <c:pt idx="229">
                  <c:v>185.25</c:v>
                </c:pt>
                <c:pt idx="230">
                  <c:v>185.29166666666666</c:v>
                </c:pt>
                <c:pt idx="231">
                  <c:v>185.33333333333334</c:v>
                </c:pt>
                <c:pt idx="232">
                  <c:v>185.375</c:v>
                </c:pt>
                <c:pt idx="233">
                  <c:v>185.41666666666666</c:v>
                </c:pt>
                <c:pt idx="234">
                  <c:v>185.45833333333334</c:v>
                </c:pt>
                <c:pt idx="235">
                  <c:v>185.5</c:v>
                </c:pt>
                <c:pt idx="236">
                  <c:v>185.54166666666666</c:v>
                </c:pt>
                <c:pt idx="237">
                  <c:v>185.58333333333334</c:v>
                </c:pt>
                <c:pt idx="238">
                  <c:v>185.625</c:v>
                </c:pt>
                <c:pt idx="239">
                  <c:v>185.66666666666666</c:v>
                </c:pt>
                <c:pt idx="240">
                  <c:v>185.70833333333334</c:v>
                </c:pt>
                <c:pt idx="241">
                  <c:v>185.75</c:v>
                </c:pt>
                <c:pt idx="242">
                  <c:v>185.79166666666666</c:v>
                </c:pt>
                <c:pt idx="243">
                  <c:v>185.83333333333334</c:v>
                </c:pt>
                <c:pt idx="244">
                  <c:v>185.875</c:v>
                </c:pt>
                <c:pt idx="245">
                  <c:v>185.91666666666666</c:v>
                </c:pt>
                <c:pt idx="246">
                  <c:v>185.95833333333334</c:v>
                </c:pt>
                <c:pt idx="247">
                  <c:v>186</c:v>
                </c:pt>
                <c:pt idx="248">
                  <c:v>186.04166666666666</c:v>
                </c:pt>
                <c:pt idx="249">
                  <c:v>186.08333333333334</c:v>
                </c:pt>
                <c:pt idx="250">
                  <c:v>186.125</c:v>
                </c:pt>
                <c:pt idx="251">
                  <c:v>186.16666666666666</c:v>
                </c:pt>
                <c:pt idx="252">
                  <c:v>186.20833333333334</c:v>
                </c:pt>
                <c:pt idx="253">
                  <c:v>186.25</c:v>
                </c:pt>
                <c:pt idx="254">
                  <c:v>186.29166666666666</c:v>
                </c:pt>
                <c:pt idx="255">
                  <c:v>186.33333333333334</c:v>
                </c:pt>
                <c:pt idx="256">
                  <c:v>186.375</c:v>
                </c:pt>
                <c:pt idx="257">
                  <c:v>186.41666666666666</c:v>
                </c:pt>
                <c:pt idx="258">
                  <c:v>186.45833333333334</c:v>
                </c:pt>
                <c:pt idx="259">
                  <c:v>186.5</c:v>
                </c:pt>
                <c:pt idx="260">
                  <c:v>186.54166666666666</c:v>
                </c:pt>
                <c:pt idx="261">
                  <c:v>186.58333333333334</c:v>
                </c:pt>
                <c:pt idx="262">
                  <c:v>186.625</c:v>
                </c:pt>
                <c:pt idx="263">
                  <c:v>186.66666666666666</c:v>
                </c:pt>
                <c:pt idx="264">
                  <c:v>186.70833333333334</c:v>
                </c:pt>
                <c:pt idx="265">
                  <c:v>186.75</c:v>
                </c:pt>
                <c:pt idx="266">
                  <c:v>186.79166666666666</c:v>
                </c:pt>
                <c:pt idx="267">
                  <c:v>186.83333333333334</c:v>
                </c:pt>
                <c:pt idx="268">
                  <c:v>186.875</c:v>
                </c:pt>
                <c:pt idx="269">
                  <c:v>186.91666666666666</c:v>
                </c:pt>
                <c:pt idx="270">
                  <c:v>186.95833333333334</c:v>
                </c:pt>
                <c:pt idx="271">
                  <c:v>187</c:v>
                </c:pt>
                <c:pt idx="272">
                  <c:v>187.04166666666666</c:v>
                </c:pt>
                <c:pt idx="273">
                  <c:v>187.08333333333334</c:v>
                </c:pt>
                <c:pt idx="274">
                  <c:v>187.125</c:v>
                </c:pt>
                <c:pt idx="275">
                  <c:v>187.16666666666666</c:v>
                </c:pt>
                <c:pt idx="276">
                  <c:v>187.20833333333334</c:v>
                </c:pt>
                <c:pt idx="277">
                  <c:v>187.25</c:v>
                </c:pt>
                <c:pt idx="278">
                  <c:v>187.29166666666666</c:v>
                </c:pt>
                <c:pt idx="279">
                  <c:v>187.33333333333334</c:v>
                </c:pt>
                <c:pt idx="280">
                  <c:v>187.375</c:v>
                </c:pt>
                <c:pt idx="281">
                  <c:v>187.41666666666666</c:v>
                </c:pt>
                <c:pt idx="282">
                  <c:v>187.45833333333334</c:v>
                </c:pt>
                <c:pt idx="283">
                  <c:v>187.5</c:v>
                </c:pt>
                <c:pt idx="284">
                  <c:v>187.54166666666666</c:v>
                </c:pt>
                <c:pt idx="285">
                  <c:v>187.58333333333334</c:v>
                </c:pt>
                <c:pt idx="286">
                  <c:v>187.625</c:v>
                </c:pt>
                <c:pt idx="287">
                  <c:v>187.66666666666666</c:v>
                </c:pt>
                <c:pt idx="288">
                  <c:v>187.70833333333334</c:v>
                </c:pt>
                <c:pt idx="289">
                  <c:v>187.75</c:v>
                </c:pt>
                <c:pt idx="290">
                  <c:v>187.79166666666666</c:v>
                </c:pt>
                <c:pt idx="291">
                  <c:v>187.83333333333334</c:v>
                </c:pt>
                <c:pt idx="292">
                  <c:v>187.875</c:v>
                </c:pt>
                <c:pt idx="293">
                  <c:v>187.91666666666666</c:v>
                </c:pt>
                <c:pt idx="294">
                  <c:v>187.95833333333334</c:v>
                </c:pt>
                <c:pt idx="295">
                  <c:v>188</c:v>
                </c:pt>
                <c:pt idx="296">
                  <c:v>188.04166666666666</c:v>
                </c:pt>
                <c:pt idx="297">
                  <c:v>188.08333333333334</c:v>
                </c:pt>
                <c:pt idx="298">
                  <c:v>188.125</c:v>
                </c:pt>
                <c:pt idx="299">
                  <c:v>188.16666666666666</c:v>
                </c:pt>
                <c:pt idx="300">
                  <c:v>188.20833333333334</c:v>
                </c:pt>
                <c:pt idx="301">
                  <c:v>188.25</c:v>
                </c:pt>
                <c:pt idx="302">
                  <c:v>188.29166666666666</c:v>
                </c:pt>
                <c:pt idx="303">
                  <c:v>188.33333333333334</c:v>
                </c:pt>
                <c:pt idx="304">
                  <c:v>188.375</c:v>
                </c:pt>
                <c:pt idx="305">
                  <c:v>188.41666666666666</c:v>
                </c:pt>
                <c:pt idx="306">
                  <c:v>188.45833333333334</c:v>
                </c:pt>
                <c:pt idx="307">
                  <c:v>188.5</c:v>
                </c:pt>
                <c:pt idx="308">
                  <c:v>188.54166666666666</c:v>
                </c:pt>
                <c:pt idx="309">
                  <c:v>188.58333333333334</c:v>
                </c:pt>
                <c:pt idx="310">
                  <c:v>188.625</c:v>
                </c:pt>
                <c:pt idx="311">
                  <c:v>188.66666666666666</c:v>
                </c:pt>
                <c:pt idx="312">
                  <c:v>188.70833333333334</c:v>
                </c:pt>
                <c:pt idx="313">
                  <c:v>188.75</c:v>
                </c:pt>
                <c:pt idx="314">
                  <c:v>188.79166666666666</c:v>
                </c:pt>
                <c:pt idx="315">
                  <c:v>188.83333333333334</c:v>
                </c:pt>
                <c:pt idx="316">
                  <c:v>188.875</c:v>
                </c:pt>
                <c:pt idx="317">
                  <c:v>188.91666666666666</c:v>
                </c:pt>
                <c:pt idx="318">
                  <c:v>188.95833333333334</c:v>
                </c:pt>
                <c:pt idx="319">
                  <c:v>189</c:v>
                </c:pt>
                <c:pt idx="320">
                  <c:v>189.04166666666666</c:v>
                </c:pt>
                <c:pt idx="321">
                  <c:v>189.08333333333334</c:v>
                </c:pt>
                <c:pt idx="322">
                  <c:v>189.125</c:v>
                </c:pt>
                <c:pt idx="323">
                  <c:v>189.16666666666666</c:v>
                </c:pt>
                <c:pt idx="324">
                  <c:v>189.20833333333334</c:v>
                </c:pt>
                <c:pt idx="325">
                  <c:v>189.25</c:v>
                </c:pt>
                <c:pt idx="326">
                  <c:v>189.29166666666666</c:v>
                </c:pt>
                <c:pt idx="327">
                  <c:v>189.33333333333334</c:v>
                </c:pt>
                <c:pt idx="328">
                  <c:v>189.375</c:v>
                </c:pt>
                <c:pt idx="329">
                  <c:v>189.41666666666666</c:v>
                </c:pt>
                <c:pt idx="330">
                  <c:v>189.45833333333334</c:v>
                </c:pt>
                <c:pt idx="331">
                  <c:v>189.5</c:v>
                </c:pt>
                <c:pt idx="332">
                  <c:v>189.54166666666666</c:v>
                </c:pt>
                <c:pt idx="333">
                  <c:v>189.58333333333334</c:v>
                </c:pt>
                <c:pt idx="334">
                  <c:v>189.625</c:v>
                </c:pt>
                <c:pt idx="335">
                  <c:v>189.66666666666666</c:v>
                </c:pt>
                <c:pt idx="336">
                  <c:v>189.70833333333334</c:v>
                </c:pt>
                <c:pt idx="337">
                  <c:v>189.75</c:v>
                </c:pt>
                <c:pt idx="338">
                  <c:v>189.79166666666666</c:v>
                </c:pt>
                <c:pt idx="339">
                  <c:v>189.83333333333334</c:v>
                </c:pt>
                <c:pt idx="340">
                  <c:v>189.875</c:v>
                </c:pt>
                <c:pt idx="341">
                  <c:v>189.91666666666666</c:v>
                </c:pt>
                <c:pt idx="342">
                  <c:v>189.95833333333334</c:v>
                </c:pt>
                <c:pt idx="343">
                  <c:v>190</c:v>
                </c:pt>
                <c:pt idx="344">
                  <c:v>190.04166666666666</c:v>
                </c:pt>
                <c:pt idx="345">
                  <c:v>190.08333333333334</c:v>
                </c:pt>
                <c:pt idx="346">
                  <c:v>190.125</c:v>
                </c:pt>
                <c:pt idx="347">
                  <c:v>190.16666666666666</c:v>
                </c:pt>
                <c:pt idx="348">
                  <c:v>190.20833333333334</c:v>
                </c:pt>
                <c:pt idx="349">
                  <c:v>190.25</c:v>
                </c:pt>
                <c:pt idx="350">
                  <c:v>190.29166666666666</c:v>
                </c:pt>
                <c:pt idx="351">
                  <c:v>190.33333333333334</c:v>
                </c:pt>
                <c:pt idx="352">
                  <c:v>190.375</c:v>
                </c:pt>
                <c:pt idx="353">
                  <c:v>190.41666666666666</c:v>
                </c:pt>
                <c:pt idx="354">
                  <c:v>190.45833333333334</c:v>
                </c:pt>
                <c:pt idx="355">
                  <c:v>190.5</c:v>
                </c:pt>
                <c:pt idx="356">
                  <c:v>190.54166666666666</c:v>
                </c:pt>
                <c:pt idx="357">
                  <c:v>190.58333333333334</c:v>
                </c:pt>
                <c:pt idx="358">
                  <c:v>190.625</c:v>
                </c:pt>
                <c:pt idx="359">
                  <c:v>190.66666666666666</c:v>
                </c:pt>
                <c:pt idx="360">
                  <c:v>190.70833333333334</c:v>
                </c:pt>
                <c:pt idx="361">
                  <c:v>190.75</c:v>
                </c:pt>
                <c:pt idx="362">
                  <c:v>190.79166666666666</c:v>
                </c:pt>
                <c:pt idx="363">
                  <c:v>190.83333333333334</c:v>
                </c:pt>
                <c:pt idx="364">
                  <c:v>190.875</c:v>
                </c:pt>
                <c:pt idx="365">
                  <c:v>190.91666666666666</c:v>
                </c:pt>
                <c:pt idx="366">
                  <c:v>190.95833333333334</c:v>
                </c:pt>
                <c:pt idx="367">
                  <c:v>191</c:v>
                </c:pt>
                <c:pt idx="368">
                  <c:v>191.04166666666666</c:v>
                </c:pt>
                <c:pt idx="369">
                  <c:v>191.08333333333334</c:v>
                </c:pt>
                <c:pt idx="370">
                  <c:v>191.125</c:v>
                </c:pt>
                <c:pt idx="371">
                  <c:v>191.16666666666666</c:v>
                </c:pt>
                <c:pt idx="372">
                  <c:v>191.20833333333334</c:v>
                </c:pt>
                <c:pt idx="373">
                  <c:v>191.25</c:v>
                </c:pt>
                <c:pt idx="374">
                  <c:v>191.29166666666666</c:v>
                </c:pt>
                <c:pt idx="375">
                  <c:v>191.33333333333334</c:v>
                </c:pt>
                <c:pt idx="376">
                  <c:v>191.375</c:v>
                </c:pt>
                <c:pt idx="377">
                  <c:v>191.41666666666666</c:v>
                </c:pt>
                <c:pt idx="378">
                  <c:v>191.45833333333334</c:v>
                </c:pt>
                <c:pt idx="379">
                  <c:v>191.5</c:v>
                </c:pt>
                <c:pt idx="380">
                  <c:v>191.54166666666666</c:v>
                </c:pt>
                <c:pt idx="381">
                  <c:v>191.58333333333334</c:v>
                </c:pt>
                <c:pt idx="382">
                  <c:v>191.625</c:v>
                </c:pt>
                <c:pt idx="383">
                  <c:v>191.66666666666666</c:v>
                </c:pt>
                <c:pt idx="384">
                  <c:v>191.70833333333334</c:v>
                </c:pt>
                <c:pt idx="385">
                  <c:v>191.75</c:v>
                </c:pt>
                <c:pt idx="386">
                  <c:v>191.79166666666666</c:v>
                </c:pt>
                <c:pt idx="387">
                  <c:v>191.83333333333334</c:v>
                </c:pt>
                <c:pt idx="388">
                  <c:v>191.875</c:v>
                </c:pt>
                <c:pt idx="389">
                  <c:v>191.91666666666666</c:v>
                </c:pt>
                <c:pt idx="390">
                  <c:v>191.95833333333334</c:v>
                </c:pt>
                <c:pt idx="391">
                  <c:v>192</c:v>
                </c:pt>
                <c:pt idx="392">
                  <c:v>192.04166666666666</c:v>
                </c:pt>
                <c:pt idx="393">
                  <c:v>192.08333333333334</c:v>
                </c:pt>
                <c:pt idx="394">
                  <c:v>192.125</c:v>
                </c:pt>
                <c:pt idx="395">
                  <c:v>192.16666666666666</c:v>
                </c:pt>
                <c:pt idx="396">
                  <c:v>192.20833333333334</c:v>
                </c:pt>
                <c:pt idx="397">
                  <c:v>192.25</c:v>
                </c:pt>
                <c:pt idx="398">
                  <c:v>192.29166666666666</c:v>
                </c:pt>
                <c:pt idx="399">
                  <c:v>192.33333333333334</c:v>
                </c:pt>
                <c:pt idx="400">
                  <c:v>192.375</c:v>
                </c:pt>
                <c:pt idx="401">
                  <c:v>192.41666666666666</c:v>
                </c:pt>
                <c:pt idx="402">
                  <c:v>192.45833333333334</c:v>
                </c:pt>
                <c:pt idx="403">
                  <c:v>192.5</c:v>
                </c:pt>
                <c:pt idx="404">
                  <c:v>192.54166666666666</c:v>
                </c:pt>
                <c:pt idx="405">
                  <c:v>192.58333333333334</c:v>
                </c:pt>
                <c:pt idx="406">
                  <c:v>192.625</c:v>
                </c:pt>
                <c:pt idx="407">
                  <c:v>192.66666666666666</c:v>
                </c:pt>
                <c:pt idx="408">
                  <c:v>192.70833333333334</c:v>
                </c:pt>
                <c:pt idx="409">
                  <c:v>192.75</c:v>
                </c:pt>
                <c:pt idx="410">
                  <c:v>192.79166666666666</c:v>
                </c:pt>
                <c:pt idx="411">
                  <c:v>192.83333333333334</c:v>
                </c:pt>
                <c:pt idx="412">
                  <c:v>192.875</c:v>
                </c:pt>
                <c:pt idx="413">
                  <c:v>192.91666666666666</c:v>
                </c:pt>
                <c:pt idx="414">
                  <c:v>192.95833333333334</c:v>
                </c:pt>
                <c:pt idx="415">
                  <c:v>193</c:v>
                </c:pt>
                <c:pt idx="416">
                  <c:v>193.04166666666666</c:v>
                </c:pt>
                <c:pt idx="417">
                  <c:v>193.08333333333334</c:v>
                </c:pt>
                <c:pt idx="418">
                  <c:v>193.125</c:v>
                </c:pt>
                <c:pt idx="419">
                  <c:v>193.16666666666666</c:v>
                </c:pt>
                <c:pt idx="420">
                  <c:v>193.20833333333334</c:v>
                </c:pt>
                <c:pt idx="421">
                  <c:v>193.25</c:v>
                </c:pt>
                <c:pt idx="422">
                  <c:v>193.29166666666666</c:v>
                </c:pt>
                <c:pt idx="423">
                  <c:v>193.33333333333334</c:v>
                </c:pt>
                <c:pt idx="424">
                  <c:v>193.375</c:v>
                </c:pt>
                <c:pt idx="425">
                  <c:v>193.41666666666666</c:v>
                </c:pt>
                <c:pt idx="426">
                  <c:v>193.45833333333334</c:v>
                </c:pt>
                <c:pt idx="427">
                  <c:v>193.5</c:v>
                </c:pt>
                <c:pt idx="428">
                  <c:v>193.54166666666666</c:v>
                </c:pt>
                <c:pt idx="429">
                  <c:v>193.58333333333334</c:v>
                </c:pt>
                <c:pt idx="430">
                  <c:v>193.625</c:v>
                </c:pt>
                <c:pt idx="431">
                  <c:v>193.66666666666666</c:v>
                </c:pt>
                <c:pt idx="432">
                  <c:v>193.70833333333334</c:v>
                </c:pt>
                <c:pt idx="433">
                  <c:v>193.75</c:v>
                </c:pt>
                <c:pt idx="434">
                  <c:v>193.79166666666666</c:v>
                </c:pt>
                <c:pt idx="435">
                  <c:v>193.83333333333334</c:v>
                </c:pt>
                <c:pt idx="436">
                  <c:v>193.875</c:v>
                </c:pt>
                <c:pt idx="437">
                  <c:v>193.91666666666666</c:v>
                </c:pt>
                <c:pt idx="438">
                  <c:v>193.95833333333334</c:v>
                </c:pt>
                <c:pt idx="439">
                  <c:v>194</c:v>
                </c:pt>
                <c:pt idx="440">
                  <c:v>194.04166666666666</c:v>
                </c:pt>
                <c:pt idx="441">
                  <c:v>194.08333333333334</c:v>
                </c:pt>
                <c:pt idx="442">
                  <c:v>194.125</c:v>
                </c:pt>
                <c:pt idx="443">
                  <c:v>194.16666666666666</c:v>
                </c:pt>
                <c:pt idx="444">
                  <c:v>194.20833333333334</c:v>
                </c:pt>
                <c:pt idx="445">
                  <c:v>194.25</c:v>
                </c:pt>
                <c:pt idx="446">
                  <c:v>194.29166666666666</c:v>
                </c:pt>
                <c:pt idx="447">
                  <c:v>194.33333333333334</c:v>
                </c:pt>
                <c:pt idx="448">
                  <c:v>194.375</c:v>
                </c:pt>
                <c:pt idx="449">
                  <c:v>194.41666666666666</c:v>
                </c:pt>
                <c:pt idx="450">
                  <c:v>194.45833333333334</c:v>
                </c:pt>
                <c:pt idx="451">
                  <c:v>194.5</c:v>
                </c:pt>
                <c:pt idx="452">
                  <c:v>194.54166666666666</c:v>
                </c:pt>
                <c:pt idx="453">
                  <c:v>194.58333333333334</c:v>
                </c:pt>
                <c:pt idx="454">
                  <c:v>194.625</c:v>
                </c:pt>
                <c:pt idx="455">
                  <c:v>194.66666666666666</c:v>
                </c:pt>
                <c:pt idx="456">
                  <c:v>194.70833333333334</c:v>
                </c:pt>
                <c:pt idx="457">
                  <c:v>194.75</c:v>
                </c:pt>
                <c:pt idx="458">
                  <c:v>194.79166666666666</c:v>
                </c:pt>
                <c:pt idx="459">
                  <c:v>194.83333333333334</c:v>
                </c:pt>
                <c:pt idx="460">
                  <c:v>194.875</c:v>
                </c:pt>
                <c:pt idx="461">
                  <c:v>194.91666666666666</c:v>
                </c:pt>
                <c:pt idx="462">
                  <c:v>194.95833333333334</c:v>
                </c:pt>
                <c:pt idx="463">
                  <c:v>195</c:v>
                </c:pt>
                <c:pt idx="464">
                  <c:v>195.04166666666666</c:v>
                </c:pt>
                <c:pt idx="465">
                  <c:v>195.08333333333334</c:v>
                </c:pt>
                <c:pt idx="466">
                  <c:v>195.125</c:v>
                </c:pt>
                <c:pt idx="467">
                  <c:v>195.16666666666666</c:v>
                </c:pt>
                <c:pt idx="468">
                  <c:v>195.20833333333334</c:v>
                </c:pt>
                <c:pt idx="469">
                  <c:v>195.25</c:v>
                </c:pt>
                <c:pt idx="470">
                  <c:v>195.29166666666666</c:v>
                </c:pt>
                <c:pt idx="471">
                  <c:v>195.33333333333334</c:v>
                </c:pt>
                <c:pt idx="472">
                  <c:v>195.375</c:v>
                </c:pt>
                <c:pt idx="473">
                  <c:v>195.41666666666666</c:v>
                </c:pt>
                <c:pt idx="474">
                  <c:v>195.45833333333334</c:v>
                </c:pt>
                <c:pt idx="475">
                  <c:v>195.5</c:v>
                </c:pt>
                <c:pt idx="476">
                  <c:v>195.54166666666666</c:v>
                </c:pt>
                <c:pt idx="477">
                  <c:v>195.58333333333334</c:v>
                </c:pt>
                <c:pt idx="478">
                  <c:v>195.625</c:v>
                </c:pt>
                <c:pt idx="479">
                  <c:v>195.66666666666666</c:v>
                </c:pt>
                <c:pt idx="480">
                  <c:v>195.70833333333334</c:v>
                </c:pt>
                <c:pt idx="481">
                  <c:v>195.75</c:v>
                </c:pt>
                <c:pt idx="482">
                  <c:v>195.79166666666666</c:v>
                </c:pt>
                <c:pt idx="483">
                  <c:v>195.83333333333334</c:v>
                </c:pt>
                <c:pt idx="484">
                  <c:v>195.875</c:v>
                </c:pt>
                <c:pt idx="485">
                  <c:v>195.91666666666666</c:v>
                </c:pt>
                <c:pt idx="486">
                  <c:v>195.95833333333334</c:v>
                </c:pt>
                <c:pt idx="487">
                  <c:v>196</c:v>
                </c:pt>
                <c:pt idx="488">
                  <c:v>196.04166666666666</c:v>
                </c:pt>
                <c:pt idx="489">
                  <c:v>196.08333333333334</c:v>
                </c:pt>
                <c:pt idx="490">
                  <c:v>196.125</c:v>
                </c:pt>
                <c:pt idx="491">
                  <c:v>196.16666666666666</c:v>
                </c:pt>
                <c:pt idx="492">
                  <c:v>196.20833333333334</c:v>
                </c:pt>
                <c:pt idx="493">
                  <c:v>196.25</c:v>
                </c:pt>
                <c:pt idx="494">
                  <c:v>196.29166666666666</c:v>
                </c:pt>
                <c:pt idx="495">
                  <c:v>196.33333333333334</c:v>
                </c:pt>
                <c:pt idx="496">
                  <c:v>196.375</c:v>
                </c:pt>
                <c:pt idx="497">
                  <c:v>196.41666666666666</c:v>
                </c:pt>
                <c:pt idx="498">
                  <c:v>196.45833333333334</c:v>
                </c:pt>
                <c:pt idx="499">
                  <c:v>196.5</c:v>
                </c:pt>
                <c:pt idx="500">
                  <c:v>196.54166666666666</c:v>
                </c:pt>
                <c:pt idx="501">
                  <c:v>196.58333333333334</c:v>
                </c:pt>
                <c:pt idx="502">
                  <c:v>196.625</c:v>
                </c:pt>
                <c:pt idx="503">
                  <c:v>196.66666666666666</c:v>
                </c:pt>
                <c:pt idx="504">
                  <c:v>196.70833333333334</c:v>
                </c:pt>
                <c:pt idx="505">
                  <c:v>196.75</c:v>
                </c:pt>
                <c:pt idx="506">
                  <c:v>196.79166666666666</c:v>
                </c:pt>
                <c:pt idx="507">
                  <c:v>196.83333333333334</c:v>
                </c:pt>
                <c:pt idx="508">
                  <c:v>196.875</c:v>
                </c:pt>
                <c:pt idx="509">
                  <c:v>196.91666666666666</c:v>
                </c:pt>
                <c:pt idx="510">
                  <c:v>196.95833333333334</c:v>
                </c:pt>
                <c:pt idx="511">
                  <c:v>197</c:v>
                </c:pt>
                <c:pt idx="512">
                  <c:v>197.04166666666666</c:v>
                </c:pt>
                <c:pt idx="513">
                  <c:v>197.08333333333334</c:v>
                </c:pt>
                <c:pt idx="514">
                  <c:v>197.125</c:v>
                </c:pt>
                <c:pt idx="515">
                  <c:v>197.16666666666666</c:v>
                </c:pt>
                <c:pt idx="516">
                  <c:v>197.20833333333334</c:v>
                </c:pt>
                <c:pt idx="517">
                  <c:v>197.25</c:v>
                </c:pt>
                <c:pt idx="518">
                  <c:v>197.29166666666666</c:v>
                </c:pt>
                <c:pt idx="519">
                  <c:v>197.33333333333334</c:v>
                </c:pt>
                <c:pt idx="520">
                  <c:v>197.375</c:v>
                </c:pt>
                <c:pt idx="521">
                  <c:v>197.41666666666666</c:v>
                </c:pt>
                <c:pt idx="522">
                  <c:v>197.45833333333334</c:v>
                </c:pt>
                <c:pt idx="523">
                  <c:v>197.5</c:v>
                </c:pt>
                <c:pt idx="524">
                  <c:v>197.54166666666666</c:v>
                </c:pt>
                <c:pt idx="525">
                  <c:v>197.58333333333334</c:v>
                </c:pt>
                <c:pt idx="526">
                  <c:v>197.625</c:v>
                </c:pt>
                <c:pt idx="527">
                  <c:v>197.66666666666666</c:v>
                </c:pt>
                <c:pt idx="528">
                  <c:v>197.70833333333334</c:v>
                </c:pt>
                <c:pt idx="529">
                  <c:v>197.75</c:v>
                </c:pt>
                <c:pt idx="530">
                  <c:v>197.79166666666666</c:v>
                </c:pt>
                <c:pt idx="531">
                  <c:v>197.83333333333334</c:v>
                </c:pt>
                <c:pt idx="532">
                  <c:v>197.875</c:v>
                </c:pt>
                <c:pt idx="533">
                  <c:v>197.91666666666666</c:v>
                </c:pt>
                <c:pt idx="534">
                  <c:v>197.95833333333334</c:v>
                </c:pt>
                <c:pt idx="535">
                  <c:v>198</c:v>
                </c:pt>
                <c:pt idx="536">
                  <c:v>198.04166666666666</c:v>
                </c:pt>
                <c:pt idx="537">
                  <c:v>198.08333333333334</c:v>
                </c:pt>
                <c:pt idx="538">
                  <c:v>198.125</c:v>
                </c:pt>
                <c:pt idx="539">
                  <c:v>198.16666666666666</c:v>
                </c:pt>
                <c:pt idx="540">
                  <c:v>198.20833333333334</c:v>
                </c:pt>
                <c:pt idx="541">
                  <c:v>198.25</c:v>
                </c:pt>
                <c:pt idx="542">
                  <c:v>198.29166666666666</c:v>
                </c:pt>
                <c:pt idx="543">
                  <c:v>198.33333333333334</c:v>
                </c:pt>
                <c:pt idx="544">
                  <c:v>198.375</c:v>
                </c:pt>
                <c:pt idx="545">
                  <c:v>198.41666666666666</c:v>
                </c:pt>
                <c:pt idx="546">
                  <c:v>198.45833333333334</c:v>
                </c:pt>
                <c:pt idx="547">
                  <c:v>198.5</c:v>
                </c:pt>
                <c:pt idx="548">
                  <c:v>198.54166666666666</c:v>
                </c:pt>
                <c:pt idx="549">
                  <c:v>198.58333333333334</c:v>
                </c:pt>
                <c:pt idx="550">
                  <c:v>198.625</c:v>
                </c:pt>
                <c:pt idx="551">
                  <c:v>198.66666666666666</c:v>
                </c:pt>
                <c:pt idx="552">
                  <c:v>198.70833333333334</c:v>
                </c:pt>
                <c:pt idx="553">
                  <c:v>198.75</c:v>
                </c:pt>
                <c:pt idx="554">
                  <c:v>198.79166666666666</c:v>
                </c:pt>
                <c:pt idx="555">
                  <c:v>198.83333333333334</c:v>
                </c:pt>
                <c:pt idx="556">
                  <c:v>198.875</c:v>
                </c:pt>
                <c:pt idx="557">
                  <c:v>198.91666666666666</c:v>
                </c:pt>
                <c:pt idx="558">
                  <c:v>198.95833333333334</c:v>
                </c:pt>
                <c:pt idx="559">
                  <c:v>199</c:v>
                </c:pt>
                <c:pt idx="560">
                  <c:v>199.04166666666666</c:v>
                </c:pt>
                <c:pt idx="561">
                  <c:v>199.08333333333334</c:v>
                </c:pt>
                <c:pt idx="562">
                  <c:v>199.125</c:v>
                </c:pt>
                <c:pt idx="563">
                  <c:v>199.16666666666666</c:v>
                </c:pt>
                <c:pt idx="564">
                  <c:v>199.20833333333334</c:v>
                </c:pt>
                <c:pt idx="565">
                  <c:v>199.25</c:v>
                </c:pt>
                <c:pt idx="566">
                  <c:v>199.29166666666666</c:v>
                </c:pt>
                <c:pt idx="567">
                  <c:v>199.33333333333334</c:v>
                </c:pt>
                <c:pt idx="568">
                  <c:v>199.375</c:v>
                </c:pt>
                <c:pt idx="569">
                  <c:v>199.41666666666666</c:v>
                </c:pt>
                <c:pt idx="570">
                  <c:v>199.45833333333334</c:v>
                </c:pt>
                <c:pt idx="571">
                  <c:v>199.5</c:v>
                </c:pt>
                <c:pt idx="572">
                  <c:v>199.54166666666666</c:v>
                </c:pt>
                <c:pt idx="573">
                  <c:v>199.58333333333334</c:v>
                </c:pt>
                <c:pt idx="574">
                  <c:v>199.625</c:v>
                </c:pt>
                <c:pt idx="575">
                  <c:v>199.66666666666666</c:v>
                </c:pt>
                <c:pt idx="576">
                  <c:v>199.70833333333334</c:v>
                </c:pt>
                <c:pt idx="577">
                  <c:v>199.75</c:v>
                </c:pt>
                <c:pt idx="578">
                  <c:v>199.79166666666666</c:v>
                </c:pt>
                <c:pt idx="579">
                  <c:v>199.83333333333334</c:v>
                </c:pt>
                <c:pt idx="580">
                  <c:v>199.875</c:v>
                </c:pt>
                <c:pt idx="581">
                  <c:v>199.91666666666666</c:v>
                </c:pt>
                <c:pt idx="582">
                  <c:v>199.95833333333334</c:v>
                </c:pt>
                <c:pt idx="583">
                  <c:v>200</c:v>
                </c:pt>
                <c:pt idx="584">
                  <c:v>200.04166666666666</c:v>
                </c:pt>
                <c:pt idx="585">
                  <c:v>200.08333333333334</c:v>
                </c:pt>
                <c:pt idx="586">
                  <c:v>200.125</c:v>
                </c:pt>
                <c:pt idx="587">
                  <c:v>200.16666666666666</c:v>
                </c:pt>
                <c:pt idx="588">
                  <c:v>200.20833333333334</c:v>
                </c:pt>
                <c:pt idx="589">
                  <c:v>200.25</c:v>
                </c:pt>
                <c:pt idx="590">
                  <c:v>200.29166666666666</c:v>
                </c:pt>
                <c:pt idx="591">
                  <c:v>200.33333333333334</c:v>
                </c:pt>
                <c:pt idx="592">
                  <c:v>200.375</c:v>
                </c:pt>
                <c:pt idx="593">
                  <c:v>200.41666666666666</c:v>
                </c:pt>
                <c:pt idx="594">
                  <c:v>200.45833333333334</c:v>
                </c:pt>
                <c:pt idx="595">
                  <c:v>200.5</c:v>
                </c:pt>
                <c:pt idx="596">
                  <c:v>200.54166666666666</c:v>
                </c:pt>
                <c:pt idx="597">
                  <c:v>200.58333333333334</c:v>
                </c:pt>
                <c:pt idx="598">
                  <c:v>200.625</c:v>
                </c:pt>
                <c:pt idx="599">
                  <c:v>200.66666666666666</c:v>
                </c:pt>
                <c:pt idx="600">
                  <c:v>200.70833333333334</c:v>
                </c:pt>
                <c:pt idx="601">
                  <c:v>200.75</c:v>
                </c:pt>
                <c:pt idx="602">
                  <c:v>200.79166666666666</c:v>
                </c:pt>
                <c:pt idx="603">
                  <c:v>200.83333333333334</c:v>
                </c:pt>
                <c:pt idx="604">
                  <c:v>200.875</c:v>
                </c:pt>
                <c:pt idx="605">
                  <c:v>200.91666666666666</c:v>
                </c:pt>
                <c:pt idx="606">
                  <c:v>200.95833333333334</c:v>
                </c:pt>
                <c:pt idx="607">
                  <c:v>201</c:v>
                </c:pt>
                <c:pt idx="608">
                  <c:v>201.04166666666666</c:v>
                </c:pt>
                <c:pt idx="609">
                  <c:v>201.08333333333334</c:v>
                </c:pt>
                <c:pt idx="610">
                  <c:v>201.125</c:v>
                </c:pt>
                <c:pt idx="611">
                  <c:v>201.16666666666666</c:v>
                </c:pt>
                <c:pt idx="612">
                  <c:v>201.20833333333334</c:v>
                </c:pt>
                <c:pt idx="613">
                  <c:v>201.25</c:v>
                </c:pt>
                <c:pt idx="614">
                  <c:v>201.29166666666666</c:v>
                </c:pt>
                <c:pt idx="615">
                  <c:v>201.33333333333334</c:v>
                </c:pt>
                <c:pt idx="616">
                  <c:v>201.375</c:v>
                </c:pt>
                <c:pt idx="617">
                  <c:v>201.41666666666666</c:v>
                </c:pt>
                <c:pt idx="618">
                  <c:v>201.45833333333334</c:v>
                </c:pt>
                <c:pt idx="619">
                  <c:v>201.5</c:v>
                </c:pt>
                <c:pt idx="620">
                  <c:v>201.54166666666666</c:v>
                </c:pt>
                <c:pt idx="621">
                  <c:v>201.58333333333334</c:v>
                </c:pt>
                <c:pt idx="622">
                  <c:v>201.625</c:v>
                </c:pt>
                <c:pt idx="623">
                  <c:v>201.66666666666666</c:v>
                </c:pt>
                <c:pt idx="624">
                  <c:v>201.70833333333334</c:v>
                </c:pt>
                <c:pt idx="625">
                  <c:v>201.75</c:v>
                </c:pt>
                <c:pt idx="626">
                  <c:v>201.79166666666666</c:v>
                </c:pt>
                <c:pt idx="627">
                  <c:v>201.83333333333334</c:v>
                </c:pt>
                <c:pt idx="628">
                  <c:v>201.875</c:v>
                </c:pt>
                <c:pt idx="629">
                  <c:v>201.91666666666666</c:v>
                </c:pt>
                <c:pt idx="630">
                  <c:v>201.95833333333334</c:v>
                </c:pt>
                <c:pt idx="631">
                  <c:v>202</c:v>
                </c:pt>
                <c:pt idx="632">
                  <c:v>202.04166666666666</c:v>
                </c:pt>
                <c:pt idx="633">
                  <c:v>202.08333333333334</c:v>
                </c:pt>
                <c:pt idx="634">
                  <c:v>202.125</c:v>
                </c:pt>
                <c:pt idx="635">
                  <c:v>202.16666666666666</c:v>
                </c:pt>
                <c:pt idx="636">
                  <c:v>202.20833333333334</c:v>
                </c:pt>
                <c:pt idx="637">
                  <c:v>202.25</c:v>
                </c:pt>
                <c:pt idx="638">
                  <c:v>202.29166666666666</c:v>
                </c:pt>
                <c:pt idx="639">
                  <c:v>202.33333333333334</c:v>
                </c:pt>
                <c:pt idx="640">
                  <c:v>202.375</c:v>
                </c:pt>
                <c:pt idx="641">
                  <c:v>202.41666666666666</c:v>
                </c:pt>
                <c:pt idx="642">
                  <c:v>202.45833333333334</c:v>
                </c:pt>
                <c:pt idx="643">
                  <c:v>202.5</c:v>
                </c:pt>
                <c:pt idx="644">
                  <c:v>202.54166666666666</c:v>
                </c:pt>
                <c:pt idx="645">
                  <c:v>202.58333333333334</c:v>
                </c:pt>
                <c:pt idx="646">
                  <c:v>202.625</c:v>
                </c:pt>
                <c:pt idx="647">
                  <c:v>202.66666666666666</c:v>
                </c:pt>
                <c:pt idx="648">
                  <c:v>202.70833333333334</c:v>
                </c:pt>
                <c:pt idx="649">
                  <c:v>202.75</c:v>
                </c:pt>
                <c:pt idx="650">
                  <c:v>202.79166666666666</c:v>
                </c:pt>
                <c:pt idx="651">
                  <c:v>202.83333333333334</c:v>
                </c:pt>
                <c:pt idx="652">
                  <c:v>202.875</c:v>
                </c:pt>
                <c:pt idx="653">
                  <c:v>202.91666666666666</c:v>
                </c:pt>
                <c:pt idx="654">
                  <c:v>202.95833333333334</c:v>
                </c:pt>
                <c:pt idx="655">
                  <c:v>203</c:v>
                </c:pt>
                <c:pt idx="656">
                  <c:v>203.04166666666666</c:v>
                </c:pt>
                <c:pt idx="657">
                  <c:v>203.08333333333334</c:v>
                </c:pt>
                <c:pt idx="658">
                  <c:v>203.125</c:v>
                </c:pt>
                <c:pt idx="659">
                  <c:v>203.16666666666666</c:v>
                </c:pt>
                <c:pt idx="660">
                  <c:v>203.20833333333334</c:v>
                </c:pt>
                <c:pt idx="661">
                  <c:v>203.25</c:v>
                </c:pt>
                <c:pt idx="662">
                  <c:v>203.29166666666666</c:v>
                </c:pt>
                <c:pt idx="663">
                  <c:v>203.33333333333334</c:v>
                </c:pt>
                <c:pt idx="664">
                  <c:v>203.375</c:v>
                </c:pt>
                <c:pt idx="665">
                  <c:v>203.41666666666666</c:v>
                </c:pt>
                <c:pt idx="666">
                  <c:v>203.45833333333334</c:v>
                </c:pt>
                <c:pt idx="667">
                  <c:v>203.5</c:v>
                </c:pt>
                <c:pt idx="668">
                  <c:v>203.54166666666666</c:v>
                </c:pt>
                <c:pt idx="669">
                  <c:v>203.58333333333334</c:v>
                </c:pt>
                <c:pt idx="670">
                  <c:v>203.625</c:v>
                </c:pt>
                <c:pt idx="671">
                  <c:v>203.66666666666666</c:v>
                </c:pt>
                <c:pt idx="672">
                  <c:v>203.70833333333334</c:v>
                </c:pt>
                <c:pt idx="673">
                  <c:v>203.75</c:v>
                </c:pt>
                <c:pt idx="674">
                  <c:v>203.79166666666666</c:v>
                </c:pt>
                <c:pt idx="675">
                  <c:v>203.83333333333334</c:v>
                </c:pt>
                <c:pt idx="676">
                  <c:v>203.875</c:v>
                </c:pt>
                <c:pt idx="677">
                  <c:v>203.91666666666666</c:v>
                </c:pt>
                <c:pt idx="678">
                  <c:v>203.95833333333334</c:v>
                </c:pt>
                <c:pt idx="679">
                  <c:v>204</c:v>
                </c:pt>
                <c:pt idx="680">
                  <c:v>204.04166666666666</c:v>
                </c:pt>
                <c:pt idx="681">
                  <c:v>204.08333333333334</c:v>
                </c:pt>
                <c:pt idx="682">
                  <c:v>204.125</c:v>
                </c:pt>
                <c:pt idx="683">
                  <c:v>204.16666666666666</c:v>
                </c:pt>
                <c:pt idx="684">
                  <c:v>204.20833333333334</c:v>
                </c:pt>
                <c:pt idx="685">
                  <c:v>204.25</c:v>
                </c:pt>
                <c:pt idx="686">
                  <c:v>204.29166666666666</c:v>
                </c:pt>
                <c:pt idx="687">
                  <c:v>204.33333333333334</c:v>
                </c:pt>
                <c:pt idx="688">
                  <c:v>204.375</c:v>
                </c:pt>
                <c:pt idx="689">
                  <c:v>204.41666666666666</c:v>
                </c:pt>
                <c:pt idx="690">
                  <c:v>204.45833333333334</c:v>
                </c:pt>
                <c:pt idx="691">
                  <c:v>204.5</c:v>
                </c:pt>
                <c:pt idx="692">
                  <c:v>204.54166666666666</c:v>
                </c:pt>
                <c:pt idx="693">
                  <c:v>204.58333333333334</c:v>
                </c:pt>
                <c:pt idx="694">
                  <c:v>204.625</c:v>
                </c:pt>
                <c:pt idx="695">
                  <c:v>204.66666666666666</c:v>
                </c:pt>
                <c:pt idx="696">
                  <c:v>204.70833333333334</c:v>
                </c:pt>
                <c:pt idx="697">
                  <c:v>204.75</c:v>
                </c:pt>
                <c:pt idx="698">
                  <c:v>204.79166666666666</c:v>
                </c:pt>
                <c:pt idx="699">
                  <c:v>204.83333333333334</c:v>
                </c:pt>
                <c:pt idx="700">
                  <c:v>204.875</c:v>
                </c:pt>
                <c:pt idx="701">
                  <c:v>204.91666666666666</c:v>
                </c:pt>
                <c:pt idx="702">
                  <c:v>204.95833333333334</c:v>
                </c:pt>
                <c:pt idx="703">
                  <c:v>205</c:v>
                </c:pt>
                <c:pt idx="704">
                  <c:v>205.04166666666666</c:v>
                </c:pt>
                <c:pt idx="705">
                  <c:v>205.08333333333334</c:v>
                </c:pt>
                <c:pt idx="706">
                  <c:v>205.125</c:v>
                </c:pt>
                <c:pt idx="707">
                  <c:v>205.16666666666666</c:v>
                </c:pt>
                <c:pt idx="708">
                  <c:v>205.20833333333334</c:v>
                </c:pt>
                <c:pt idx="709">
                  <c:v>205.25</c:v>
                </c:pt>
                <c:pt idx="710">
                  <c:v>205.29166666666666</c:v>
                </c:pt>
                <c:pt idx="711">
                  <c:v>205.33333333333334</c:v>
                </c:pt>
                <c:pt idx="712">
                  <c:v>205.375</c:v>
                </c:pt>
                <c:pt idx="713">
                  <c:v>205.41666666666666</c:v>
                </c:pt>
                <c:pt idx="714">
                  <c:v>205.45833333333334</c:v>
                </c:pt>
                <c:pt idx="715">
                  <c:v>205.5</c:v>
                </c:pt>
                <c:pt idx="716">
                  <c:v>205.54166666666666</c:v>
                </c:pt>
                <c:pt idx="717">
                  <c:v>205.58333333333334</c:v>
                </c:pt>
                <c:pt idx="718">
                  <c:v>205.625</c:v>
                </c:pt>
                <c:pt idx="719">
                  <c:v>205.66666666666666</c:v>
                </c:pt>
                <c:pt idx="720">
                  <c:v>205.70833333333334</c:v>
                </c:pt>
                <c:pt idx="721">
                  <c:v>205.75</c:v>
                </c:pt>
                <c:pt idx="722">
                  <c:v>205.79166666666666</c:v>
                </c:pt>
                <c:pt idx="723">
                  <c:v>205.83333333333334</c:v>
                </c:pt>
                <c:pt idx="724">
                  <c:v>205.875</c:v>
                </c:pt>
                <c:pt idx="725">
                  <c:v>205.91666666666666</c:v>
                </c:pt>
                <c:pt idx="726">
                  <c:v>205.95833333333334</c:v>
                </c:pt>
                <c:pt idx="727">
                  <c:v>206</c:v>
                </c:pt>
                <c:pt idx="728">
                  <c:v>206.04166666666666</c:v>
                </c:pt>
                <c:pt idx="729">
                  <c:v>206.08333333333334</c:v>
                </c:pt>
                <c:pt idx="730">
                  <c:v>206.125</c:v>
                </c:pt>
                <c:pt idx="731">
                  <c:v>206.16666666666666</c:v>
                </c:pt>
                <c:pt idx="732">
                  <c:v>206.20833333333334</c:v>
                </c:pt>
                <c:pt idx="733">
                  <c:v>206.25</c:v>
                </c:pt>
                <c:pt idx="734">
                  <c:v>206.29166666666666</c:v>
                </c:pt>
                <c:pt idx="735">
                  <c:v>206.33333333333334</c:v>
                </c:pt>
                <c:pt idx="736">
                  <c:v>206.375</c:v>
                </c:pt>
                <c:pt idx="737">
                  <c:v>206.41666666666666</c:v>
                </c:pt>
                <c:pt idx="738">
                  <c:v>206.45833333333334</c:v>
                </c:pt>
                <c:pt idx="739">
                  <c:v>206.5</c:v>
                </c:pt>
                <c:pt idx="740">
                  <c:v>206.54166666666666</c:v>
                </c:pt>
                <c:pt idx="741">
                  <c:v>206.58333333333334</c:v>
                </c:pt>
                <c:pt idx="742">
                  <c:v>206.625</c:v>
                </c:pt>
                <c:pt idx="743">
                  <c:v>206.66666666666666</c:v>
                </c:pt>
                <c:pt idx="744">
                  <c:v>206.70833333333334</c:v>
                </c:pt>
                <c:pt idx="745">
                  <c:v>206.75</c:v>
                </c:pt>
                <c:pt idx="746">
                  <c:v>206.79166666666666</c:v>
                </c:pt>
                <c:pt idx="747">
                  <c:v>206.83333333333334</c:v>
                </c:pt>
                <c:pt idx="748">
                  <c:v>206.875</c:v>
                </c:pt>
                <c:pt idx="749">
                  <c:v>206.91666666666666</c:v>
                </c:pt>
                <c:pt idx="750">
                  <c:v>206.95833333333334</c:v>
                </c:pt>
                <c:pt idx="751">
                  <c:v>207</c:v>
                </c:pt>
                <c:pt idx="752">
                  <c:v>207.04166666666666</c:v>
                </c:pt>
                <c:pt idx="753">
                  <c:v>207.08333333333334</c:v>
                </c:pt>
                <c:pt idx="754">
                  <c:v>207.125</c:v>
                </c:pt>
                <c:pt idx="755">
                  <c:v>207.16666666666666</c:v>
                </c:pt>
                <c:pt idx="756">
                  <c:v>207.20833333333334</c:v>
                </c:pt>
                <c:pt idx="757">
                  <c:v>207.25</c:v>
                </c:pt>
                <c:pt idx="758">
                  <c:v>207.29166666666666</c:v>
                </c:pt>
                <c:pt idx="759">
                  <c:v>207.33333333333334</c:v>
                </c:pt>
                <c:pt idx="760">
                  <c:v>207.375</c:v>
                </c:pt>
                <c:pt idx="761">
                  <c:v>207.41666666666666</c:v>
                </c:pt>
                <c:pt idx="762">
                  <c:v>207.45833333333334</c:v>
                </c:pt>
                <c:pt idx="763">
                  <c:v>207.5</c:v>
                </c:pt>
                <c:pt idx="764">
                  <c:v>207.54166666666666</c:v>
                </c:pt>
                <c:pt idx="765">
                  <c:v>207.58333333333334</c:v>
                </c:pt>
                <c:pt idx="766">
                  <c:v>207.625</c:v>
                </c:pt>
                <c:pt idx="767">
                  <c:v>207.66666666666666</c:v>
                </c:pt>
                <c:pt idx="768">
                  <c:v>207.70833333333334</c:v>
                </c:pt>
                <c:pt idx="769">
                  <c:v>207.75</c:v>
                </c:pt>
                <c:pt idx="770">
                  <c:v>207.79166666666666</c:v>
                </c:pt>
                <c:pt idx="771">
                  <c:v>207.83333333333334</c:v>
                </c:pt>
                <c:pt idx="772">
                  <c:v>207.875</c:v>
                </c:pt>
                <c:pt idx="773">
                  <c:v>207.91666666666666</c:v>
                </c:pt>
                <c:pt idx="774">
                  <c:v>207.95833333333334</c:v>
                </c:pt>
                <c:pt idx="775">
                  <c:v>208</c:v>
                </c:pt>
                <c:pt idx="776">
                  <c:v>208.04166666666666</c:v>
                </c:pt>
                <c:pt idx="777">
                  <c:v>208.08333333333334</c:v>
                </c:pt>
                <c:pt idx="778">
                  <c:v>208.125</c:v>
                </c:pt>
                <c:pt idx="779">
                  <c:v>208.16666666666666</c:v>
                </c:pt>
                <c:pt idx="780">
                  <c:v>208.20833333333334</c:v>
                </c:pt>
                <c:pt idx="781">
                  <c:v>208.25</c:v>
                </c:pt>
                <c:pt idx="782">
                  <c:v>208.29166666666666</c:v>
                </c:pt>
                <c:pt idx="783">
                  <c:v>208.33333333333334</c:v>
                </c:pt>
                <c:pt idx="784">
                  <c:v>208.375</c:v>
                </c:pt>
                <c:pt idx="785">
                  <c:v>208.41666666666666</c:v>
                </c:pt>
                <c:pt idx="786">
                  <c:v>208.45833333333334</c:v>
                </c:pt>
                <c:pt idx="787">
                  <c:v>208.5</c:v>
                </c:pt>
                <c:pt idx="788">
                  <c:v>208.54166666666666</c:v>
                </c:pt>
                <c:pt idx="789">
                  <c:v>208.58333333333334</c:v>
                </c:pt>
                <c:pt idx="790">
                  <c:v>208.625</c:v>
                </c:pt>
                <c:pt idx="791">
                  <c:v>208.66666666666666</c:v>
                </c:pt>
                <c:pt idx="792">
                  <c:v>208.70833333333334</c:v>
                </c:pt>
                <c:pt idx="793">
                  <c:v>208.75</c:v>
                </c:pt>
                <c:pt idx="794">
                  <c:v>208.79166666666666</c:v>
                </c:pt>
                <c:pt idx="795">
                  <c:v>208.83333333333334</c:v>
                </c:pt>
                <c:pt idx="796">
                  <c:v>208.875</c:v>
                </c:pt>
                <c:pt idx="797">
                  <c:v>208.91666666666666</c:v>
                </c:pt>
                <c:pt idx="798">
                  <c:v>208.95833333333334</c:v>
                </c:pt>
                <c:pt idx="799">
                  <c:v>209</c:v>
                </c:pt>
                <c:pt idx="800">
                  <c:v>209.04166666666666</c:v>
                </c:pt>
                <c:pt idx="801">
                  <c:v>209.08333333333334</c:v>
                </c:pt>
                <c:pt idx="802">
                  <c:v>209.125</c:v>
                </c:pt>
                <c:pt idx="803">
                  <c:v>209.16666666666666</c:v>
                </c:pt>
                <c:pt idx="804">
                  <c:v>209.20833333333334</c:v>
                </c:pt>
                <c:pt idx="805">
                  <c:v>209.25</c:v>
                </c:pt>
                <c:pt idx="806">
                  <c:v>209.29166666666666</c:v>
                </c:pt>
                <c:pt idx="807">
                  <c:v>209.33333333333334</c:v>
                </c:pt>
                <c:pt idx="808">
                  <c:v>209.375</c:v>
                </c:pt>
                <c:pt idx="809">
                  <c:v>209.41666666666666</c:v>
                </c:pt>
                <c:pt idx="810">
                  <c:v>209.45833333333334</c:v>
                </c:pt>
                <c:pt idx="811">
                  <c:v>209.5</c:v>
                </c:pt>
                <c:pt idx="812">
                  <c:v>209.54166666666666</c:v>
                </c:pt>
                <c:pt idx="813">
                  <c:v>209.58333333333334</c:v>
                </c:pt>
                <c:pt idx="814">
                  <c:v>209.625</c:v>
                </c:pt>
                <c:pt idx="815">
                  <c:v>209.66666666666666</c:v>
                </c:pt>
                <c:pt idx="816">
                  <c:v>209.70833333333334</c:v>
                </c:pt>
                <c:pt idx="817">
                  <c:v>209.75</c:v>
                </c:pt>
                <c:pt idx="818">
                  <c:v>209.79166666666666</c:v>
                </c:pt>
                <c:pt idx="819">
                  <c:v>209.83333333333334</c:v>
                </c:pt>
                <c:pt idx="820">
                  <c:v>209.875</c:v>
                </c:pt>
                <c:pt idx="821">
                  <c:v>209.91666666666666</c:v>
                </c:pt>
                <c:pt idx="822">
                  <c:v>209.95833333333334</c:v>
                </c:pt>
                <c:pt idx="823">
                  <c:v>210</c:v>
                </c:pt>
                <c:pt idx="824">
                  <c:v>210.04166666666666</c:v>
                </c:pt>
                <c:pt idx="825">
                  <c:v>210.08333333333334</c:v>
                </c:pt>
                <c:pt idx="826">
                  <c:v>210.125</c:v>
                </c:pt>
                <c:pt idx="827">
                  <c:v>210.16666666666666</c:v>
                </c:pt>
                <c:pt idx="828">
                  <c:v>210.20833333333334</c:v>
                </c:pt>
                <c:pt idx="829">
                  <c:v>210.25</c:v>
                </c:pt>
                <c:pt idx="830">
                  <c:v>210.29166666666666</c:v>
                </c:pt>
                <c:pt idx="831">
                  <c:v>210.33333333333334</c:v>
                </c:pt>
                <c:pt idx="832">
                  <c:v>210.375</c:v>
                </c:pt>
                <c:pt idx="833">
                  <c:v>210.41666666666666</c:v>
                </c:pt>
                <c:pt idx="834">
                  <c:v>210.45833333333334</c:v>
                </c:pt>
                <c:pt idx="835">
                  <c:v>210.5</c:v>
                </c:pt>
                <c:pt idx="836">
                  <c:v>210.54166666666666</c:v>
                </c:pt>
                <c:pt idx="837">
                  <c:v>210.58333333333334</c:v>
                </c:pt>
                <c:pt idx="838">
                  <c:v>210.625</c:v>
                </c:pt>
                <c:pt idx="839">
                  <c:v>210.66666666666666</c:v>
                </c:pt>
                <c:pt idx="840">
                  <c:v>210.70833333333334</c:v>
                </c:pt>
                <c:pt idx="841">
                  <c:v>210.75</c:v>
                </c:pt>
                <c:pt idx="842">
                  <c:v>210.79166666666666</c:v>
                </c:pt>
                <c:pt idx="843">
                  <c:v>210.83333333333334</c:v>
                </c:pt>
                <c:pt idx="844">
                  <c:v>210.875</c:v>
                </c:pt>
                <c:pt idx="845">
                  <c:v>210.91666666666666</c:v>
                </c:pt>
                <c:pt idx="846">
                  <c:v>210.95833333333334</c:v>
                </c:pt>
                <c:pt idx="847">
                  <c:v>211</c:v>
                </c:pt>
                <c:pt idx="848">
                  <c:v>211.04166666666666</c:v>
                </c:pt>
                <c:pt idx="849">
                  <c:v>211.08333333333334</c:v>
                </c:pt>
                <c:pt idx="850">
                  <c:v>211.125</c:v>
                </c:pt>
                <c:pt idx="851">
                  <c:v>211.16666666666666</c:v>
                </c:pt>
                <c:pt idx="852">
                  <c:v>211.20833333333334</c:v>
                </c:pt>
                <c:pt idx="853">
                  <c:v>211.25</c:v>
                </c:pt>
                <c:pt idx="854">
                  <c:v>211.29166666666666</c:v>
                </c:pt>
                <c:pt idx="855">
                  <c:v>211.33333333333334</c:v>
                </c:pt>
                <c:pt idx="856">
                  <c:v>211.375</c:v>
                </c:pt>
                <c:pt idx="857">
                  <c:v>211.41666666666666</c:v>
                </c:pt>
                <c:pt idx="858">
                  <c:v>211.45833333333334</c:v>
                </c:pt>
                <c:pt idx="859">
                  <c:v>211.5</c:v>
                </c:pt>
                <c:pt idx="860">
                  <c:v>211.54166666666666</c:v>
                </c:pt>
                <c:pt idx="861">
                  <c:v>211.58333333333334</c:v>
                </c:pt>
                <c:pt idx="862">
                  <c:v>211.625</c:v>
                </c:pt>
                <c:pt idx="863">
                  <c:v>211.66666666666666</c:v>
                </c:pt>
                <c:pt idx="864">
                  <c:v>211.70833333333334</c:v>
                </c:pt>
                <c:pt idx="865">
                  <c:v>211.75</c:v>
                </c:pt>
                <c:pt idx="866">
                  <c:v>211.79166666666666</c:v>
                </c:pt>
                <c:pt idx="867">
                  <c:v>211.83333333333334</c:v>
                </c:pt>
                <c:pt idx="868">
                  <c:v>211.875</c:v>
                </c:pt>
                <c:pt idx="869">
                  <c:v>211.91666666666666</c:v>
                </c:pt>
                <c:pt idx="870">
                  <c:v>211.95833333333334</c:v>
                </c:pt>
                <c:pt idx="871">
                  <c:v>212</c:v>
                </c:pt>
                <c:pt idx="872">
                  <c:v>212.04166666666666</c:v>
                </c:pt>
                <c:pt idx="873">
                  <c:v>212.08333333333334</c:v>
                </c:pt>
                <c:pt idx="874">
                  <c:v>212.125</c:v>
                </c:pt>
                <c:pt idx="875">
                  <c:v>212.16666666666666</c:v>
                </c:pt>
                <c:pt idx="876">
                  <c:v>212.20833333333334</c:v>
                </c:pt>
                <c:pt idx="877">
                  <c:v>212.25</c:v>
                </c:pt>
                <c:pt idx="878">
                  <c:v>212.29166666666666</c:v>
                </c:pt>
                <c:pt idx="879">
                  <c:v>212.33333333333334</c:v>
                </c:pt>
                <c:pt idx="880">
                  <c:v>212.375</c:v>
                </c:pt>
                <c:pt idx="881">
                  <c:v>212.41666666666666</c:v>
                </c:pt>
                <c:pt idx="882">
                  <c:v>212.45833333333334</c:v>
                </c:pt>
                <c:pt idx="883">
                  <c:v>212.5</c:v>
                </c:pt>
                <c:pt idx="884">
                  <c:v>212.54166666666666</c:v>
                </c:pt>
                <c:pt idx="885">
                  <c:v>212.58333333333334</c:v>
                </c:pt>
                <c:pt idx="886">
                  <c:v>212.625</c:v>
                </c:pt>
                <c:pt idx="887">
                  <c:v>212.66666666666666</c:v>
                </c:pt>
                <c:pt idx="888">
                  <c:v>212.70833333333334</c:v>
                </c:pt>
                <c:pt idx="889">
                  <c:v>212.75</c:v>
                </c:pt>
                <c:pt idx="890">
                  <c:v>212.79166666666666</c:v>
                </c:pt>
                <c:pt idx="891">
                  <c:v>212.83333333333334</c:v>
                </c:pt>
                <c:pt idx="892">
                  <c:v>212.875</c:v>
                </c:pt>
                <c:pt idx="893">
                  <c:v>212.91666666666666</c:v>
                </c:pt>
                <c:pt idx="894">
                  <c:v>212.95833333333334</c:v>
                </c:pt>
                <c:pt idx="895">
                  <c:v>213</c:v>
                </c:pt>
                <c:pt idx="896">
                  <c:v>213.04166666666666</c:v>
                </c:pt>
                <c:pt idx="897">
                  <c:v>213.08333333333334</c:v>
                </c:pt>
                <c:pt idx="898">
                  <c:v>213.125</c:v>
                </c:pt>
                <c:pt idx="899">
                  <c:v>213.16666666666666</c:v>
                </c:pt>
                <c:pt idx="900">
                  <c:v>213.20833333333334</c:v>
                </c:pt>
                <c:pt idx="901">
                  <c:v>213.25</c:v>
                </c:pt>
                <c:pt idx="902">
                  <c:v>213.29166666666666</c:v>
                </c:pt>
                <c:pt idx="903">
                  <c:v>213.33333333333334</c:v>
                </c:pt>
                <c:pt idx="904">
                  <c:v>213.375</c:v>
                </c:pt>
                <c:pt idx="905">
                  <c:v>213.41666666666666</c:v>
                </c:pt>
                <c:pt idx="906">
                  <c:v>213.45833333333334</c:v>
                </c:pt>
                <c:pt idx="907">
                  <c:v>213.5</c:v>
                </c:pt>
                <c:pt idx="908">
                  <c:v>213.54166666666666</c:v>
                </c:pt>
                <c:pt idx="909">
                  <c:v>213.58333333333334</c:v>
                </c:pt>
                <c:pt idx="910">
                  <c:v>213.625</c:v>
                </c:pt>
                <c:pt idx="911">
                  <c:v>213.66666666666666</c:v>
                </c:pt>
                <c:pt idx="912">
                  <c:v>213.70833333333334</c:v>
                </c:pt>
                <c:pt idx="913">
                  <c:v>213.75</c:v>
                </c:pt>
                <c:pt idx="914">
                  <c:v>213.79166666666666</c:v>
                </c:pt>
                <c:pt idx="915">
                  <c:v>213.83333333333334</c:v>
                </c:pt>
                <c:pt idx="916">
                  <c:v>213.875</c:v>
                </c:pt>
                <c:pt idx="917">
                  <c:v>213.91666666666666</c:v>
                </c:pt>
                <c:pt idx="918">
                  <c:v>213.95833333333334</c:v>
                </c:pt>
                <c:pt idx="919">
                  <c:v>214</c:v>
                </c:pt>
                <c:pt idx="920">
                  <c:v>214.04166666666666</c:v>
                </c:pt>
                <c:pt idx="921">
                  <c:v>214.08333333333334</c:v>
                </c:pt>
                <c:pt idx="922">
                  <c:v>214.125</c:v>
                </c:pt>
                <c:pt idx="923">
                  <c:v>214.16666666666666</c:v>
                </c:pt>
                <c:pt idx="924">
                  <c:v>214.20833333333334</c:v>
                </c:pt>
                <c:pt idx="925">
                  <c:v>214.25</c:v>
                </c:pt>
                <c:pt idx="926">
                  <c:v>214.29166666666666</c:v>
                </c:pt>
                <c:pt idx="927">
                  <c:v>214.33333333333334</c:v>
                </c:pt>
                <c:pt idx="928">
                  <c:v>214.375</c:v>
                </c:pt>
                <c:pt idx="929">
                  <c:v>214.41666666666666</c:v>
                </c:pt>
                <c:pt idx="930">
                  <c:v>214.45833333333334</c:v>
                </c:pt>
                <c:pt idx="931">
                  <c:v>214.5</c:v>
                </c:pt>
                <c:pt idx="932">
                  <c:v>214.54166666666666</c:v>
                </c:pt>
                <c:pt idx="933">
                  <c:v>214.58333333333334</c:v>
                </c:pt>
                <c:pt idx="934">
                  <c:v>214.625</c:v>
                </c:pt>
                <c:pt idx="935">
                  <c:v>214.66666666666666</c:v>
                </c:pt>
                <c:pt idx="936">
                  <c:v>214.70833333333334</c:v>
                </c:pt>
                <c:pt idx="937">
                  <c:v>214.75</c:v>
                </c:pt>
                <c:pt idx="938">
                  <c:v>214.79166666666666</c:v>
                </c:pt>
                <c:pt idx="939">
                  <c:v>214.83333333333334</c:v>
                </c:pt>
                <c:pt idx="940">
                  <c:v>214.875</c:v>
                </c:pt>
                <c:pt idx="941">
                  <c:v>214.91666666666666</c:v>
                </c:pt>
                <c:pt idx="942">
                  <c:v>214.95833333333334</c:v>
                </c:pt>
                <c:pt idx="943">
                  <c:v>215</c:v>
                </c:pt>
                <c:pt idx="944">
                  <c:v>215.04166666666666</c:v>
                </c:pt>
                <c:pt idx="945">
                  <c:v>215.08333333333334</c:v>
                </c:pt>
                <c:pt idx="946">
                  <c:v>215.125</c:v>
                </c:pt>
                <c:pt idx="947">
                  <c:v>215.16666666666666</c:v>
                </c:pt>
                <c:pt idx="948">
                  <c:v>215.20833333333334</c:v>
                </c:pt>
                <c:pt idx="949">
                  <c:v>215.25</c:v>
                </c:pt>
                <c:pt idx="950">
                  <c:v>215.29166666666666</c:v>
                </c:pt>
                <c:pt idx="951">
                  <c:v>215.33333333333334</c:v>
                </c:pt>
                <c:pt idx="952">
                  <c:v>215.375</c:v>
                </c:pt>
                <c:pt idx="953">
                  <c:v>215.41666666666666</c:v>
                </c:pt>
                <c:pt idx="954">
                  <c:v>215.45833333333334</c:v>
                </c:pt>
                <c:pt idx="955">
                  <c:v>215.5</c:v>
                </c:pt>
                <c:pt idx="956">
                  <c:v>215.54166666666666</c:v>
                </c:pt>
                <c:pt idx="957">
                  <c:v>215.58333333333334</c:v>
                </c:pt>
                <c:pt idx="958">
                  <c:v>215.625</c:v>
                </c:pt>
                <c:pt idx="959">
                  <c:v>215.66666666666666</c:v>
                </c:pt>
                <c:pt idx="960">
                  <c:v>215.70833333333334</c:v>
                </c:pt>
                <c:pt idx="961">
                  <c:v>215.75</c:v>
                </c:pt>
                <c:pt idx="962">
                  <c:v>215.79166666666666</c:v>
                </c:pt>
                <c:pt idx="963">
                  <c:v>215.83333333333334</c:v>
                </c:pt>
                <c:pt idx="964">
                  <c:v>215.875</c:v>
                </c:pt>
                <c:pt idx="965">
                  <c:v>215.91666666666666</c:v>
                </c:pt>
                <c:pt idx="966">
                  <c:v>215.95833333333334</c:v>
                </c:pt>
                <c:pt idx="967">
                  <c:v>216</c:v>
                </c:pt>
                <c:pt idx="968">
                  <c:v>216.04166666666666</c:v>
                </c:pt>
                <c:pt idx="969">
                  <c:v>216.08333333333334</c:v>
                </c:pt>
                <c:pt idx="970">
                  <c:v>216.125</c:v>
                </c:pt>
                <c:pt idx="971">
                  <c:v>216.16666666666666</c:v>
                </c:pt>
                <c:pt idx="972">
                  <c:v>216.20833333333334</c:v>
                </c:pt>
                <c:pt idx="973">
                  <c:v>216.25</c:v>
                </c:pt>
                <c:pt idx="974">
                  <c:v>216.29166666666666</c:v>
                </c:pt>
                <c:pt idx="975">
                  <c:v>216.33333333333334</c:v>
                </c:pt>
                <c:pt idx="976">
                  <c:v>216.375</c:v>
                </c:pt>
                <c:pt idx="977">
                  <c:v>216.41666666666666</c:v>
                </c:pt>
                <c:pt idx="978">
                  <c:v>216.45833333333334</c:v>
                </c:pt>
                <c:pt idx="979">
                  <c:v>216.5</c:v>
                </c:pt>
                <c:pt idx="980">
                  <c:v>216.54166666666666</c:v>
                </c:pt>
                <c:pt idx="981">
                  <c:v>216.58333333333334</c:v>
                </c:pt>
                <c:pt idx="982">
                  <c:v>216.625</c:v>
                </c:pt>
                <c:pt idx="983">
                  <c:v>216.66666666666666</c:v>
                </c:pt>
                <c:pt idx="984">
                  <c:v>216.70833333333334</c:v>
                </c:pt>
                <c:pt idx="985">
                  <c:v>216.75</c:v>
                </c:pt>
                <c:pt idx="986">
                  <c:v>216.79166666666666</c:v>
                </c:pt>
                <c:pt idx="987">
                  <c:v>216.83333333333334</c:v>
                </c:pt>
                <c:pt idx="988">
                  <c:v>216.875</c:v>
                </c:pt>
                <c:pt idx="989">
                  <c:v>216.91666666666666</c:v>
                </c:pt>
                <c:pt idx="990">
                  <c:v>216.95833333333334</c:v>
                </c:pt>
                <c:pt idx="991">
                  <c:v>217</c:v>
                </c:pt>
                <c:pt idx="992">
                  <c:v>217.04166666666666</c:v>
                </c:pt>
                <c:pt idx="993">
                  <c:v>217.08333333333334</c:v>
                </c:pt>
                <c:pt idx="994">
                  <c:v>217.125</c:v>
                </c:pt>
                <c:pt idx="995">
                  <c:v>217.16666666666666</c:v>
                </c:pt>
                <c:pt idx="996">
                  <c:v>217.20833333333334</c:v>
                </c:pt>
                <c:pt idx="997">
                  <c:v>217.25</c:v>
                </c:pt>
                <c:pt idx="998">
                  <c:v>217.29166666666666</c:v>
                </c:pt>
                <c:pt idx="999">
                  <c:v>217.33333333333334</c:v>
                </c:pt>
                <c:pt idx="1000">
                  <c:v>217.375</c:v>
                </c:pt>
                <c:pt idx="1001">
                  <c:v>217.41666666666666</c:v>
                </c:pt>
                <c:pt idx="1002">
                  <c:v>217.45833333333334</c:v>
                </c:pt>
                <c:pt idx="1003">
                  <c:v>217.5</c:v>
                </c:pt>
                <c:pt idx="1004">
                  <c:v>217.54166666666666</c:v>
                </c:pt>
                <c:pt idx="1005">
                  <c:v>217.58333333333334</c:v>
                </c:pt>
                <c:pt idx="1006">
                  <c:v>217.625</c:v>
                </c:pt>
                <c:pt idx="1007">
                  <c:v>217.66666666666666</c:v>
                </c:pt>
                <c:pt idx="1008">
                  <c:v>217.70833333333334</c:v>
                </c:pt>
                <c:pt idx="1009">
                  <c:v>217.75</c:v>
                </c:pt>
                <c:pt idx="1010">
                  <c:v>217.79166666666666</c:v>
                </c:pt>
                <c:pt idx="1011">
                  <c:v>217.83333333333334</c:v>
                </c:pt>
                <c:pt idx="1012">
                  <c:v>217.875</c:v>
                </c:pt>
                <c:pt idx="1013">
                  <c:v>217.91666666666666</c:v>
                </c:pt>
                <c:pt idx="1014">
                  <c:v>217.95833333333334</c:v>
                </c:pt>
                <c:pt idx="1015">
                  <c:v>218</c:v>
                </c:pt>
                <c:pt idx="1016">
                  <c:v>218.04166666666666</c:v>
                </c:pt>
                <c:pt idx="1017">
                  <c:v>218.08333333333334</c:v>
                </c:pt>
                <c:pt idx="1018">
                  <c:v>218.125</c:v>
                </c:pt>
                <c:pt idx="1019">
                  <c:v>218.16666666666666</c:v>
                </c:pt>
                <c:pt idx="1020">
                  <c:v>218.20833333333334</c:v>
                </c:pt>
                <c:pt idx="1021">
                  <c:v>218.25</c:v>
                </c:pt>
                <c:pt idx="1022">
                  <c:v>218.29166666666666</c:v>
                </c:pt>
                <c:pt idx="1023">
                  <c:v>218.33333333333334</c:v>
                </c:pt>
                <c:pt idx="1024">
                  <c:v>218.375</c:v>
                </c:pt>
                <c:pt idx="1025">
                  <c:v>218.41666666666666</c:v>
                </c:pt>
                <c:pt idx="1026">
                  <c:v>218.45833333333334</c:v>
                </c:pt>
                <c:pt idx="1027">
                  <c:v>218.5</c:v>
                </c:pt>
                <c:pt idx="1028">
                  <c:v>218.54166666666666</c:v>
                </c:pt>
                <c:pt idx="1029">
                  <c:v>218.58333333333334</c:v>
                </c:pt>
                <c:pt idx="1030">
                  <c:v>218.625</c:v>
                </c:pt>
                <c:pt idx="1031">
                  <c:v>218.66666666666666</c:v>
                </c:pt>
                <c:pt idx="1032">
                  <c:v>218.70833333333334</c:v>
                </c:pt>
                <c:pt idx="1033">
                  <c:v>218.75</c:v>
                </c:pt>
                <c:pt idx="1034">
                  <c:v>218.79166666666666</c:v>
                </c:pt>
                <c:pt idx="1035">
                  <c:v>218.83333333333334</c:v>
                </c:pt>
                <c:pt idx="1036">
                  <c:v>218.875</c:v>
                </c:pt>
                <c:pt idx="1037">
                  <c:v>218.91666666666666</c:v>
                </c:pt>
                <c:pt idx="1038">
                  <c:v>218.95833333333334</c:v>
                </c:pt>
                <c:pt idx="1039">
                  <c:v>219</c:v>
                </c:pt>
                <c:pt idx="1040">
                  <c:v>219.04166666666666</c:v>
                </c:pt>
                <c:pt idx="1041">
                  <c:v>219.08333333333334</c:v>
                </c:pt>
                <c:pt idx="1042">
                  <c:v>219.125</c:v>
                </c:pt>
                <c:pt idx="1043">
                  <c:v>219.16666666666666</c:v>
                </c:pt>
                <c:pt idx="1044">
                  <c:v>219.20833333333334</c:v>
                </c:pt>
                <c:pt idx="1045">
                  <c:v>219.25</c:v>
                </c:pt>
                <c:pt idx="1046">
                  <c:v>219.29166666666666</c:v>
                </c:pt>
                <c:pt idx="1047">
                  <c:v>219.33333333333334</c:v>
                </c:pt>
                <c:pt idx="1048">
                  <c:v>219.375</c:v>
                </c:pt>
                <c:pt idx="1049">
                  <c:v>219.41666666666666</c:v>
                </c:pt>
                <c:pt idx="1050">
                  <c:v>219.45833333333334</c:v>
                </c:pt>
                <c:pt idx="1051">
                  <c:v>219.5</c:v>
                </c:pt>
                <c:pt idx="1052">
                  <c:v>219.54166666666666</c:v>
                </c:pt>
                <c:pt idx="1053">
                  <c:v>219.58333333333334</c:v>
                </c:pt>
                <c:pt idx="1054">
                  <c:v>219.625</c:v>
                </c:pt>
                <c:pt idx="1055">
                  <c:v>219.66666666666666</c:v>
                </c:pt>
                <c:pt idx="1056">
                  <c:v>219.70833333333334</c:v>
                </c:pt>
                <c:pt idx="1057">
                  <c:v>219.75</c:v>
                </c:pt>
                <c:pt idx="1058">
                  <c:v>219.79166666666666</c:v>
                </c:pt>
                <c:pt idx="1059">
                  <c:v>219.83333333333334</c:v>
                </c:pt>
                <c:pt idx="1060">
                  <c:v>219.875</c:v>
                </c:pt>
                <c:pt idx="1061">
                  <c:v>219.91666666666666</c:v>
                </c:pt>
                <c:pt idx="1062">
                  <c:v>219.95833333333334</c:v>
                </c:pt>
                <c:pt idx="1063">
                  <c:v>220</c:v>
                </c:pt>
                <c:pt idx="1064">
                  <c:v>220.04166666666666</c:v>
                </c:pt>
                <c:pt idx="1065">
                  <c:v>220.08333333333334</c:v>
                </c:pt>
                <c:pt idx="1066">
                  <c:v>220.125</c:v>
                </c:pt>
                <c:pt idx="1067">
                  <c:v>220.16666666666666</c:v>
                </c:pt>
                <c:pt idx="1068">
                  <c:v>220.20833333333334</c:v>
                </c:pt>
                <c:pt idx="1069">
                  <c:v>220.25</c:v>
                </c:pt>
                <c:pt idx="1070">
                  <c:v>220.29166666666666</c:v>
                </c:pt>
                <c:pt idx="1071">
                  <c:v>220.33333333333334</c:v>
                </c:pt>
                <c:pt idx="1072">
                  <c:v>220.375</c:v>
                </c:pt>
                <c:pt idx="1073">
                  <c:v>220.41666666666666</c:v>
                </c:pt>
                <c:pt idx="1074">
                  <c:v>220.45833333333334</c:v>
                </c:pt>
                <c:pt idx="1075">
                  <c:v>220.5</c:v>
                </c:pt>
                <c:pt idx="1076">
                  <c:v>220.54166666666666</c:v>
                </c:pt>
                <c:pt idx="1077">
                  <c:v>220.58333333333334</c:v>
                </c:pt>
                <c:pt idx="1078">
                  <c:v>220.625</c:v>
                </c:pt>
                <c:pt idx="1079">
                  <c:v>220.66666666666666</c:v>
                </c:pt>
                <c:pt idx="1080">
                  <c:v>220.70833333333334</c:v>
                </c:pt>
                <c:pt idx="1081">
                  <c:v>220.75</c:v>
                </c:pt>
                <c:pt idx="1082">
                  <c:v>220.79166666666666</c:v>
                </c:pt>
                <c:pt idx="1083">
                  <c:v>220.83333333333334</c:v>
                </c:pt>
                <c:pt idx="1084">
                  <c:v>220.875</c:v>
                </c:pt>
                <c:pt idx="1085">
                  <c:v>220.91666666666666</c:v>
                </c:pt>
                <c:pt idx="1086">
                  <c:v>220.95833333333334</c:v>
                </c:pt>
                <c:pt idx="1087">
                  <c:v>221</c:v>
                </c:pt>
                <c:pt idx="1088">
                  <c:v>221.04166666666666</c:v>
                </c:pt>
                <c:pt idx="1089">
                  <c:v>221.08333333333334</c:v>
                </c:pt>
                <c:pt idx="1090">
                  <c:v>221.125</c:v>
                </c:pt>
                <c:pt idx="1091">
                  <c:v>221.16666666666666</c:v>
                </c:pt>
                <c:pt idx="1092">
                  <c:v>221.20833333333334</c:v>
                </c:pt>
                <c:pt idx="1093">
                  <c:v>221.25</c:v>
                </c:pt>
                <c:pt idx="1094">
                  <c:v>221.29166666666666</c:v>
                </c:pt>
                <c:pt idx="1095">
                  <c:v>221.33333333333334</c:v>
                </c:pt>
                <c:pt idx="1096">
                  <c:v>221.375</c:v>
                </c:pt>
                <c:pt idx="1097">
                  <c:v>221.41666666666666</c:v>
                </c:pt>
                <c:pt idx="1098">
                  <c:v>221.45833333333334</c:v>
                </c:pt>
                <c:pt idx="1099">
                  <c:v>221.5</c:v>
                </c:pt>
                <c:pt idx="1100">
                  <c:v>221.54166666666666</c:v>
                </c:pt>
                <c:pt idx="1101">
                  <c:v>221.58333333333334</c:v>
                </c:pt>
                <c:pt idx="1102">
                  <c:v>221.625</c:v>
                </c:pt>
                <c:pt idx="1103">
                  <c:v>221.66666666666666</c:v>
                </c:pt>
                <c:pt idx="1104">
                  <c:v>221.70833333333334</c:v>
                </c:pt>
                <c:pt idx="1105">
                  <c:v>221.75</c:v>
                </c:pt>
                <c:pt idx="1106">
                  <c:v>221.79166666666666</c:v>
                </c:pt>
                <c:pt idx="1107">
                  <c:v>221.83333333333334</c:v>
                </c:pt>
                <c:pt idx="1108">
                  <c:v>221.875</c:v>
                </c:pt>
                <c:pt idx="1109">
                  <c:v>221.91666666666666</c:v>
                </c:pt>
                <c:pt idx="1110">
                  <c:v>221.95833333333334</c:v>
                </c:pt>
                <c:pt idx="1111">
                  <c:v>222</c:v>
                </c:pt>
                <c:pt idx="1112">
                  <c:v>222.04166666666666</c:v>
                </c:pt>
                <c:pt idx="1113">
                  <c:v>222.08333333333334</c:v>
                </c:pt>
                <c:pt idx="1114">
                  <c:v>222.125</c:v>
                </c:pt>
                <c:pt idx="1115">
                  <c:v>222.16666666666666</c:v>
                </c:pt>
                <c:pt idx="1116">
                  <c:v>222.20833333333334</c:v>
                </c:pt>
                <c:pt idx="1117">
                  <c:v>222.25</c:v>
                </c:pt>
                <c:pt idx="1118">
                  <c:v>222.29166666666666</c:v>
                </c:pt>
                <c:pt idx="1119">
                  <c:v>222.33333333333334</c:v>
                </c:pt>
                <c:pt idx="1120">
                  <c:v>222.375</c:v>
                </c:pt>
                <c:pt idx="1121">
                  <c:v>222.41666666666666</c:v>
                </c:pt>
                <c:pt idx="1122">
                  <c:v>222.45833333333334</c:v>
                </c:pt>
                <c:pt idx="1123">
                  <c:v>222.5</c:v>
                </c:pt>
                <c:pt idx="1124">
                  <c:v>222.54166666666666</c:v>
                </c:pt>
                <c:pt idx="1125">
                  <c:v>222.58333333333334</c:v>
                </c:pt>
                <c:pt idx="1126">
                  <c:v>222.625</c:v>
                </c:pt>
                <c:pt idx="1127">
                  <c:v>222.66666666666666</c:v>
                </c:pt>
                <c:pt idx="1128">
                  <c:v>222.70833333333334</c:v>
                </c:pt>
                <c:pt idx="1129">
                  <c:v>222.75</c:v>
                </c:pt>
                <c:pt idx="1130">
                  <c:v>222.79166666666666</c:v>
                </c:pt>
                <c:pt idx="1131">
                  <c:v>222.83333333333334</c:v>
                </c:pt>
                <c:pt idx="1132">
                  <c:v>222.875</c:v>
                </c:pt>
                <c:pt idx="1133">
                  <c:v>222.91666666666666</c:v>
                </c:pt>
                <c:pt idx="1134">
                  <c:v>222.95833333333334</c:v>
                </c:pt>
                <c:pt idx="1135">
                  <c:v>223</c:v>
                </c:pt>
                <c:pt idx="1136">
                  <c:v>223.04166666666666</c:v>
                </c:pt>
                <c:pt idx="1137">
                  <c:v>223.08333333333334</c:v>
                </c:pt>
                <c:pt idx="1138">
                  <c:v>223.125</c:v>
                </c:pt>
                <c:pt idx="1139">
                  <c:v>223.16666666666666</c:v>
                </c:pt>
                <c:pt idx="1140">
                  <c:v>223.20833333333334</c:v>
                </c:pt>
                <c:pt idx="1141">
                  <c:v>223.25</c:v>
                </c:pt>
                <c:pt idx="1142">
                  <c:v>223.29166666666666</c:v>
                </c:pt>
                <c:pt idx="1143">
                  <c:v>223.33333333333334</c:v>
                </c:pt>
                <c:pt idx="1144">
                  <c:v>223.375</c:v>
                </c:pt>
                <c:pt idx="1145">
                  <c:v>223.41666666666666</c:v>
                </c:pt>
                <c:pt idx="1146">
                  <c:v>223.45833333333334</c:v>
                </c:pt>
                <c:pt idx="1147">
                  <c:v>223.5</c:v>
                </c:pt>
                <c:pt idx="1148">
                  <c:v>223.54166666666666</c:v>
                </c:pt>
                <c:pt idx="1149">
                  <c:v>223.58333333333334</c:v>
                </c:pt>
                <c:pt idx="1150">
                  <c:v>223.625</c:v>
                </c:pt>
                <c:pt idx="1151">
                  <c:v>223.66666666666666</c:v>
                </c:pt>
                <c:pt idx="1152">
                  <c:v>223.70833333333334</c:v>
                </c:pt>
                <c:pt idx="1153">
                  <c:v>223.75</c:v>
                </c:pt>
                <c:pt idx="1154">
                  <c:v>223.79166666666666</c:v>
                </c:pt>
                <c:pt idx="1155">
                  <c:v>223.83333333333334</c:v>
                </c:pt>
                <c:pt idx="1156">
                  <c:v>223.875</c:v>
                </c:pt>
                <c:pt idx="1157">
                  <c:v>223.91666666666666</c:v>
                </c:pt>
                <c:pt idx="1158">
                  <c:v>223.95833333333334</c:v>
                </c:pt>
                <c:pt idx="1159">
                  <c:v>224</c:v>
                </c:pt>
                <c:pt idx="1160">
                  <c:v>224.04166666666666</c:v>
                </c:pt>
                <c:pt idx="1161">
                  <c:v>224.08333333333334</c:v>
                </c:pt>
                <c:pt idx="1162">
                  <c:v>224.125</c:v>
                </c:pt>
                <c:pt idx="1163">
                  <c:v>224.16666666666666</c:v>
                </c:pt>
                <c:pt idx="1164">
                  <c:v>224.20833333333334</c:v>
                </c:pt>
                <c:pt idx="1165">
                  <c:v>224.25</c:v>
                </c:pt>
                <c:pt idx="1166">
                  <c:v>224.29166666666666</c:v>
                </c:pt>
                <c:pt idx="1167">
                  <c:v>224.33333333333334</c:v>
                </c:pt>
                <c:pt idx="1168">
                  <c:v>224.375</c:v>
                </c:pt>
                <c:pt idx="1169">
                  <c:v>224.41666666666666</c:v>
                </c:pt>
                <c:pt idx="1170">
                  <c:v>224.45833333333334</c:v>
                </c:pt>
                <c:pt idx="1171">
                  <c:v>224.5</c:v>
                </c:pt>
                <c:pt idx="1172">
                  <c:v>224.54166666666666</c:v>
                </c:pt>
                <c:pt idx="1173">
                  <c:v>224.58333333333334</c:v>
                </c:pt>
                <c:pt idx="1174">
                  <c:v>224.625</c:v>
                </c:pt>
                <c:pt idx="1175">
                  <c:v>224.66666666666666</c:v>
                </c:pt>
                <c:pt idx="1176">
                  <c:v>224.70833333333334</c:v>
                </c:pt>
                <c:pt idx="1177">
                  <c:v>224.75</c:v>
                </c:pt>
                <c:pt idx="1178">
                  <c:v>224.79166666666666</c:v>
                </c:pt>
                <c:pt idx="1179">
                  <c:v>224.83333333333334</c:v>
                </c:pt>
                <c:pt idx="1180">
                  <c:v>224.875</c:v>
                </c:pt>
                <c:pt idx="1181">
                  <c:v>224.91666666666666</c:v>
                </c:pt>
                <c:pt idx="1182">
                  <c:v>224.95833333333334</c:v>
                </c:pt>
                <c:pt idx="1183">
                  <c:v>225</c:v>
                </c:pt>
                <c:pt idx="1184">
                  <c:v>225.04166666666666</c:v>
                </c:pt>
                <c:pt idx="1185">
                  <c:v>225.08333333333334</c:v>
                </c:pt>
                <c:pt idx="1186">
                  <c:v>225.125</c:v>
                </c:pt>
                <c:pt idx="1187">
                  <c:v>225.16666666666666</c:v>
                </c:pt>
                <c:pt idx="1188">
                  <c:v>225.20833333333334</c:v>
                </c:pt>
                <c:pt idx="1189">
                  <c:v>225.25</c:v>
                </c:pt>
                <c:pt idx="1190">
                  <c:v>225.29166666666666</c:v>
                </c:pt>
                <c:pt idx="1191">
                  <c:v>225.33333333333334</c:v>
                </c:pt>
                <c:pt idx="1192">
                  <c:v>225.375</c:v>
                </c:pt>
                <c:pt idx="1193">
                  <c:v>225.41666666666666</c:v>
                </c:pt>
                <c:pt idx="1194">
                  <c:v>225.45833333333334</c:v>
                </c:pt>
                <c:pt idx="1195">
                  <c:v>225.5</c:v>
                </c:pt>
                <c:pt idx="1196">
                  <c:v>225.54166666666666</c:v>
                </c:pt>
                <c:pt idx="1197">
                  <c:v>225.58333333333334</c:v>
                </c:pt>
                <c:pt idx="1198">
                  <c:v>225.625</c:v>
                </c:pt>
                <c:pt idx="1199">
                  <c:v>225.66666666666666</c:v>
                </c:pt>
                <c:pt idx="1200">
                  <c:v>225.70833333333334</c:v>
                </c:pt>
                <c:pt idx="1201">
                  <c:v>225.75</c:v>
                </c:pt>
                <c:pt idx="1202">
                  <c:v>225.79166666666666</c:v>
                </c:pt>
                <c:pt idx="1203">
                  <c:v>225.83333333333334</c:v>
                </c:pt>
                <c:pt idx="1204">
                  <c:v>225.875</c:v>
                </c:pt>
                <c:pt idx="1205">
                  <c:v>225.91666666666666</c:v>
                </c:pt>
                <c:pt idx="1206">
                  <c:v>225.95833333333334</c:v>
                </c:pt>
                <c:pt idx="1207">
                  <c:v>226</c:v>
                </c:pt>
                <c:pt idx="1208">
                  <c:v>226.04166666666666</c:v>
                </c:pt>
                <c:pt idx="1209">
                  <c:v>226.08333333333334</c:v>
                </c:pt>
                <c:pt idx="1210">
                  <c:v>226.125</c:v>
                </c:pt>
                <c:pt idx="1211">
                  <c:v>226.16666666666666</c:v>
                </c:pt>
                <c:pt idx="1212">
                  <c:v>226.20833333333334</c:v>
                </c:pt>
                <c:pt idx="1213">
                  <c:v>226.25</c:v>
                </c:pt>
                <c:pt idx="1214">
                  <c:v>226.29166666666666</c:v>
                </c:pt>
                <c:pt idx="1215">
                  <c:v>226.33333333333334</c:v>
                </c:pt>
                <c:pt idx="1216">
                  <c:v>226.375</c:v>
                </c:pt>
                <c:pt idx="1217">
                  <c:v>226.41666666666666</c:v>
                </c:pt>
                <c:pt idx="1218">
                  <c:v>226.45833333333334</c:v>
                </c:pt>
                <c:pt idx="1219">
                  <c:v>226.5</c:v>
                </c:pt>
                <c:pt idx="1220">
                  <c:v>226.54166666666666</c:v>
                </c:pt>
                <c:pt idx="1221">
                  <c:v>226.58333333333334</c:v>
                </c:pt>
                <c:pt idx="1222">
                  <c:v>226.625</c:v>
                </c:pt>
                <c:pt idx="1223">
                  <c:v>226.66666666666666</c:v>
                </c:pt>
                <c:pt idx="1224">
                  <c:v>226.70833333333334</c:v>
                </c:pt>
                <c:pt idx="1225">
                  <c:v>226.75</c:v>
                </c:pt>
                <c:pt idx="1226">
                  <c:v>226.79166666666666</c:v>
                </c:pt>
                <c:pt idx="1227">
                  <c:v>226.83333333333334</c:v>
                </c:pt>
                <c:pt idx="1228">
                  <c:v>226.875</c:v>
                </c:pt>
                <c:pt idx="1229">
                  <c:v>226.91666666666666</c:v>
                </c:pt>
                <c:pt idx="1230">
                  <c:v>226.95833333333334</c:v>
                </c:pt>
                <c:pt idx="1231">
                  <c:v>227</c:v>
                </c:pt>
                <c:pt idx="1232">
                  <c:v>227.04166666666666</c:v>
                </c:pt>
                <c:pt idx="1233">
                  <c:v>227.08333333333334</c:v>
                </c:pt>
                <c:pt idx="1234">
                  <c:v>227.125</c:v>
                </c:pt>
                <c:pt idx="1235">
                  <c:v>227.16666666666666</c:v>
                </c:pt>
                <c:pt idx="1236">
                  <c:v>227.20833333333334</c:v>
                </c:pt>
                <c:pt idx="1237">
                  <c:v>227.25</c:v>
                </c:pt>
                <c:pt idx="1238">
                  <c:v>227.29166666666666</c:v>
                </c:pt>
                <c:pt idx="1239">
                  <c:v>227.33333333333334</c:v>
                </c:pt>
                <c:pt idx="1240">
                  <c:v>227.375</c:v>
                </c:pt>
                <c:pt idx="1241">
                  <c:v>227.41666666666666</c:v>
                </c:pt>
                <c:pt idx="1242">
                  <c:v>227.45833333333334</c:v>
                </c:pt>
                <c:pt idx="1243">
                  <c:v>227.5</c:v>
                </c:pt>
                <c:pt idx="1244">
                  <c:v>227.54166666666666</c:v>
                </c:pt>
                <c:pt idx="1245">
                  <c:v>227.58333333333334</c:v>
                </c:pt>
                <c:pt idx="1246">
                  <c:v>227.625</c:v>
                </c:pt>
                <c:pt idx="1247">
                  <c:v>227.66666666666666</c:v>
                </c:pt>
                <c:pt idx="1248">
                  <c:v>227.70833333333334</c:v>
                </c:pt>
                <c:pt idx="1249">
                  <c:v>227.75</c:v>
                </c:pt>
                <c:pt idx="1250">
                  <c:v>227.79166666666666</c:v>
                </c:pt>
                <c:pt idx="1251">
                  <c:v>227.83333333333334</c:v>
                </c:pt>
                <c:pt idx="1252">
                  <c:v>227.875</c:v>
                </c:pt>
                <c:pt idx="1253">
                  <c:v>227.91666666666666</c:v>
                </c:pt>
                <c:pt idx="1254">
                  <c:v>227.95833333333334</c:v>
                </c:pt>
                <c:pt idx="1255">
                  <c:v>228</c:v>
                </c:pt>
                <c:pt idx="1256">
                  <c:v>228.04166666666666</c:v>
                </c:pt>
                <c:pt idx="1257">
                  <c:v>228.08333333333334</c:v>
                </c:pt>
                <c:pt idx="1258">
                  <c:v>228.125</c:v>
                </c:pt>
                <c:pt idx="1259">
                  <c:v>228.16666666666666</c:v>
                </c:pt>
                <c:pt idx="1260">
                  <c:v>228.20833333333334</c:v>
                </c:pt>
                <c:pt idx="1261">
                  <c:v>228.25</c:v>
                </c:pt>
                <c:pt idx="1262">
                  <c:v>228.29166666666666</c:v>
                </c:pt>
                <c:pt idx="1263">
                  <c:v>228.33333333333334</c:v>
                </c:pt>
                <c:pt idx="1264">
                  <c:v>228.375</c:v>
                </c:pt>
                <c:pt idx="1265">
                  <c:v>228.41666666666666</c:v>
                </c:pt>
                <c:pt idx="1266">
                  <c:v>228.45833333333334</c:v>
                </c:pt>
                <c:pt idx="1267">
                  <c:v>228.5</c:v>
                </c:pt>
                <c:pt idx="1268">
                  <c:v>228.54166666666666</c:v>
                </c:pt>
                <c:pt idx="1269">
                  <c:v>228.58333333333334</c:v>
                </c:pt>
                <c:pt idx="1270">
                  <c:v>228.625</c:v>
                </c:pt>
                <c:pt idx="1271">
                  <c:v>228.66666666666666</c:v>
                </c:pt>
                <c:pt idx="1272">
                  <c:v>228.70833333333334</c:v>
                </c:pt>
                <c:pt idx="1273">
                  <c:v>228.75</c:v>
                </c:pt>
                <c:pt idx="1274">
                  <c:v>228.79166666666666</c:v>
                </c:pt>
                <c:pt idx="1275">
                  <c:v>228.83333333333334</c:v>
                </c:pt>
                <c:pt idx="1276">
                  <c:v>228.875</c:v>
                </c:pt>
                <c:pt idx="1277">
                  <c:v>228.91666666666666</c:v>
                </c:pt>
                <c:pt idx="1278">
                  <c:v>228.95833333333334</c:v>
                </c:pt>
                <c:pt idx="1279">
                  <c:v>229</c:v>
                </c:pt>
                <c:pt idx="1280">
                  <c:v>229.04166666666666</c:v>
                </c:pt>
                <c:pt idx="1281">
                  <c:v>229.08333333333334</c:v>
                </c:pt>
                <c:pt idx="1282">
                  <c:v>229.125</c:v>
                </c:pt>
                <c:pt idx="1283">
                  <c:v>229.16666666666666</c:v>
                </c:pt>
                <c:pt idx="1284">
                  <c:v>229.20833333333334</c:v>
                </c:pt>
                <c:pt idx="1285">
                  <c:v>229.25</c:v>
                </c:pt>
                <c:pt idx="1286">
                  <c:v>229.29166666666666</c:v>
                </c:pt>
                <c:pt idx="1287">
                  <c:v>229.33333333333334</c:v>
                </c:pt>
                <c:pt idx="1288">
                  <c:v>229.375</c:v>
                </c:pt>
              </c:numCache>
            </c:numRef>
          </c:xVal>
          <c:yVal>
            <c:numRef>
              <c:f>'1999'!$E$2:$E$1291</c:f>
              <c:numCache>
                <c:formatCode>0.000</c:formatCode>
                <c:ptCount val="1290"/>
                <c:pt idx="0">
                  <c:v>2.5386965964217687</c:v>
                </c:pt>
                <c:pt idx="1">
                  <c:v>2.6131750651789614</c:v>
                </c:pt>
                <c:pt idx="2">
                  <c:v>2.5177262088924524</c:v>
                </c:pt>
                <c:pt idx="3">
                  <c:v>2.4453933812562356</c:v>
                </c:pt>
                <c:pt idx="4">
                  <c:v>2.4148935048655948</c:v>
                </c:pt>
                <c:pt idx="5">
                  <c:v>2.507291988512852</c:v>
                </c:pt>
                <c:pt idx="6">
                  <c:v>2.6565006693338917</c:v>
                </c:pt>
                <c:pt idx="7">
                  <c:v>2.8470453593948513</c:v>
                </c:pt>
                <c:pt idx="8">
                  <c:v>3.2870155310365785</c:v>
                </c:pt>
                <c:pt idx="9">
                  <c:v>3.5684508542365858</c:v>
                </c:pt>
                <c:pt idx="10">
                  <c:v>3.6950678271244959</c:v>
                </c:pt>
                <c:pt idx="11">
                  <c:v>3.8401632239137227</c:v>
                </c:pt>
                <c:pt idx="12">
                  <c:v>3.9596808739654246</c:v>
                </c:pt>
                <c:pt idx="13">
                  <c:v>3.9596808739654246</c:v>
                </c:pt>
                <c:pt idx="14">
                  <c:v>3.9596808739654246</c:v>
                </c:pt>
                <c:pt idx="15">
                  <c:v>4.1291717074168597</c:v>
                </c:pt>
                <c:pt idx="16">
                  <c:v>4.4033182418263133</c:v>
                </c:pt>
                <c:pt idx="17">
                  <c:v>4.7105727921735037</c:v>
                </c:pt>
                <c:pt idx="18">
                  <c:v>5.073710629211333</c:v>
                </c:pt>
                <c:pt idx="19">
                  <c:v>5.1113387372343508</c:v>
                </c:pt>
                <c:pt idx="20">
                  <c:v>5.1682412004719946</c:v>
                </c:pt>
                <c:pt idx="21">
                  <c:v>5.2449787981949143</c:v>
                </c:pt>
                <c:pt idx="22">
                  <c:v>5.3423134722055261</c:v>
                </c:pt>
                <c:pt idx="23">
                  <c:v>5.3227198752744425</c:v>
                </c:pt>
                <c:pt idx="24">
                  <c:v>5.3031898151066317</c:v>
                </c:pt>
                <c:pt idx="25">
                  <c:v>5.4612209483788332</c:v>
                </c:pt>
                <c:pt idx="26">
                  <c:v>5.5824684203095503</c:v>
                </c:pt>
                <c:pt idx="27">
                  <c:v>5.5013745172512198</c:v>
                </c:pt>
                <c:pt idx="28">
                  <c:v>5.5215493278394634</c:v>
                </c:pt>
                <c:pt idx="29">
                  <c:v>5.5824684203095503</c:v>
                </c:pt>
                <c:pt idx="30">
                  <c:v>5.3423134722055261</c:v>
                </c:pt>
                <c:pt idx="31">
                  <c:v>5.1492120730847253</c:v>
                </c:pt>
                <c:pt idx="32">
                  <c:v>5.2257008314241578</c:v>
                </c:pt>
                <c:pt idx="33">
                  <c:v>5.3619708126027907</c:v>
                </c:pt>
                <c:pt idx="34">
                  <c:v>5.3619708126027907</c:v>
                </c:pt>
                <c:pt idx="35">
                  <c:v>5.7688280999235193</c:v>
                </c:pt>
                <c:pt idx="36">
                  <c:v>6.1138885550257456</c:v>
                </c:pt>
                <c:pt idx="37">
                  <c:v>5.9607158503310522</c:v>
                </c:pt>
                <c:pt idx="38">
                  <c:v>5.3031898151066317</c:v>
                </c:pt>
                <c:pt idx="39">
                  <c:v>4.8891932906541884</c:v>
                </c:pt>
                <c:pt idx="40">
                  <c:v>5.3227198752744425</c:v>
                </c:pt>
                <c:pt idx="41">
                  <c:v>6.5948670997052368</c:v>
                </c:pt>
                <c:pt idx="42">
                  <c:v>7.4997114433108285</c:v>
                </c:pt>
                <c:pt idx="43">
                  <c:v>6.7626230210143001</c:v>
                </c:pt>
                <c:pt idx="44">
                  <c:v>6.7869010267244256</c:v>
                </c:pt>
                <c:pt idx="45">
                  <c:v>7.420201456753909</c:v>
                </c:pt>
                <c:pt idx="46">
                  <c:v>7.9090929444285365</c:v>
                </c:pt>
                <c:pt idx="47">
                  <c:v>8.1357232453778998</c:v>
                </c:pt>
                <c:pt idx="48">
                  <c:v>8.0785124091538236</c:v>
                </c:pt>
                <c:pt idx="49">
                  <c:v>7.7979670458249393</c:v>
                </c:pt>
                <c:pt idx="50">
                  <c:v>7.3676235859053758</c:v>
                </c:pt>
                <c:pt idx="51">
                  <c:v>6.8848054549087783</c:v>
                </c:pt>
                <c:pt idx="52">
                  <c:v>6.5007051866115679</c:v>
                </c:pt>
                <c:pt idx="53">
                  <c:v>6.2479799580506459</c:v>
                </c:pt>
                <c:pt idx="54">
                  <c:v>6.0041246997906779</c:v>
                </c:pt>
                <c:pt idx="55">
                  <c:v>5.6439840098307457</c:v>
                </c:pt>
                <c:pt idx="56">
                  <c:v>5.4412417664940813</c:v>
                </c:pt>
                <c:pt idx="57">
                  <c:v>5.3423134722055261</c:v>
                </c:pt>
                <c:pt idx="58">
                  <c:v>5.3031898151066317</c:v>
                </c:pt>
                <c:pt idx="59">
                  <c:v>5.073710629211333</c:v>
                </c:pt>
                <c:pt idx="60">
                  <c:v>4.9991837555801819</c:v>
                </c:pt>
                <c:pt idx="61">
                  <c:v>5.0549880390336046</c:v>
                </c:pt>
                <c:pt idx="62">
                  <c:v>5.2449787981949143</c:v>
                </c:pt>
                <c:pt idx="63">
                  <c:v>5.2643194815984158</c:v>
                </c:pt>
                <c:pt idx="64">
                  <c:v>5.3816921038416128</c:v>
                </c:pt>
                <c:pt idx="65">
                  <c:v>5.5013745172512198</c:v>
                </c:pt>
                <c:pt idx="66">
                  <c:v>5.8534194300192732</c:v>
                </c:pt>
                <c:pt idx="67">
                  <c:v>6.0259350977277775</c:v>
                </c:pt>
                <c:pt idx="68">
                  <c:v>6.3160119885371397</c:v>
                </c:pt>
                <c:pt idx="69">
                  <c:v>6.9342367301006691</c:v>
                </c:pt>
                <c:pt idx="70">
                  <c:v>9.0084337237773795</c:v>
                </c:pt>
                <c:pt idx="71">
                  <c:v>11.889145366359225</c:v>
                </c:pt>
                <c:pt idx="72">
                  <c:v>12.865624244463438</c:v>
                </c:pt>
                <c:pt idx="73">
                  <c:v>12.821634574813359</c:v>
                </c:pt>
                <c:pt idx="74">
                  <c:v>13.268027443147103</c:v>
                </c:pt>
                <c:pt idx="75">
                  <c:v>14.254002112000881</c:v>
                </c:pt>
                <c:pt idx="76">
                  <c:v>14.302651674981888</c:v>
                </c:pt>
                <c:pt idx="77">
                  <c:v>14.498837791005755</c:v>
                </c:pt>
                <c:pt idx="78">
                  <c:v>13.870442113014612</c:v>
                </c:pt>
                <c:pt idx="79">
                  <c:v>12.954033381542073</c:v>
                </c:pt>
                <c:pt idx="80">
                  <c:v>12.38950761436892</c:v>
                </c:pt>
                <c:pt idx="81">
                  <c:v>12.262582833948244</c:v>
                </c:pt>
                <c:pt idx="82">
                  <c:v>12.347061862853044</c:v>
                </c:pt>
                <c:pt idx="83">
                  <c:v>12.647097744694907</c:v>
                </c:pt>
                <c:pt idx="84">
                  <c:v>13.268027443147103</c:v>
                </c:pt>
                <c:pt idx="85">
                  <c:v>13.222732888188595</c:v>
                </c:pt>
                <c:pt idx="86">
                  <c:v>12.777787551826716</c:v>
                </c:pt>
                <c:pt idx="87">
                  <c:v>12.304753751489478</c:v>
                </c:pt>
                <c:pt idx="88">
                  <c:v>11.971190649225701</c:v>
                </c:pt>
                <c:pt idx="89">
                  <c:v>12.954033381542073</c:v>
                </c:pt>
                <c:pt idx="90">
                  <c:v>13.72915718310659</c:v>
                </c:pt>
                <c:pt idx="91">
                  <c:v>14.108997923119663</c:v>
                </c:pt>
                <c:pt idx="92">
                  <c:v>14.498837791005755</c:v>
                </c:pt>
                <c:pt idx="93">
                  <c:v>15.361658365609937</c:v>
                </c:pt>
                <c:pt idx="94">
                  <c:v>17.590009170756698</c:v>
                </c:pt>
                <c:pt idx="95">
                  <c:v>21.167356713654158</c:v>
                </c:pt>
                <c:pt idx="96">
                  <c:v>23.641408748727827</c:v>
                </c:pt>
                <c:pt idx="97">
                  <c:v>21.743004539153539</c:v>
                </c:pt>
                <c:pt idx="98">
                  <c:v>21.525381882363508</c:v>
                </c:pt>
                <c:pt idx="99">
                  <c:v>21.309869443065327</c:v>
                </c:pt>
                <c:pt idx="100">
                  <c:v>20.885093566935204</c:v>
                </c:pt>
                <c:pt idx="101">
                  <c:v>20.399871782628662</c:v>
                </c:pt>
                <c:pt idx="102">
                  <c:v>19.792008150365355</c:v>
                </c:pt>
                <c:pt idx="103">
                  <c:v>18.13255391927941</c:v>
                </c:pt>
                <c:pt idx="104">
                  <c:v>17.471582337984124</c:v>
                </c:pt>
                <c:pt idx="105">
                  <c:v>16.439658071401738</c:v>
                </c:pt>
                <c:pt idx="106">
                  <c:v>16.218419908770958</c:v>
                </c:pt>
                <c:pt idx="107">
                  <c:v>16.000037481324643</c:v>
                </c:pt>
                <c:pt idx="108">
                  <c:v>15.838102544367391</c:v>
                </c:pt>
                <c:pt idx="109">
                  <c:v>15.518928138722435</c:v>
                </c:pt>
                <c:pt idx="110">
                  <c:v>15.624629241395249</c:v>
                </c:pt>
                <c:pt idx="111">
                  <c:v>15.784473927323631</c:v>
                </c:pt>
                <c:pt idx="112">
                  <c:v>15.624629241395249</c:v>
                </c:pt>
                <c:pt idx="113">
                  <c:v>14.949687735922296</c:v>
                </c:pt>
                <c:pt idx="114">
                  <c:v>15.361658365609937</c:v>
                </c:pt>
                <c:pt idx="115">
                  <c:v>15.784473927323631</c:v>
                </c:pt>
                <c:pt idx="116">
                  <c:v>16.439658071401738</c:v>
                </c:pt>
                <c:pt idx="117">
                  <c:v>16.776951641673911</c:v>
                </c:pt>
                <c:pt idx="118">
                  <c:v>16.60748321590156</c:v>
                </c:pt>
                <c:pt idx="119">
                  <c:v>16.439658071401738</c:v>
                </c:pt>
                <c:pt idx="120">
                  <c:v>16.108874043232756</c:v>
                </c:pt>
                <c:pt idx="121">
                  <c:v>15.784473927323631</c:v>
                </c:pt>
                <c:pt idx="122">
                  <c:v>15.051679016481883</c:v>
                </c:pt>
                <c:pt idx="123">
                  <c:v>14.498837791005755</c:v>
                </c:pt>
                <c:pt idx="124">
                  <c:v>13.965399793608746</c:v>
                </c:pt>
                <c:pt idx="125">
                  <c:v>13.087728588045994</c:v>
                </c:pt>
                <c:pt idx="126">
                  <c:v>12.474813830442454</c:v>
                </c:pt>
                <c:pt idx="127">
                  <c:v>11.726645077360324</c:v>
                </c:pt>
                <c:pt idx="128">
                  <c:v>11.020963185215464</c:v>
                </c:pt>
                <c:pt idx="129">
                  <c:v>10.463605338775418</c:v>
                </c:pt>
                <c:pt idx="130">
                  <c:v>10.106836723564346</c:v>
                </c:pt>
                <c:pt idx="131">
                  <c:v>10.071793059604245</c:v>
                </c:pt>
                <c:pt idx="132">
                  <c:v>9.7955038826951153</c:v>
                </c:pt>
                <c:pt idx="133">
                  <c:v>9.7275460554695741</c:v>
                </c:pt>
                <c:pt idx="134">
                  <c:v>9.7955038826951153</c:v>
                </c:pt>
                <c:pt idx="135">
                  <c:v>9.8982719454168944</c:v>
                </c:pt>
                <c:pt idx="136">
                  <c:v>9.9673424179829784</c:v>
                </c:pt>
                <c:pt idx="137">
                  <c:v>10.106836723564346</c:v>
                </c:pt>
                <c:pt idx="138">
                  <c:v>10.106836723564346</c:v>
                </c:pt>
                <c:pt idx="139">
                  <c:v>10.319505875227375</c:v>
                </c:pt>
                <c:pt idx="140">
                  <c:v>10.609589156815391</c:v>
                </c:pt>
                <c:pt idx="141">
                  <c:v>11.020963185215464</c:v>
                </c:pt>
                <c:pt idx="142">
                  <c:v>11.368647375223102</c:v>
                </c:pt>
                <c:pt idx="143">
                  <c:v>11.44730049732954</c:v>
                </c:pt>
                <c:pt idx="144">
                  <c:v>11.407910069997307</c:v>
                </c:pt>
                <c:pt idx="145">
                  <c:v>11.059094765805494</c:v>
                </c:pt>
                <c:pt idx="146">
                  <c:v>10.609589156815391</c:v>
                </c:pt>
                <c:pt idx="147">
                  <c:v>10.212653241441343</c:v>
                </c:pt>
                <c:pt idx="148">
                  <c:v>9.8296487004726067</c:v>
                </c:pt>
                <c:pt idx="149">
                  <c:v>9.394300562336829</c:v>
                </c:pt>
                <c:pt idx="150">
                  <c:v>9.0084337237773795</c:v>
                </c:pt>
                <c:pt idx="151">
                  <c:v>8.6373171114649452</c:v>
                </c:pt>
                <c:pt idx="152">
                  <c:v>8.3096025974020193</c:v>
                </c:pt>
                <c:pt idx="153">
                  <c:v>8.0216720100394774</c:v>
                </c:pt>
                <c:pt idx="154">
                  <c:v>7.7429431629582295</c:v>
                </c:pt>
                <c:pt idx="155">
                  <c:v>7.4997114433108285</c:v>
                </c:pt>
                <c:pt idx="156">
                  <c:v>7.3676235859053758</c:v>
                </c:pt>
                <c:pt idx="157">
                  <c:v>7.2634869566035007</c:v>
                </c:pt>
                <c:pt idx="158">
                  <c:v>7.2376635109462431</c:v>
                </c:pt>
                <c:pt idx="159">
                  <c:v>7.3414624531768196</c:v>
                </c:pt>
                <c:pt idx="160">
                  <c:v>7.4997114433108285</c:v>
                </c:pt>
                <c:pt idx="161">
                  <c:v>7.6069371241724486</c:v>
                </c:pt>
                <c:pt idx="162">
                  <c:v>7.7429431629582295</c:v>
                </c:pt>
                <c:pt idx="163">
                  <c:v>7.8533495273020195</c:v>
                </c:pt>
                <c:pt idx="164">
                  <c:v>7.9651996494743713</c:v>
                </c:pt>
                <c:pt idx="165">
                  <c:v>7.9933899742404613</c:v>
                </c:pt>
                <c:pt idx="166">
                  <c:v>8.0216720100394774</c:v>
                </c:pt>
                <c:pt idx="167">
                  <c:v>8.1357232453778998</c:v>
                </c:pt>
                <c:pt idx="168">
                  <c:v>7.9371007383470129</c:v>
                </c:pt>
                <c:pt idx="169">
                  <c:v>7.7155649698194591</c:v>
                </c:pt>
                <c:pt idx="170">
                  <c:v>7.4466187495448359</c:v>
                </c:pt>
                <c:pt idx="171">
                  <c:v>7.1862675635500697</c:v>
                </c:pt>
                <c:pt idx="172">
                  <c:v>6.9590730433385026</c:v>
                </c:pt>
                <c:pt idx="173">
                  <c:v>6.6902603457930594</c:v>
                </c:pt>
                <c:pt idx="174">
                  <c:v>6.4773552370111336</c:v>
                </c:pt>
                <c:pt idx="175">
                  <c:v>6.2029921588146122</c:v>
                </c:pt>
                <c:pt idx="176">
                  <c:v>5.9823850271060923</c:v>
                </c:pt>
                <c:pt idx="177">
                  <c:v>5.7061019370798833</c:v>
                </c:pt>
                <c:pt idx="178">
                  <c:v>5.5417897727449281</c:v>
                </c:pt>
                <c:pt idx="179">
                  <c:v>5.4412417664940813</c:v>
                </c:pt>
                <c:pt idx="180">
                  <c:v>5.3031898151066317</c:v>
                </c:pt>
                <c:pt idx="181">
                  <c:v>5.1682412004719946</c:v>
                </c:pt>
                <c:pt idx="182">
                  <c:v>5.1492120730847253</c:v>
                </c:pt>
                <c:pt idx="183">
                  <c:v>5.1682412004719946</c:v>
                </c:pt>
                <c:pt idx="184">
                  <c:v>5.2257008314241578</c:v>
                </c:pt>
                <c:pt idx="185">
                  <c:v>5.4014775539720166</c:v>
                </c:pt>
                <c:pt idx="186">
                  <c:v>5.5417897727449281</c:v>
                </c:pt>
                <c:pt idx="187">
                  <c:v>5.7898730120282149</c:v>
                </c:pt>
                <c:pt idx="188">
                  <c:v>5.9823850271060923</c:v>
                </c:pt>
                <c:pt idx="189">
                  <c:v>5.8534194300192732</c:v>
                </c:pt>
                <c:pt idx="190">
                  <c:v>5.6234121765093468</c:v>
                </c:pt>
                <c:pt idx="191">
                  <c:v>6.4291518771198692</c:v>
                </c:pt>
                <c:pt idx="192">
                  <c:v>6.4052569228871761</c:v>
                </c:pt>
                <c:pt idx="193">
                  <c:v>6.6629451854328856</c:v>
                </c:pt>
                <c:pt idx="194">
                  <c:v>6.4907549014476764</c:v>
                </c:pt>
                <c:pt idx="195">
                  <c:v>6.2387145596826983</c:v>
                </c:pt>
                <c:pt idx="196">
                  <c:v>5.8869235272811204</c:v>
                </c:pt>
                <c:pt idx="197">
                  <c:v>5.6570991421507486</c:v>
                </c:pt>
                <c:pt idx="198">
                  <c:v>5.3144073069328162</c:v>
                </c:pt>
                <c:pt idx="199">
                  <c:v>5.0585328560634588</c:v>
                </c:pt>
                <c:pt idx="200">
                  <c:v>4.8959336465835062</c:v>
                </c:pt>
                <c:pt idx="201">
                  <c:v>4.6849918105885067</c:v>
                </c:pt>
                <c:pt idx="202">
                  <c:v>4.5950279191971948</c:v>
                </c:pt>
                <c:pt idx="203">
                  <c:v>4.5711470348270931</c:v>
                </c:pt>
                <c:pt idx="204">
                  <c:v>4.5219713627056422</c:v>
                </c:pt>
                <c:pt idx="205">
                  <c:v>4.4515365578968069</c:v>
                </c:pt>
                <c:pt idx="206">
                  <c:v>4.390303941304234</c:v>
                </c:pt>
                <c:pt idx="207">
                  <c:v>4.3296650778645329</c:v>
                </c:pt>
                <c:pt idx="208">
                  <c:v>4.390303941304234</c:v>
                </c:pt>
                <c:pt idx="209">
                  <c:v>4.5243703498784846</c:v>
                </c:pt>
                <c:pt idx="210">
                  <c:v>4.5276220348270932</c:v>
                </c:pt>
                <c:pt idx="211">
                  <c:v>4.5873173575096793</c:v>
                </c:pt>
                <c:pt idx="212">
                  <c:v>4.6262722274487338</c:v>
                </c:pt>
                <c:pt idx="213">
                  <c:v>4.9194518459924623</c:v>
                </c:pt>
                <c:pt idx="214">
                  <c:v>5.5753241421507491</c:v>
                </c:pt>
                <c:pt idx="215">
                  <c:v>5.8329889502848182</c:v>
                </c:pt>
                <c:pt idx="216">
                  <c:v>6.2707882472373351</c:v>
                </c:pt>
                <c:pt idx="217">
                  <c:v>6.0734710784262127</c:v>
                </c:pt>
                <c:pt idx="218">
                  <c:v>5.8596362293180366</c:v>
                </c:pt>
                <c:pt idx="219">
                  <c:v>5.6323004959055121</c:v>
                </c:pt>
                <c:pt idx="220">
                  <c:v>5.3930347590794332</c:v>
                </c:pt>
                <c:pt idx="221">
                  <c:v>5.0489440901313243</c:v>
                </c:pt>
                <c:pt idx="222">
                  <c:v>4.826565002017567</c:v>
                </c:pt>
                <c:pt idx="223">
                  <c:v>4.796310566748696</c:v>
                </c:pt>
                <c:pt idx="224">
                  <c:v>4.938810613788494</c:v>
                </c:pt>
                <c:pt idx="225">
                  <c:v>5.0502918459924624</c:v>
                </c:pt>
                <c:pt idx="226">
                  <c:v>5.2205621914333795</c:v>
                </c:pt>
                <c:pt idx="227">
                  <c:v>5.7019123578266182</c:v>
                </c:pt>
                <c:pt idx="228">
                  <c:v>5.8193254623960513</c:v>
                </c:pt>
                <c:pt idx="229">
                  <c:v>5.7225191421507482</c:v>
                </c:pt>
                <c:pt idx="230">
                  <c:v>5.5130473578266184</c:v>
                </c:pt>
                <c:pt idx="231">
                  <c:v>5.5980933694292201</c:v>
                </c:pt>
                <c:pt idx="232">
                  <c:v>5.522817866823857</c:v>
                </c:pt>
                <c:pt idx="233">
                  <c:v>5.4420997590794329</c:v>
                </c:pt>
                <c:pt idx="234">
                  <c:v>5.5980933694292201</c:v>
                </c:pt>
                <c:pt idx="235">
                  <c:v>5.8976263695317854</c:v>
                </c:pt>
                <c:pt idx="236">
                  <c:v>6.0193159465899102</c:v>
                </c:pt>
                <c:pt idx="237">
                  <c:v>5.8984089502848187</c:v>
                </c:pt>
                <c:pt idx="238">
                  <c:v>6.1078745596826991</c:v>
                </c:pt>
                <c:pt idx="239">
                  <c:v>6.110555670296657</c:v>
                </c:pt>
                <c:pt idx="240">
                  <c:v>5.9261073930359727</c:v>
                </c:pt>
                <c:pt idx="241">
                  <c:v>5.522817866823857</c:v>
                </c:pt>
                <c:pt idx="242">
                  <c:v>5.2464459673029955</c:v>
                </c:pt>
                <c:pt idx="243">
                  <c:v>5.0737260801463009</c:v>
                </c:pt>
                <c:pt idx="244">
                  <c:v>4.8300218003178559</c:v>
                </c:pt>
                <c:pt idx="245">
                  <c:v>4.6200273575096791</c:v>
                </c:pt>
                <c:pt idx="246">
                  <c:v>4.4801035710096784</c:v>
                </c:pt>
                <c:pt idx="247">
                  <c:v>4.3173689413042329</c:v>
                </c:pt>
                <c:pt idx="248">
                  <c:v>4.0727978411128927</c:v>
                </c:pt>
                <c:pt idx="249">
                  <c:v>3.9002414461086752</c:v>
                </c:pt>
                <c:pt idx="250">
                  <c:v>3.6582663626789307</c:v>
                </c:pt>
                <c:pt idx="251">
                  <c:v>3.5673858114436072</c:v>
                </c:pt>
                <c:pt idx="252">
                  <c:v>3.4969461425062689</c:v>
                </c:pt>
                <c:pt idx="253">
                  <c:v>3.4789328053426356</c:v>
                </c:pt>
                <c:pt idx="254">
                  <c:v>3.4293640305757731</c:v>
                </c:pt>
                <c:pt idx="255">
                  <c:v>3.5133011425062688</c:v>
                </c:pt>
                <c:pt idx="256">
                  <c:v>3.6205490503043549</c:v>
                </c:pt>
                <c:pt idx="257">
                  <c:v>3.5890051910290039</c:v>
                </c:pt>
                <c:pt idx="258">
                  <c:v>3.6242186614738032</c:v>
                </c:pt>
                <c:pt idx="259">
                  <c:v>3.6419113626789303</c:v>
                </c:pt>
                <c:pt idx="260">
                  <c:v>3.7913064905883576</c:v>
                </c:pt>
                <c:pt idx="261">
                  <c:v>3.9263305818467735</c:v>
                </c:pt>
                <c:pt idx="262">
                  <c:v>4.1623880718040667</c:v>
                </c:pt>
                <c:pt idx="263">
                  <c:v>4.0881324163230612</c:v>
                </c:pt>
                <c:pt idx="264">
                  <c:v>4.0025650778645332</c:v>
                </c:pt>
                <c:pt idx="265">
                  <c:v>4.0025650778645332</c:v>
                </c:pt>
                <c:pt idx="266">
                  <c:v>3.902804144726546</c:v>
                </c:pt>
                <c:pt idx="267">
                  <c:v>3.883340023209584</c:v>
                </c:pt>
                <c:pt idx="268">
                  <c:v>3.7530464461086752</c:v>
                </c:pt>
                <c:pt idx="269">
                  <c:v>3.5437813626789305</c:v>
                </c:pt>
                <c:pt idx="270">
                  <c:v>3.3165447685611622</c:v>
                </c:pt>
                <c:pt idx="271">
                  <c:v>3.1238541651161587</c:v>
                </c:pt>
                <c:pt idx="272">
                  <c:v>3.0390994953873189</c:v>
                </c:pt>
                <c:pt idx="273">
                  <c:v>2.935656382223137</c:v>
                </c:pt>
                <c:pt idx="274">
                  <c:v>2.8930288989442943</c:v>
                </c:pt>
                <c:pt idx="275">
                  <c:v>2.8460681290498719</c:v>
                </c:pt>
                <c:pt idx="276">
                  <c:v>2.8460681290498719</c:v>
                </c:pt>
                <c:pt idx="277">
                  <c:v>2.8875360441628306</c:v>
                </c:pt>
                <c:pt idx="278">
                  <c:v>2.8877504281820148</c:v>
                </c:pt>
                <c:pt idx="279">
                  <c:v>2.8902263822231369</c:v>
                </c:pt>
                <c:pt idx="280">
                  <c:v>2.9176933832759158</c:v>
                </c:pt>
                <c:pt idx="281">
                  <c:v>3.0451943681349722</c:v>
                </c:pt>
                <c:pt idx="282">
                  <c:v>3.2499628053426353</c:v>
                </c:pt>
                <c:pt idx="283">
                  <c:v>3.5892809143772162</c:v>
                </c:pt>
                <c:pt idx="284">
                  <c:v>3.7750887107119282</c:v>
                </c:pt>
                <c:pt idx="285">
                  <c:v>4.0271087194509319</c:v>
                </c:pt>
                <c:pt idx="286">
                  <c:v>4.0664303498784848</c:v>
                </c:pt>
                <c:pt idx="287">
                  <c:v>4.2375179191971952</c:v>
                </c:pt>
                <c:pt idx="288">
                  <c:v>4.3618518105885062</c:v>
                </c:pt>
                <c:pt idx="289">
                  <c:v>4.3454968105885063</c:v>
                </c:pt>
                <c:pt idx="290">
                  <c:v>4.1532291128074066</c:v>
                </c:pt>
                <c:pt idx="291">
                  <c:v>4.0430282583377508</c:v>
                </c:pt>
                <c:pt idx="292">
                  <c:v>3.9706895328888479</c:v>
                </c:pt>
                <c:pt idx="293">
                  <c:v>3.7462944677983741</c:v>
                </c:pt>
                <c:pt idx="294">
                  <c:v>3.5429941447265456</c:v>
                </c:pt>
                <c:pt idx="295">
                  <c:v>3.2393781515973528</c:v>
                </c:pt>
                <c:pt idx="296">
                  <c:v>3.0633697259250861</c:v>
                </c:pt>
                <c:pt idx="297">
                  <c:v>2.9880039483978043</c:v>
                </c:pt>
                <c:pt idx="298">
                  <c:v>2.8747391651161589</c:v>
                </c:pt>
                <c:pt idx="299">
                  <c:v>2.9084218636190102</c:v>
                </c:pt>
                <c:pt idx="300">
                  <c:v>3.0691902608111774</c:v>
                </c:pt>
                <c:pt idx="301">
                  <c:v>3.1873585354857381</c:v>
                </c:pt>
                <c:pt idx="302">
                  <c:v>3.5312854113119156</c:v>
                </c:pt>
                <c:pt idx="303">
                  <c:v>3.4683905818467737</c:v>
                </c:pt>
                <c:pt idx="304">
                  <c:v>3.4609985416517102</c:v>
                </c:pt>
                <c:pt idx="305">
                  <c:v>3.5146517781271176</c:v>
                </c:pt>
                <c:pt idx="306">
                  <c:v>3.5502584940043929</c:v>
                </c:pt>
                <c:pt idx="307">
                  <c:v>3.6180261998635528</c:v>
                </c:pt>
                <c:pt idx="308">
                  <c:v>3.5820406269545311</c:v>
                </c:pt>
                <c:pt idx="309">
                  <c:v>3.4300424903848414</c:v>
                </c:pt>
                <c:pt idx="310">
                  <c:v>3.4775502447143052</c:v>
                </c:pt>
                <c:pt idx="311">
                  <c:v>3.5429941447265456</c:v>
                </c:pt>
                <c:pt idx="312">
                  <c:v>3.6427550778645328</c:v>
                </c:pt>
                <c:pt idx="313">
                  <c:v>3.5572530718040669</c:v>
                </c:pt>
                <c:pt idx="314">
                  <c:v>3.4479887107119285</c:v>
                </c:pt>
                <c:pt idx="315">
                  <c:v>3.1822684421166745</c:v>
                </c:pt>
                <c:pt idx="316">
                  <c:v>3.0296070336510743</c:v>
                </c:pt>
                <c:pt idx="317">
                  <c:v>2.856767876966483</c:v>
                </c:pt>
                <c:pt idx="318">
                  <c:v>2.7612268636190103</c:v>
                </c:pt>
                <c:pt idx="319">
                  <c:v>2.5828106552639882</c:v>
                </c:pt>
                <c:pt idx="320">
                  <c:v>2.4387599976469732</c:v>
                </c:pt>
                <c:pt idx="321">
                  <c:v>2.3689715682834924</c:v>
                </c:pt>
                <c:pt idx="322">
                  <c:v>2.2751099691145766</c:v>
                </c:pt>
                <c:pt idx="323">
                  <c:v>2.2288114070391734</c:v>
                </c:pt>
                <c:pt idx="324">
                  <c:v>2.1947258564710701</c:v>
                </c:pt>
                <c:pt idx="325">
                  <c:v>2.1744278301528155</c:v>
                </c:pt>
                <c:pt idx="326">
                  <c:v>2.2816513574490838</c:v>
                </c:pt>
                <c:pt idx="327">
                  <c:v>2.3961252580677117</c:v>
                </c:pt>
                <c:pt idx="328">
                  <c:v>2.4507465682834919</c:v>
                </c:pt>
                <c:pt idx="329">
                  <c:v>2.6303886812784909</c:v>
                </c:pt>
                <c:pt idx="330">
                  <c:v>2.9874574262683842</c:v>
                </c:pt>
                <c:pt idx="331">
                  <c:v>3.2017216232032997</c:v>
                </c:pt>
                <c:pt idx="332">
                  <c:v>3.5656856269545312</c:v>
                </c:pt>
                <c:pt idx="333">
                  <c:v>3.8913235710096785</c:v>
                </c:pt>
                <c:pt idx="334">
                  <c:v>3.9542759237988605</c:v>
                </c:pt>
                <c:pt idx="335">
                  <c:v>3.8999964256656199</c:v>
                </c:pt>
                <c:pt idx="336">
                  <c:v>3.7076510338350843</c:v>
                </c:pt>
                <c:pt idx="337">
                  <c:v>3.8234763627056418</c:v>
                </c:pt>
                <c:pt idx="338">
                  <c:v>3.8961906095020007</c:v>
                </c:pt>
                <c:pt idx="339">
                  <c:v>3.7937487414518571</c:v>
                </c:pt>
                <c:pt idx="340">
                  <c:v>3.4791074903848411</c:v>
                </c:pt>
                <c:pt idx="341">
                  <c:v>3.2017216232032997</c:v>
                </c:pt>
                <c:pt idx="342">
                  <c:v>2.8894778769664828</c:v>
                </c:pt>
                <c:pt idx="343">
                  <c:v>2.6863529036522191</c:v>
                </c:pt>
                <c:pt idx="344">
                  <c:v>2.4850830411184268</c:v>
                </c:pt>
                <c:pt idx="345">
                  <c:v>2.3443514832971553</c:v>
                </c:pt>
                <c:pt idx="346">
                  <c:v>2.2854939778714711</c:v>
                </c:pt>
                <c:pt idx="347">
                  <c:v>2.2848726546738307</c:v>
                </c:pt>
                <c:pt idx="348">
                  <c:v>2.2988314322121552</c:v>
                </c:pt>
                <c:pt idx="349">
                  <c:v>2.5018738989442943</c:v>
                </c:pt>
                <c:pt idx="350">
                  <c:v>2.9089853577342439</c:v>
                </c:pt>
                <c:pt idx="351">
                  <c:v>3.3355255718454195</c:v>
                </c:pt>
                <c:pt idx="352">
                  <c:v>3.7946556269545311</c:v>
                </c:pt>
                <c:pt idx="353">
                  <c:v>4.1088056095020002</c:v>
                </c:pt>
                <c:pt idx="354">
                  <c:v>4.1940205657840526</c:v>
                </c:pt>
                <c:pt idx="355">
                  <c:v>4.430614260947463</c:v>
                </c:pt>
                <c:pt idx="356">
                  <c:v>4.7054890901313247</c:v>
                </c:pt>
                <c:pt idx="357">
                  <c:v>4.9733323578266182</c:v>
                </c:pt>
                <c:pt idx="358">
                  <c:v>5.2051882044921571</c:v>
                </c:pt>
                <c:pt idx="359">
                  <c:v>5.4344062293180366</c:v>
                </c:pt>
                <c:pt idx="360">
                  <c:v>5.5977082044921573</c:v>
                </c:pt>
                <c:pt idx="361">
                  <c:v>5.3727354623960517</c:v>
                </c:pt>
                <c:pt idx="362">
                  <c:v>5.0854373069328158</c:v>
                </c:pt>
                <c:pt idx="363">
                  <c:v>4.7231918459924618</c:v>
                </c:pt>
                <c:pt idx="364">
                  <c:v>4.2863681946079382</c:v>
                </c:pt>
                <c:pt idx="365">
                  <c:v>3.9240335710096783</c:v>
                </c:pt>
                <c:pt idx="366">
                  <c:v>3.5757041447265459</c:v>
                </c:pt>
                <c:pt idx="367">
                  <c:v>3.1776828909587818</c:v>
                </c:pt>
                <c:pt idx="368">
                  <c:v>2.8775828053426356</c:v>
                </c:pt>
                <c:pt idx="369">
                  <c:v>2.6158758027270599</c:v>
                </c:pt>
                <c:pt idx="370">
                  <c:v>2.3538406552639883</c:v>
                </c:pt>
                <c:pt idx="371">
                  <c:v>2.4253908633671428</c:v>
                </c:pt>
                <c:pt idx="372">
                  <c:v>2.4761083832759159</c:v>
                </c:pt>
                <c:pt idx="373">
                  <c:v>2.525173383275916</c:v>
                </c:pt>
                <c:pt idx="374">
                  <c:v>2.6404922285431196</c:v>
                </c:pt>
                <c:pt idx="375">
                  <c:v>2.8896490305757734</c:v>
                </c:pt>
                <c:pt idx="376">
                  <c:v>3.3652714640904744</c:v>
                </c:pt>
                <c:pt idx="377">
                  <c:v>3.9098444677983739</c:v>
                </c:pt>
                <c:pt idx="378">
                  <c:v>4.3547503564209897</c:v>
                </c:pt>
                <c:pt idx="379">
                  <c:v>4.7218440901313246</c:v>
                </c:pt>
                <c:pt idx="380">
                  <c:v>4.7808413175956748</c:v>
                </c:pt>
                <c:pt idx="381">
                  <c:v>5.515933204492157</c:v>
                </c:pt>
                <c:pt idx="382">
                  <c:v>5.2278539502848185</c:v>
                </c:pt>
                <c:pt idx="383">
                  <c:v>4.437523040835365</c:v>
                </c:pt>
                <c:pt idx="384">
                  <c:v>4.1494599019976164</c:v>
                </c:pt>
                <c:pt idx="385">
                  <c:v>4.5606431474372577</c:v>
                </c:pt>
                <c:pt idx="386">
                  <c:v>4.2883478560634583</c:v>
                </c:pt>
                <c:pt idx="387">
                  <c:v>3.8111203564209899</c:v>
                </c:pt>
                <c:pt idx="388">
                  <c:v>3.4755459237988608</c:v>
                </c:pt>
                <c:pt idx="389">
                  <c:v>3.1880793554156126</c:v>
                </c:pt>
                <c:pt idx="390">
                  <c:v>2.9293152447143052</c:v>
                </c:pt>
                <c:pt idx="391">
                  <c:v>2.7694649802161098</c:v>
                </c:pt>
                <c:pt idx="392">
                  <c:v>2.7973796363059602</c:v>
                </c:pt>
                <c:pt idx="393">
                  <c:v>2.745565811443607</c:v>
                </c:pt>
                <c:pt idx="394">
                  <c:v>2.5987690305757734</c:v>
                </c:pt>
                <c:pt idx="395">
                  <c:v>2.4816506258597153</c:v>
                </c:pt>
                <c:pt idx="396">
                  <c:v>2.4376983032017305</c:v>
                </c:pt>
                <c:pt idx="397">
                  <c:v>2.6786997685611622</c:v>
                </c:pt>
                <c:pt idx="398">
                  <c:v>2.9373086614738035</c:v>
                </c:pt>
                <c:pt idx="399">
                  <c:v>3.0314074611788655</c:v>
                </c:pt>
                <c:pt idx="400">
                  <c:v>3.0069146303035277</c:v>
                </c:pt>
                <c:pt idx="401">
                  <c:v>2.9304807898396414</c:v>
                </c:pt>
                <c:pt idx="402">
                  <c:v>2.9468357898396413</c:v>
                </c:pt>
                <c:pt idx="403">
                  <c:v>2.8787639216749752</c:v>
                </c:pt>
                <c:pt idx="404">
                  <c:v>2.778483535485738</c:v>
                </c:pt>
                <c:pt idx="405">
                  <c:v>2.7277647685611619</c:v>
                </c:pt>
                <c:pt idx="406">
                  <c:v>2.8275485354857381</c:v>
                </c:pt>
                <c:pt idx="407">
                  <c:v>3.0218166232032999</c:v>
                </c:pt>
                <c:pt idx="408">
                  <c:v>3.1391473975704223</c:v>
                </c:pt>
                <c:pt idx="409">
                  <c:v>3.2230655818467735</c:v>
                </c:pt>
                <c:pt idx="410">
                  <c:v>3.2812902447143051</c:v>
                </c:pt>
                <c:pt idx="411">
                  <c:v>3.1520074903848414</c:v>
                </c:pt>
                <c:pt idx="412">
                  <c:v>3.0872364640904744</c:v>
                </c:pt>
                <c:pt idx="413">
                  <c:v>2.8842124611788655</c:v>
                </c:pt>
                <c:pt idx="414">
                  <c:v>2.6791961425062691</c:v>
                </c:pt>
                <c:pt idx="415">
                  <c:v>2.4089326294013582</c:v>
                </c:pt>
                <c:pt idx="416">
                  <c:v>2.1520780411184268</c:v>
                </c:pt>
                <c:pt idx="417">
                  <c:v>1.9928158958739668</c:v>
                </c:pt>
                <c:pt idx="418">
                  <c:v>1.9063114322121555</c:v>
                </c:pt>
                <c:pt idx="419">
                  <c:v>1.8792726043521735</c:v>
                </c:pt>
                <c:pt idx="420">
                  <c:v>1.8402863941747474</c:v>
                </c:pt>
                <c:pt idx="421">
                  <c:v>1.8532396114203342</c:v>
                </c:pt>
                <c:pt idx="422">
                  <c:v>1.8759976546738306</c:v>
                </c:pt>
                <c:pt idx="423">
                  <c:v>1.9437415682834924</c:v>
                </c:pt>
                <c:pt idx="424">
                  <c:v>2.1169430436279839</c:v>
                </c:pt>
                <c:pt idx="425">
                  <c:v>2.2127758633671428</c:v>
                </c:pt>
                <c:pt idx="426">
                  <c:v>2.3309143720557746</c:v>
                </c:pt>
                <c:pt idx="427">
                  <c:v>2.3428979036522191</c:v>
                </c:pt>
                <c:pt idx="428">
                  <c:v>2.3428979036522191</c:v>
                </c:pt>
                <c:pt idx="429">
                  <c:v>2.3439163333341173</c:v>
                </c:pt>
                <c:pt idx="430">
                  <c:v>2.4510453577342437</c:v>
                </c:pt>
                <c:pt idx="431">
                  <c:v>2.7457735354857382</c:v>
                </c:pt>
                <c:pt idx="432">
                  <c:v>3.0314074611788655</c:v>
                </c:pt>
                <c:pt idx="433">
                  <c:v>3.0553314905883573</c:v>
                </c:pt>
                <c:pt idx="434">
                  <c:v>2.978912012775309</c:v>
                </c:pt>
                <c:pt idx="435">
                  <c:v>2.8909766232032998</c:v>
                </c:pt>
                <c:pt idx="436">
                  <c:v>2.8150558114436075</c:v>
                </c:pt>
                <c:pt idx="437">
                  <c:v>2.5789040305757731</c:v>
                </c:pt>
                <c:pt idx="438">
                  <c:v>2.3856253577342441</c:v>
                </c:pt>
                <c:pt idx="439">
                  <c:v>2.2970357657007883</c:v>
                </c:pt>
                <c:pt idx="440">
                  <c:v>2.232043681278491</c:v>
                </c:pt>
                <c:pt idx="441">
                  <c:v>2.1667187177451877</c:v>
                </c:pt>
                <c:pt idx="442">
                  <c:v>2.1093723912364877</c:v>
                </c:pt>
                <c:pt idx="443">
                  <c:v>1.9645586782708375</c:v>
                </c:pt>
                <c:pt idx="444">
                  <c:v>1.8138526043521734</c:v>
                </c:pt>
                <c:pt idx="445">
                  <c:v>1.8269326546738309</c:v>
                </c:pt>
                <c:pt idx="446">
                  <c:v>1.8946765682834918</c:v>
                </c:pt>
                <c:pt idx="447">
                  <c:v>2.0801273332250503</c:v>
                </c:pt>
                <c:pt idx="448">
                  <c:v>2.3705508027270596</c:v>
                </c:pt>
                <c:pt idx="449">
                  <c:v>2.9033183329385408</c:v>
                </c:pt>
                <c:pt idx="450">
                  <c:v>3.3890561998635529</c:v>
                </c:pt>
                <c:pt idx="451">
                  <c:v>3.8561459237988607</c:v>
                </c:pt>
                <c:pt idx="452">
                  <c:v>4.5148755667486959</c:v>
                </c:pt>
                <c:pt idx="453">
                  <c:v>5.3930458596037401</c:v>
                </c:pt>
                <c:pt idx="454">
                  <c:v>5.3472085272811203</c:v>
                </c:pt>
                <c:pt idx="455">
                  <c:v>5.3579113695317861</c:v>
                </c:pt>
                <c:pt idx="456">
                  <c:v>5.1525009465899103</c:v>
                </c:pt>
                <c:pt idx="457">
                  <c:v>3.9082003261313565</c:v>
                </c:pt>
                <c:pt idx="458">
                  <c:v>3.2724123578266182</c:v>
                </c:pt>
                <c:pt idx="459">
                  <c:v>3.1693609673029961</c:v>
                </c:pt>
                <c:pt idx="460">
                  <c:v>3.1107878560634585</c:v>
                </c:pt>
                <c:pt idx="461">
                  <c:v>2.8089649541875952</c:v>
                </c:pt>
                <c:pt idx="462">
                  <c:v>2.3404155935590731</c:v>
                </c:pt>
                <c:pt idx="463">
                  <c:v>2.1628713627056415</c:v>
                </c:pt>
                <c:pt idx="464">
                  <c:v>1.9487480718040668</c:v>
                </c:pt>
                <c:pt idx="465">
                  <c:v>1.6590471748716533</c:v>
                </c:pt>
                <c:pt idx="466">
                  <c:v>1.3387046303035275</c:v>
                </c:pt>
                <c:pt idx="467">
                  <c:v>1.0431997685611618</c:v>
                </c:pt>
                <c:pt idx="468">
                  <c:v>1.0595547685611617</c:v>
                </c:pt>
                <c:pt idx="469">
                  <c:v>1.1102735354857378</c:v>
                </c:pt>
                <c:pt idx="470">
                  <c:v>1.010489768561162</c:v>
                </c:pt>
                <c:pt idx="471">
                  <c:v>1.1672990503043552</c:v>
                </c:pt>
                <c:pt idx="472">
                  <c:v>1.5628004283399148</c:v>
                </c:pt>
                <c:pt idx="473">
                  <c:v>2.272178571009678</c:v>
                </c:pt>
                <c:pt idx="474">
                  <c:v>3.2830636493561229</c:v>
                </c:pt>
                <c:pt idx="475">
                  <c:v>4.2224002083972367</c:v>
                </c:pt>
                <c:pt idx="476">
                  <c:v>4.1903374450369286</c:v>
                </c:pt>
                <c:pt idx="477">
                  <c:v>4.9965190370297838</c:v>
                </c:pt>
                <c:pt idx="478">
                  <c:v>5.0290461353293683</c:v>
                </c:pt>
                <c:pt idx="479">
                  <c:v>6.7143029354253105</c:v>
                </c:pt>
                <c:pt idx="480">
                  <c:v>6.7384237423448026</c:v>
                </c:pt>
                <c:pt idx="481">
                  <c:v>6.5241311001469544</c:v>
                </c:pt>
                <c:pt idx="482">
                  <c:v>6.2705836855363266</c:v>
                </c:pt>
                <c:pt idx="483">
                  <c:v>5.726942783384203</c:v>
                </c:pt>
                <c:pt idx="484">
                  <c:v>5.3227198752744425</c:v>
                </c:pt>
                <c:pt idx="485">
                  <c:v>4.9622818450747808</c:v>
                </c:pt>
                <c:pt idx="486">
                  <c:v>4.5547002606264968</c:v>
                </c:pt>
                <c:pt idx="487">
                  <c:v>4.2885982766103057</c:v>
                </c:pt>
                <c:pt idx="488">
                  <c:v>4.0513793426140605</c:v>
                </c:pt>
                <c:pt idx="489">
                  <c:v>3.8846188102464172</c:v>
                </c:pt>
                <c:pt idx="490">
                  <c:v>3.7961387092225269</c:v>
                </c:pt>
                <c:pt idx="491">
                  <c:v>3.6950678271244959</c:v>
                </c:pt>
                <c:pt idx="492">
                  <c:v>3.666609997621646</c:v>
                </c:pt>
                <c:pt idx="493">
                  <c:v>3.7525410862086144</c:v>
                </c:pt>
                <c:pt idx="494">
                  <c:v>3.9295096891134813</c:v>
                </c:pt>
                <c:pt idx="495">
                  <c:v>4.2562973691390162</c:v>
                </c:pt>
                <c:pt idx="496">
                  <c:v>4.6581081935171831</c:v>
                </c:pt>
                <c:pt idx="497">
                  <c:v>5.3423134722055261</c:v>
                </c:pt>
                <c:pt idx="498">
                  <c:v>6.1138885550257456</c:v>
                </c:pt>
                <c:pt idx="499">
                  <c:v>6.8848054549087783</c:v>
                </c:pt>
                <c:pt idx="500">
                  <c:v>7.7704104250379737</c:v>
                </c:pt>
                <c:pt idx="501">
                  <c:v>8.6070387042387537</c:v>
                </c:pt>
                <c:pt idx="502">
                  <c:v>8.5768584817409135</c:v>
                </c:pt>
                <c:pt idx="503">
                  <c:v>8.6676940228419497</c:v>
                </c:pt>
                <c:pt idx="504">
                  <c:v>8.6676940228419497</c:v>
                </c:pt>
                <c:pt idx="505">
                  <c:v>8.5768584817409135</c:v>
                </c:pt>
                <c:pt idx="506">
                  <c:v>8.2512659016579981</c:v>
                </c:pt>
                <c:pt idx="507">
                  <c:v>7.7429431629582295</c:v>
                </c:pt>
                <c:pt idx="508">
                  <c:v>7.2119238037755551</c:v>
                </c:pt>
                <c:pt idx="509">
                  <c:v>6.6902603457930594</c:v>
                </c:pt>
                <c:pt idx="510">
                  <c:v>6.361736354365207</c:v>
                </c:pt>
                <c:pt idx="511">
                  <c:v>6.2705836855363266</c:v>
                </c:pt>
                <c:pt idx="512">
                  <c:v>6.047816451006474</c:v>
                </c:pt>
                <c:pt idx="513">
                  <c:v>5.6439840098307457</c:v>
                </c:pt>
                <c:pt idx="514">
                  <c:v>5.3816921038416128</c:v>
                </c:pt>
                <c:pt idx="515">
                  <c:v>5.5013745172512198</c:v>
                </c:pt>
                <c:pt idx="516">
                  <c:v>5.7061019370798833</c:v>
                </c:pt>
                <c:pt idx="517">
                  <c:v>5.6234121765093468</c:v>
                </c:pt>
                <c:pt idx="518">
                  <c:v>5.8109863891344018</c:v>
                </c:pt>
                <c:pt idx="519">
                  <c:v>6.5241311001469544</c:v>
                </c:pt>
                <c:pt idx="520">
                  <c:v>7.0089883311558072</c:v>
                </c:pt>
                <c:pt idx="521">
                  <c:v>8.2512659016579981</c:v>
                </c:pt>
                <c:pt idx="522">
                  <c:v>10.283772582426181</c:v>
                </c:pt>
                <c:pt idx="523">
                  <c:v>11.251621550936683</c:v>
                </c:pt>
                <c:pt idx="524">
                  <c:v>11.726645077360324</c:v>
                </c:pt>
                <c:pt idx="525">
                  <c:v>12.647097744694907</c:v>
                </c:pt>
                <c:pt idx="526">
                  <c:v>13.268027443147103</c:v>
                </c:pt>
                <c:pt idx="527">
                  <c:v>13.58924224810087</c:v>
                </c:pt>
                <c:pt idx="528">
                  <c:v>13.823194089358882</c:v>
                </c:pt>
                <c:pt idx="529">
                  <c:v>13.870442113014612</c:v>
                </c:pt>
                <c:pt idx="530">
                  <c:v>13.870442113014612</c:v>
                </c:pt>
                <c:pt idx="531">
                  <c:v>13.450684023593846</c:v>
                </c:pt>
                <c:pt idx="532">
                  <c:v>12.777787551826716</c:v>
                </c:pt>
                <c:pt idx="533">
                  <c:v>11.848322154993266</c:v>
                </c:pt>
                <c:pt idx="534">
                  <c:v>11.059094765805494</c:v>
                </c:pt>
                <c:pt idx="535">
                  <c:v>10.319505875227375</c:v>
                </c:pt>
                <c:pt idx="536">
                  <c:v>9.6264334672493632</c:v>
                </c:pt>
                <c:pt idx="537">
                  <c:v>8.7901931347493516</c:v>
                </c:pt>
                <c:pt idx="538">
                  <c:v>8.4274190327092793</c:v>
                </c:pt>
                <c:pt idx="539">
                  <c:v>8.6981697588314013</c:v>
                </c:pt>
                <c:pt idx="540">
                  <c:v>9.1353886079009072</c:v>
                </c:pt>
                <c:pt idx="541">
                  <c:v>9.7275460554695741</c:v>
                </c:pt>
                <c:pt idx="542">
                  <c:v>11.368647375223102</c:v>
                </c:pt>
                <c:pt idx="543">
                  <c:v>12.734082712938765</c:v>
                </c:pt>
                <c:pt idx="544">
                  <c:v>13.313469353996538</c:v>
                </c:pt>
                <c:pt idx="545">
                  <c:v>14.302651674981888</c:v>
                </c:pt>
                <c:pt idx="546">
                  <c:v>15.205913587325904</c:v>
                </c:pt>
                <c:pt idx="547">
                  <c:v>16.328679700573677</c:v>
                </c:pt>
                <c:pt idx="548">
                  <c:v>16.663789312988367</c:v>
                </c:pt>
                <c:pt idx="549">
                  <c:v>18.378822758167047</c:v>
                </c:pt>
                <c:pt idx="550">
                  <c:v>19.659323491777123</c:v>
                </c:pt>
                <c:pt idx="551">
                  <c:v>21.025766746556343</c:v>
                </c:pt>
                <c:pt idx="552">
                  <c:v>22.333806021463928</c:v>
                </c:pt>
                <c:pt idx="553">
                  <c:v>22.71092898126382</c:v>
                </c:pt>
                <c:pt idx="554">
                  <c:v>21.962758075898719</c:v>
                </c:pt>
                <c:pt idx="555">
                  <c:v>20.059977278466469</c:v>
                </c:pt>
                <c:pt idx="556">
                  <c:v>18.881063745847534</c:v>
                </c:pt>
                <c:pt idx="557">
                  <c:v>17.889463910751267</c:v>
                </c:pt>
                <c:pt idx="558">
                  <c:v>17.353922312630282</c:v>
                </c:pt>
                <c:pt idx="559">
                  <c:v>17.178859186287223</c:v>
                </c:pt>
                <c:pt idx="560">
                  <c:v>16.948079439116626</c:v>
                </c:pt>
                <c:pt idx="561">
                  <c:v>16.60748321590156</c:v>
                </c:pt>
                <c:pt idx="562">
                  <c:v>17.063094527710451</c:v>
                </c:pt>
                <c:pt idx="563">
                  <c:v>18.255288399535253</c:v>
                </c:pt>
                <c:pt idx="564">
                  <c:v>20.331450575270239</c:v>
                </c:pt>
                <c:pt idx="565">
                  <c:v>22.408741452684325</c:v>
                </c:pt>
                <c:pt idx="566">
                  <c:v>24.363458878116639</c:v>
                </c:pt>
                <c:pt idx="567">
                  <c:v>27.289878531599459</c:v>
                </c:pt>
                <c:pt idx="568">
                  <c:v>30.864054705260298</c:v>
                </c:pt>
                <c:pt idx="569">
                  <c:v>33.757096271571058</c:v>
                </c:pt>
                <c:pt idx="570">
                  <c:v>36.7933267501286</c:v>
                </c:pt>
                <c:pt idx="571">
                  <c:v>38.921779871031823</c:v>
                </c:pt>
                <c:pt idx="572">
                  <c:v>39.701502053211001</c:v>
                </c:pt>
                <c:pt idx="573">
                  <c:v>40.229822908821276</c:v>
                </c:pt>
                <c:pt idx="574">
                  <c:v>40.097098505126425</c:v>
                </c:pt>
                <c:pt idx="575">
                  <c:v>40.496568490074374</c:v>
                </c:pt>
                <c:pt idx="576">
                  <c:v>42.6940772895435</c:v>
                </c:pt>
                <c:pt idx="577">
                  <c:v>41.995048947767103</c:v>
                </c:pt>
                <c:pt idx="578">
                  <c:v>42.976882773342595</c:v>
                </c:pt>
                <c:pt idx="579">
                  <c:v>41.85660039095464</c:v>
                </c:pt>
                <c:pt idx="580">
                  <c:v>40.899949936246841</c:v>
                </c:pt>
                <c:pt idx="581">
                  <c:v>38.157105809602733</c:v>
                </c:pt>
                <c:pt idx="582">
                  <c:v>36.189352667422632</c:v>
                </c:pt>
                <c:pt idx="583">
                  <c:v>33.9816581562811</c:v>
                </c:pt>
                <c:pt idx="584">
                  <c:v>32.43993212313481</c:v>
                </c:pt>
                <c:pt idx="585">
                  <c:v>30.05445813705888</c:v>
                </c:pt>
                <c:pt idx="586">
                  <c:v>29.363113760609028</c:v>
                </c:pt>
                <c:pt idx="587">
                  <c:v>28.975060041938015</c:v>
                </c:pt>
                <c:pt idx="588">
                  <c:v>28.975060041938015</c:v>
                </c:pt>
                <c:pt idx="589">
                  <c:v>31.069762219260902</c:v>
                </c:pt>
                <c:pt idx="590">
                  <c:v>31.694963520301542</c:v>
                </c:pt>
                <c:pt idx="591">
                  <c:v>32.332468239420237</c:v>
                </c:pt>
                <c:pt idx="592">
                  <c:v>32.764425988421394</c:v>
                </c:pt>
                <c:pt idx="593">
                  <c:v>33.53398841307385</c:v>
                </c:pt>
                <c:pt idx="594">
                  <c:v>33.092097176709615</c:v>
                </c:pt>
                <c:pt idx="595">
                  <c:v>34.321248028338275</c:v>
                </c:pt>
                <c:pt idx="596">
                  <c:v>35.477412637986703</c:v>
                </c:pt>
                <c:pt idx="597">
                  <c:v>35.243165822874452</c:v>
                </c:pt>
                <c:pt idx="598">
                  <c:v>34.321248028338275</c:v>
                </c:pt>
                <c:pt idx="599">
                  <c:v>32.332468239420237</c:v>
                </c:pt>
                <c:pt idx="600">
                  <c:v>30.659679136428942</c:v>
                </c:pt>
                <c:pt idx="601">
                  <c:v>29.657480567109509</c:v>
                </c:pt>
                <c:pt idx="602">
                  <c:v>31.276810358910229</c:v>
                </c:pt>
                <c:pt idx="603">
                  <c:v>30.355594330054316</c:v>
                </c:pt>
                <c:pt idx="604">
                  <c:v>28.878831806173359</c:v>
                </c:pt>
                <c:pt idx="605">
                  <c:v>27.108645562646878</c:v>
                </c:pt>
                <c:pt idx="606">
                  <c:v>25.444398571803031</c:v>
                </c:pt>
                <c:pt idx="607">
                  <c:v>23.483799426806694</c:v>
                </c:pt>
                <c:pt idx="608">
                  <c:v>22.18466335738146</c:v>
                </c:pt>
                <c:pt idx="609">
                  <c:v>20.606473863959312</c:v>
                </c:pt>
                <c:pt idx="610">
                  <c:v>19.725558081223184</c:v>
                </c:pt>
                <c:pt idx="611">
                  <c:v>18.881063745847534</c:v>
                </c:pt>
                <c:pt idx="612">
                  <c:v>18.754277403638035</c:v>
                </c:pt>
                <c:pt idx="613">
                  <c:v>18.565635480622596</c:v>
                </c:pt>
                <c:pt idx="614">
                  <c:v>18.691192416110361</c:v>
                </c:pt>
                <c:pt idx="615">
                  <c:v>19.725558081223184</c:v>
                </c:pt>
                <c:pt idx="616">
                  <c:v>20.815098915877172</c:v>
                </c:pt>
                <c:pt idx="617">
                  <c:v>21.743004539153539</c:v>
                </c:pt>
                <c:pt idx="618">
                  <c:v>23.094226418988718</c:v>
                </c:pt>
                <c:pt idx="619">
                  <c:v>24.526801068029073</c:v>
                </c:pt>
                <c:pt idx="620">
                  <c:v>25.023242581817442</c:v>
                </c:pt>
                <c:pt idx="621">
                  <c:v>24.773812502963967</c:v>
                </c:pt>
                <c:pt idx="622">
                  <c:v>24.120426511399067</c:v>
                </c:pt>
                <c:pt idx="623">
                  <c:v>23.32721061682934</c:v>
                </c:pt>
                <c:pt idx="624">
                  <c:v>22.787091299243169</c:v>
                </c:pt>
                <c:pt idx="625">
                  <c:v>22.18466335738146</c:v>
                </c:pt>
                <c:pt idx="626">
                  <c:v>21.025766746556343</c:v>
                </c:pt>
                <c:pt idx="627">
                  <c:v>19.593303683284507</c:v>
                </c:pt>
                <c:pt idx="628">
                  <c:v>18.50316220809794</c:v>
                </c:pt>
                <c:pt idx="629">
                  <c:v>17.471582337984124</c:v>
                </c:pt>
                <c:pt idx="630">
                  <c:v>16.439658071401738</c:v>
                </c:pt>
                <c:pt idx="631">
                  <c:v>15.731019213456388</c:v>
                </c:pt>
                <c:pt idx="632">
                  <c:v>15.102923646155563</c:v>
                </c:pt>
                <c:pt idx="633">
                  <c:v>14.302651674981888</c:v>
                </c:pt>
                <c:pt idx="634">
                  <c:v>13.359059100126938</c:v>
                </c:pt>
                <c:pt idx="635">
                  <c:v>12.821634574813359</c:v>
                </c:pt>
                <c:pt idx="636">
                  <c:v>12.432091453819135</c:v>
                </c:pt>
                <c:pt idx="637">
                  <c:v>12.22054866534668</c:v>
                </c:pt>
                <c:pt idx="638">
                  <c:v>12.474813830442454</c:v>
                </c:pt>
                <c:pt idx="639">
                  <c:v>12.865624244463438</c:v>
                </c:pt>
                <c:pt idx="640">
                  <c:v>13.682367308466432</c:v>
                </c:pt>
                <c:pt idx="641">
                  <c:v>14.548283873118999</c:v>
                </c:pt>
                <c:pt idx="642">
                  <c:v>15.413911445045436</c:v>
                </c:pt>
                <c:pt idx="643">
                  <c:v>15.838102544367391</c:v>
                </c:pt>
                <c:pt idx="644">
                  <c:v>16.328679700573677</c:v>
                </c:pt>
                <c:pt idx="645">
                  <c:v>17.353922312630282</c:v>
                </c:pt>
                <c:pt idx="646">
                  <c:v>17.769098124526835</c:v>
                </c:pt>
                <c:pt idx="647">
                  <c:v>17.709207808342939</c:v>
                </c:pt>
                <c:pt idx="648">
                  <c:v>17.063094527710451</c:v>
                </c:pt>
                <c:pt idx="649">
                  <c:v>16.108874043232756</c:v>
                </c:pt>
                <c:pt idx="650">
                  <c:v>15.257659985316307</c:v>
                </c:pt>
                <c:pt idx="651">
                  <c:v>14.157175746805287</c:v>
                </c:pt>
                <c:pt idx="652">
                  <c:v>12.954033381542073</c:v>
                </c:pt>
                <c:pt idx="653">
                  <c:v>11.971190649225701</c:v>
                </c:pt>
                <c:pt idx="654">
                  <c:v>11.059094765805494</c:v>
                </c:pt>
                <c:pt idx="655">
                  <c:v>10.248155163079653</c:v>
                </c:pt>
                <c:pt idx="656">
                  <c:v>9.4600865804401142</c:v>
                </c:pt>
                <c:pt idx="657">
                  <c:v>8.7594189917103051</c:v>
                </c:pt>
                <c:pt idx="658">
                  <c:v>8.3096025974020193</c:v>
                </c:pt>
                <c:pt idx="659">
                  <c:v>7.9371007383470129</c:v>
                </c:pt>
                <c:pt idx="660">
                  <c:v>7.420201456753909</c:v>
                </c:pt>
                <c:pt idx="661">
                  <c:v>7.0592289241299859</c:v>
                </c:pt>
                <c:pt idx="662">
                  <c:v>6.8848054549087783</c:v>
                </c:pt>
                <c:pt idx="663">
                  <c:v>7.0340678323172661</c:v>
                </c:pt>
                <c:pt idx="664">
                  <c:v>7.4997114433108285</c:v>
                </c:pt>
                <c:pt idx="665">
                  <c:v>7.9651996494743713</c:v>
                </c:pt>
                <c:pt idx="666">
                  <c:v>8.8210673947068496</c:v>
                </c:pt>
                <c:pt idx="667">
                  <c:v>9.6937323290995359</c:v>
                </c:pt>
                <c:pt idx="668">
                  <c:v>10.646382422314009</c:v>
                </c:pt>
                <c:pt idx="669">
                  <c:v>11.566242336936504</c:v>
                </c:pt>
                <c:pt idx="670">
                  <c:v>12.22054866534668</c:v>
                </c:pt>
                <c:pt idx="671">
                  <c:v>12.560675999475814</c:v>
                </c:pt>
                <c:pt idx="672">
                  <c:v>12.560675999475814</c:v>
                </c:pt>
                <c:pt idx="673">
                  <c:v>12.474813830442454</c:v>
                </c:pt>
                <c:pt idx="674">
                  <c:v>12.053770633078202</c:v>
                </c:pt>
                <c:pt idx="675">
                  <c:v>11.020963185215464</c:v>
                </c:pt>
                <c:pt idx="676">
                  <c:v>9.8982719454168944</c:v>
                </c:pt>
                <c:pt idx="677">
                  <c:v>8.9769518852248353</c:v>
                </c:pt>
                <c:pt idx="678">
                  <c:v>8.3389133615515316</c:v>
                </c:pt>
                <c:pt idx="679">
                  <c:v>7.7429431629582295</c:v>
                </c:pt>
                <c:pt idx="680">
                  <c:v>7.2893944131721184</c:v>
                </c:pt>
                <c:pt idx="681">
                  <c:v>7.0089883311558072</c:v>
                </c:pt>
                <c:pt idx="682">
                  <c:v>6.7143029354253105</c:v>
                </c:pt>
                <c:pt idx="683">
                  <c:v>6.4773552370111336</c:v>
                </c:pt>
                <c:pt idx="684">
                  <c:v>6.3388370432987617</c:v>
                </c:pt>
                <c:pt idx="685">
                  <c:v>6.3388370432987617</c:v>
                </c:pt>
                <c:pt idx="686">
                  <c:v>6.361736354365207</c:v>
                </c:pt>
                <c:pt idx="687">
                  <c:v>6.7869010267244256</c:v>
                </c:pt>
                <c:pt idx="688">
                  <c:v>7.6069371241724486</c:v>
                </c:pt>
                <c:pt idx="689">
                  <c:v>8.2512659016579981</c:v>
                </c:pt>
                <c:pt idx="690">
                  <c:v>9.0400179815803625</c:v>
                </c:pt>
                <c:pt idx="691">
                  <c:v>9.8639046009188416</c:v>
                </c:pt>
                <c:pt idx="692">
                  <c:v>10.427404770183294</c:v>
                </c:pt>
                <c:pt idx="693">
                  <c:v>10.832152039290776</c:v>
                </c:pt>
                <c:pt idx="694">
                  <c:v>10.391321590295512</c:v>
                </c:pt>
                <c:pt idx="695">
                  <c:v>10.036863032818022</c:v>
                </c:pt>
                <c:pt idx="696">
                  <c:v>10.036863032818022</c:v>
                </c:pt>
                <c:pt idx="697">
                  <c:v>9.6264334672493632</c:v>
                </c:pt>
                <c:pt idx="698">
                  <c:v>9.0400179815803625</c:v>
                </c:pt>
                <c:pt idx="699">
                  <c:v>8.5768584817409135</c:v>
                </c:pt>
                <c:pt idx="700">
                  <c:v>8.2512659016579981</c:v>
                </c:pt>
                <c:pt idx="701">
                  <c:v>7.8256133160280568</c:v>
                </c:pt>
                <c:pt idx="702">
                  <c:v>7.2893944131721184</c:v>
                </c:pt>
                <c:pt idx="703">
                  <c:v>6.8602099714788363</c:v>
                </c:pt>
                <c:pt idx="704">
                  <c:v>6.5712118083545104</c:v>
                </c:pt>
                <c:pt idx="705">
                  <c:v>6.2705836855363266</c:v>
                </c:pt>
                <c:pt idx="706">
                  <c:v>5.9823850271060923</c:v>
                </c:pt>
                <c:pt idx="707">
                  <c:v>5.7478514308067306</c:v>
                </c:pt>
                <c:pt idx="708">
                  <c:v>5.6439840098307457</c:v>
                </c:pt>
                <c:pt idx="709">
                  <c:v>5.5013745172512198</c:v>
                </c:pt>
                <c:pt idx="710">
                  <c:v>5.4213273717208663</c:v>
                </c:pt>
                <c:pt idx="711">
                  <c:v>5.3619708126027907</c:v>
                </c:pt>
                <c:pt idx="712">
                  <c:v>5.5824684203095503</c:v>
                </c:pt>
                <c:pt idx="713">
                  <c:v>5.8961290131745665</c:v>
                </c:pt>
                <c:pt idx="714">
                  <c:v>6.2029921588146122</c:v>
                </c:pt>
                <c:pt idx="715">
                  <c:v>6.5007051866115679</c:v>
                </c:pt>
                <c:pt idx="716">
                  <c:v>6.9342367301006691</c:v>
                </c:pt>
                <c:pt idx="717">
                  <c:v>7.2893944131721184</c:v>
                </c:pt>
                <c:pt idx="718">
                  <c:v>7.3676235859053758</c:v>
                </c:pt>
                <c:pt idx="719">
                  <c:v>7.6610746359949715</c:v>
                </c:pt>
                <c:pt idx="720">
                  <c:v>7.7979670458249393</c:v>
                </c:pt>
                <c:pt idx="721">
                  <c:v>7.6069371241724486</c:v>
                </c:pt>
                <c:pt idx="722">
                  <c:v>7.5263874043879841</c:v>
                </c:pt>
                <c:pt idx="723">
                  <c:v>7.4466187495448359</c:v>
                </c:pt>
                <c:pt idx="724">
                  <c:v>7.4731219851983894</c:v>
                </c:pt>
                <c:pt idx="725">
                  <c:v>7.4997114433108285</c:v>
                </c:pt>
                <c:pt idx="726">
                  <c:v>7.4466187495448359</c:v>
                </c:pt>
                <c:pt idx="727">
                  <c:v>7.1097969423218483</c:v>
                </c:pt>
                <c:pt idx="728">
                  <c:v>6.8112580155963069</c:v>
                </c:pt>
                <c:pt idx="729">
                  <c:v>6.8112580155963069</c:v>
                </c:pt>
                <c:pt idx="730">
                  <c:v>6.66629571981042</c:v>
                </c:pt>
                <c:pt idx="731">
                  <c:v>6.3160119885371397</c:v>
                </c:pt>
                <c:pt idx="732">
                  <c:v>6.1360560455691138</c:v>
                </c:pt>
                <c:pt idx="733">
                  <c:v>5.9607158503310522</c:v>
                </c:pt>
                <c:pt idx="734">
                  <c:v>5.7898730120282149</c:v>
                </c:pt>
                <c:pt idx="735">
                  <c:v>5.5824684203095503</c:v>
                </c:pt>
                <c:pt idx="736">
                  <c:v>5.5215493278394634</c:v>
                </c:pt>
                <c:pt idx="737">
                  <c:v>5.5620960654944556</c:v>
                </c:pt>
                <c:pt idx="738">
                  <c:v>5.7898730120282149</c:v>
                </c:pt>
                <c:pt idx="739">
                  <c:v>5.8534194300192732</c:v>
                </c:pt>
                <c:pt idx="740">
                  <c:v>5.8747395414458863</c:v>
                </c:pt>
                <c:pt idx="741">
                  <c:v>6.0697689904643912</c:v>
                </c:pt>
                <c:pt idx="742">
                  <c:v>6.3160119885371397</c:v>
                </c:pt>
                <c:pt idx="743">
                  <c:v>6.6662957198104227</c:v>
                </c:pt>
                <c:pt idx="744">
                  <c:v>6.8848054549087783</c:v>
                </c:pt>
                <c:pt idx="745">
                  <c:v>6.7384237423448026</c:v>
                </c:pt>
                <c:pt idx="746">
                  <c:v>6.4773552370111336</c:v>
                </c:pt>
                <c:pt idx="747">
                  <c:v>6.0697689904643912</c:v>
                </c:pt>
                <c:pt idx="748">
                  <c:v>5.5824684203095503</c:v>
                </c:pt>
                <c:pt idx="749">
                  <c:v>5.2064853779129843</c:v>
                </c:pt>
                <c:pt idx="750">
                  <c:v>4.8891932906541884</c:v>
                </c:pt>
                <c:pt idx="751">
                  <c:v>4.6930277603005663</c:v>
                </c:pt>
                <c:pt idx="752">
                  <c:v>4.4365773056089202</c:v>
                </c:pt>
                <c:pt idx="753">
                  <c:v>4.1764571571169302</c:v>
                </c:pt>
                <c:pt idx="754">
                  <c:v>3.8995338610724426</c:v>
                </c:pt>
                <c:pt idx="755">
                  <c:v>3.6950678271244959</c:v>
                </c:pt>
                <c:pt idx="756">
                  <c:v>3.5962689663916265</c:v>
                </c:pt>
                <c:pt idx="757">
                  <c:v>3.5270610477311282</c:v>
                </c:pt>
                <c:pt idx="758">
                  <c:v>3.4996910531540073</c:v>
                </c:pt>
                <c:pt idx="759">
                  <c:v>3.582337322026893</c:v>
                </c:pt>
                <c:pt idx="760">
                  <c:v>3.7381026934036776</c:v>
                </c:pt>
                <c:pt idx="761">
                  <c:v>4.0513793426140605</c:v>
                </c:pt>
                <c:pt idx="762">
                  <c:v>4.4868727563674558</c:v>
                </c:pt>
                <c:pt idx="763">
                  <c:v>4.7458342783415599</c:v>
                </c:pt>
                <c:pt idx="764">
                  <c:v>4.9256188724694985</c:v>
                </c:pt>
                <c:pt idx="765">
                  <c:v>5.3816921038416128</c:v>
                </c:pt>
                <c:pt idx="766">
                  <c:v>6.1360560455691138</c:v>
                </c:pt>
                <c:pt idx="767">
                  <c:v>6.361736354365207</c:v>
                </c:pt>
                <c:pt idx="768">
                  <c:v>6.8112580155963069</c:v>
                </c:pt>
                <c:pt idx="769">
                  <c:v>7.0592289241299859</c:v>
                </c:pt>
                <c:pt idx="770">
                  <c:v>6.5007051866115679</c:v>
                </c:pt>
                <c:pt idx="771">
                  <c:v>5.7478514308067306</c:v>
                </c:pt>
                <c:pt idx="772">
                  <c:v>5.2064853779129843</c:v>
                </c:pt>
                <c:pt idx="773">
                  <c:v>4.9073765040154127</c:v>
                </c:pt>
                <c:pt idx="774">
                  <c:v>4.5206763570174084</c:v>
                </c:pt>
                <c:pt idx="775">
                  <c:v>4.2242056083188739</c:v>
                </c:pt>
                <c:pt idx="776">
                  <c:v>4.0053067325874885</c:v>
                </c:pt>
                <c:pt idx="777">
                  <c:v>3.7237111204220197</c:v>
                </c:pt>
                <c:pt idx="778">
                  <c:v>3.3654765305262795</c:v>
                </c:pt>
                <c:pt idx="779">
                  <c:v>3.1470820960126513</c:v>
                </c:pt>
                <c:pt idx="780">
                  <c:v>3.2227893271539392</c:v>
                </c:pt>
                <c:pt idx="781">
                  <c:v>3.4186398024324181</c:v>
                </c:pt>
                <c:pt idx="782">
                  <c:v>3.5684508542365858</c:v>
                </c:pt>
                <c:pt idx="783">
                  <c:v>3.8254406960905802</c:v>
                </c:pt>
                <c:pt idx="784">
                  <c:v>3.9445707825588912</c:v>
                </c:pt>
                <c:pt idx="785">
                  <c:v>4.1135120028382453</c:v>
                </c:pt>
                <c:pt idx="786">
                  <c:v>4.5547002606264968</c:v>
                </c:pt>
                <c:pt idx="787">
                  <c:v>5.5620960654944556</c:v>
                </c:pt>
                <c:pt idx="788">
                  <c:v>6.2029921588146122</c:v>
                </c:pt>
                <c:pt idx="789">
                  <c:v>6.3388370432987617</c:v>
                </c:pt>
                <c:pt idx="790">
                  <c:v>6.8112580155963069</c:v>
                </c:pt>
                <c:pt idx="791">
                  <c:v>6.5712118083545104</c:v>
                </c:pt>
                <c:pt idx="792">
                  <c:v>6.0259350977277775</c:v>
                </c:pt>
                <c:pt idx="793">
                  <c:v>5.6439840098307457</c:v>
                </c:pt>
                <c:pt idx="794">
                  <c:v>5.4612209483788332</c:v>
                </c:pt>
                <c:pt idx="795">
                  <c:v>4.9622818450747808</c:v>
                </c:pt>
                <c:pt idx="796">
                  <c:v>4.3702745287058047</c:v>
                </c:pt>
                <c:pt idx="797">
                  <c:v>3.9295096891134813</c:v>
                </c:pt>
                <c:pt idx="798">
                  <c:v>3.6242683732107719</c:v>
                </c:pt>
                <c:pt idx="799">
                  <c:v>3.3129994884473053</c:v>
                </c:pt>
                <c:pt idx="800">
                  <c:v>3.0000227334644638</c:v>
                </c:pt>
                <c:pt idx="801">
                  <c:v>2.7225536844911522</c:v>
                </c:pt>
                <c:pt idx="802">
                  <c:v>2.5177262088924524</c:v>
                </c:pt>
                <c:pt idx="803">
                  <c:v>2.3746865583246448</c:v>
                </c:pt>
                <c:pt idx="804">
                  <c:v>2.3647161770476135</c:v>
                </c:pt>
                <c:pt idx="805">
                  <c:v>2.4968916035026587</c:v>
                </c:pt>
                <c:pt idx="806">
                  <c:v>2.7225536844911522</c:v>
                </c:pt>
                <c:pt idx="807">
                  <c:v>2.9404196512592367</c:v>
                </c:pt>
                <c:pt idx="808">
                  <c:v>3.5408128628723796</c:v>
                </c:pt>
                <c:pt idx="809">
                  <c:v>3.9596808739654246</c:v>
                </c:pt>
                <c:pt idx="810">
                  <c:v>4.1923216399364787</c:v>
                </c:pt>
                <c:pt idx="811">
                  <c:v>4.9439205884645565</c:v>
                </c:pt>
                <c:pt idx="812">
                  <c:v>6.1138885550257456</c:v>
                </c:pt>
                <c:pt idx="813">
                  <c:v>6.7384237423448026</c:v>
                </c:pt>
                <c:pt idx="814">
                  <c:v>7.1352044021689602</c:v>
                </c:pt>
                <c:pt idx="815">
                  <c:v>7.2119238037755551</c:v>
                </c:pt>
                <c:pt idx="816">
                  <c:v>7.1352044021689602</c:v>
                </c:pt>
                <c:pt idx="817">
                  <c:v>7.0592289241299859</c:v>
                </c:pt>
                <c:pt idx="818">
                  <c:v>6.5712118083545104</c:v>
                </c:pt>
                <c:pt idx="819">
                  <c:v>6.0041246997906779</c:v>
                </c:pt>
                <c:pt idx="820">
                  <c:v>5.3031898151066317</c:v>
                </c:pt>
                <c:pt idx="821">
                  <c:v>4.5717952743466332</c:v>
                </c:pt>
                <c:pt idx="822">
                  <c:v>3.9900486887968905</c:v>
                </c:pt>
                <c:pt idx="823">
                  <c:v>3.4724982778303328</c:v>
                </c:pt>
                <c:pt idx="824">
                  <c:v>2.976065283830633</c:v>
                </c:pt>
                <c:pt idx="825">
                  <c:v>2.6783754701121003</c:v>
                </c:pt>
                <c:pt idx="826">
                  <c:v>2.4453933812562356</c:v>
                </c:pt>
                <c:pt idx="827">
                  <c:v>2.2764251425603792</c:v>
                </c:pt>
                <c:pt idx="828">
                  <c:v>2.1813039837442108</c:v>
                </c:pt>
                <c:pt idx="829">
                  <c:v>2.1348895126524203</c:v>
                </c:pt>
                <c:pt idx="830">
                  <c:v>2.1348895126524203</c:v>
                </c:pt>
                <c:pt idx="831">
                  <c:v>2.2189821122444875</c:v>
                </c:pt>
                <c:pt idx="832">
                  <c:v>2.4556262281058876</c:v>
                </c:pt>
                <c:pt idx="833">
                  <c:v>2.9404196512592367</c:v>
                </c:pt>
                <c:pt idx="834">
                  <c:v>3.666609997621646</c:v>
                </c:pt>
                <c:pt idx="835">
                  <c:v>4.3048275859434986</c:v>
                </c:pt>
                <c:pt idx="836">
                  <c:v>5.3031898151066317</c:v>
                </c:pt>
                <c:pt idx="837">
                  <c:v>6.0697689904643912</c:v>
                </c:pt>
                <c:pt idx="838">
                  <c:v>6.2932609492871254</c:v>
                </c:pt>
                <c:pt idx="839">
                  <c:v>6.047816451006474</c:v>
                </c:pt>
                <c:pt idx="840">
                  <c:v>5.6646227690956703</c:v>
                </c:pt>
                <c:pt idx="841">
                  <c:v>5.4213273717208663</c:v>
                </c:pt>
                <c:pt idx="842">
                  <c:v>5.2064853779129843</c:v>
                </c:pt>
                <c:pt idx="843">
                  <c:v>4.9439205884645565</c:v>
                </c:pt>
                <c:pt idx="844">
                  <c:v>4.6234147290641658</c:v>
                </c:pt>
                <c:pt idx="845">
                  <c:v>4.2402254302420674</c:v>
                </c:pt>
                <c:pt idx="846">
                  <c:v>3.8846188102464172</c:v>
                </c:pt>
                <c:pt idx="847">
                  <c:v>3.513353826026508</c:v>
                </c:pt>
                <c:pt idx="848">
                  <c:v>3.2100687767761116</c:v>
                </c:pt>
                <c:pt idx="849">
                  <c:v>2.9522629574039563</c:v>
                </c:pt>
                <c:pt idx="850">
                  <c:v>2.8240784300897852</c:v>
                </c:pt>
                <c:pt idx="851">
                  <c:v>2.7003928321337671</c:v>
                </c:pt>
                <c:pt idx="852">
                  <c:v>2.6024313298385406</c:v>
                </c:pt>
                <c:pt idx="853">
                  <c:v>2.591722433541273</c:v>
                </c:pt>
                <c:pt idx="854">
                  <c:v>2.6674203074003802</c:v>
                </c:pt>
                <c:pt idx="855">
                  <c:v>2.8126507918796326</c:v>
                </c:pt>
                <c:pt idx="856">
                  <c:v>2.9641447931452278</c:v>
                </c:pt>
                <c:pt idx="857">
                  <c:v>3.1346070438167009</c:v>
                </c:pt>
                <c:pt idx="858">
                  <c:v>3.4320388928540844</c:v>
                </c:pt>
                <c:pt idx="859">
                  <c:v>3.7670264511548428</c:v>
                </c:pt>
                <c:pt idx="860">
                  <c:v>4.097903078468403</c:v>
                </c:pt>
                <c:pt idx="861">
                  <c:v>4.5206763570174084</c:v>
                </c:pt>
                <c:pt idx="862">
                  <c:v>4.5376606814365079</c:v>
                </c:pt>
                <c:pt idx="863">
                  <c:v>4.3374447718633586</c:v>
                </c:pt>
                <c:pt idx="864">
                  <c:v>4.2562973691390162</c:v>
                </c:pt>
                <c:pt idx="865">
                  <c:v>4.097903078468403</c:v>
                </c:pt>
                <c:pt idx="866">
                  <c:v>3.8401632239137227</c:v>
                </c:pt>
                <c:pt idx="867">
                  <c:v>3.6808158046358299</c:v>
                </c:pt>
                <c:pt idx="868">
                  <c:v>3.4996910531540073</c:v>
                </c:pt>
                <c:pt idx="869">
                  <c:v>3.2611998183626527</c:v>
                </c:pt>
                <c:pt idx="870">
                  <c:v>3.0362519772048842</c:v>
                </c:pt>
                <c:pt idx="871">
                  <c:v>2.8470453593948513</c:v>
                </c:pt>
                <c:pt idx="872">
                  <c:v>2.6674203074003802</c:v>
                </c:pt>
                <c:pt idx="873">
                  <c:v>2.4658923652763201</c:v>
                </c:pt>
                <c:pt idx="874">
                  <c:v>2.3055691883495166</c:v>
                </c:pt>
                <c:pt idx="875">
                  <c:v>2.2000818589288365</c:v>
                </c:pt>
                <c:pt idx="876">
                  <c:v>2.1441122033312778</c:v>
                </c:pt>
                <c:pt idx="877">
                  <c:v>2.0892227249494306</c:v>
                </c:pt>
                <c:pt idx="878">
                  <c:v>2.1074004932400081</c:v>
                </c:pt>
                <c:pt idx="879">
                  <c:v>2.238005541247162</c:v>
                </c:pt>
                <c:pt idx="880">
                  <c:v>2.3846893760483376</c:v>
                </c:pt>
                <c:pt idx="881">
                  <c:v>2.6131750651789614</c:v>
                </c:pt>
                <c:pt idx="882">
                  <c:v>2.8817767056975585</c:v>
                </c:pt>
                <c:pt idx="883">
                  <c:v>3.3129994884473053</c:v>
                </c:pt>
                <c:pt idx="884">
                  <c:v>3.6524502562175964</c:v>
                </c:pt>
                <c:pt idx="885">
                  <c:v>4.2885982766103057</c:v>
                </c:pt>
                <c:pt idx="886">
                  <c:v>5.0177247987725524</c:v>
                </c:pt>
                <c:pt idx="887">
                  <c:v>5.5824684203095503</c:v>
                </c:pt>
                <c:pt idx="888">
                  <c:v>5.726942783384203</c:v>
                </c:pt>
                <c:pt idx="889">
                  <c:v>5.5417897727449281</c:v>
                </c:pt>
                <c:pt idx="890">
                  <c:v>5.5824684203095503</c:v>
                </c:pt>
                <c:pt idx="891">
                  <c:v>5.2643194815984158</c:v>
                </c:pt>
                <c:pt idx="892">
                  <c:v>4.6581081935171831</c:v>
                </c:pt>
                <c:pt idx="893">
                  <c:v>4.0053067325874885</c:v>
                </c:pt>
                <c:pt idx="894">
                  <c:v>3.5408128628723796</c:v>
                </c:pt>
                <c:pt idx="895">
                  <c:v>3.0362519772048842</c:v>
                </c:pt>
                <c:pt idx="896">
                  <c:v>2.645616440715771</c:v>
                </c:pt>
                <c:pt idx="897">
                  <c:v>2.3846893760483376</c:v>
                </c:pt>
                <c:pt idx="898">
                  <c:v>2.238005541247162</c:v>
                </c:pt>
                <c:pt idx="899">
                  <c:v>2.1348895126524203</c:v>
                </c:pt>
                <c:pt idx="900">
                  <c:v>2.0621765218118915</c:v>
                </c:pt>
                <c:pt idx="901">
                  <c:v>2.1074004932400081</c:v>
                </c:pt>
                <c:pt idx="902">
                  <c:v>2.3647161770476135</c:v>
                </c:pt>
                <c:pt idx="903">
                  <c:v>2.6024313298385406</c:v>
                </c:pt>
                <c:pt idx="904">
                  <c:v>2.9880245552155476</c:v>
                </c:pt>
                <c:pt idx="905">
                  <c:v>3.7093662154395477</c:v>
                </c:pt>
                <c:pt idx="906">
                  <c:v>4.3211096937717448</c:v>
                </c:pt>
                <c:pt idx="907">
                  <c:v>4.8349966659953472</c:v>
                </c:pt>
                <c:pt idx="908">
                  <c:v>5.2257008314241578</c:v>
                </c:pt>
                <c:pt idx="909">
                  <c:v>5.6853286720329832</c:v>
                </c:pt>
                <c:pt idx="910">
                  <c:v>6.2705836855363266</c:v>
                </c:pt>
                <c:pt idx="911">
                  <c:v>6.6185993483532668</c:v>
                </c:pt>
                <c:pt idx="912">
                  <c:v>6.5241311001469544</c:v>
                </c:pt>
                <c:pt idx="913">
                  <c:v>6.0259350977277775</c:v>
                </c:pt>
                <c:pt idx="914">
                  <c:v>5.5013745172512198</c:v>
                </c:pt>
                <c:pt idx="915">
                  <c:v>5.0549880390336046</c:v>
                </c:pt>
                <c:pt idx="916">
                  <c:v>4.4868727563674558</c:v>
                </c:pt>
                <c:pt idx="917">
                  <c:v>3.9748401227371923</c:v>
                </c:pt>
                <c:pt idx="918">
                  <c:v>3.5546094165252238</c:v>
                </c:pt>
                <c:pt idx="919">
                  <c:v>3.1346070438167009</c:v>
                </c:pt>
                <c:pt idx="920">
                  <c:v>2.7673096068967356</c:v>
                </c:pt>
                <c:pt idx="921">
                  <c:v>2.5177262088924524</c:v>
                </c:pt>
                <c:pt idx="922">
                  <c:v>2.3647161770476135</c:v>
                </c:pt>
                <c:pt idx="923">
                  <c:v>2.2764251425603792</c:v>
                </c:pt>
                <c:pt idx="924">
                  <c:v>2.2189821122444875</c:v>
                </c:pt>
                <c:pt idx="925">
                  <c:v>2.1906776737152773</c:v>
                </c:pt>
                <c:pt idx="926">
                  <c:v>2.2095166385944616</c:v>
                </c:pt>
                <c:pt idx="927">
                  <c:v>2.2571529486906443</c:v>
                </c:pt>
                <c:pt idx="928">
                  <c:v>2.4148935048655948</c:v>
                </c:pt>
                <c:pt idx="929">
                  <c:v>2.9522629574039563</c:v>
                </c:pt>
                <c:pt idx="930">
                  <c:v>3.6808158046358299</c:v>
                </c:pt>
                <c:pt idx="931">
                  <c:v>4.208237734368109</c:v>
                </c:pt>
                <c:pt idx="932">
                  <c:v>4.9439205884645565</c:v>
                </c:pt>
                <c:pt idx="933">
                  <c:v>5.6853286720329832</c:v>
                </c:pt>
                <c:pt idx="934">
                  <c:v>5.9823850271060923</c:v>
                </c:pt>
                <c:pt idx="935">
                  <c:v>6.0041246997906779</c:v>
                </c:pt>
                <c:pt idx="936">
                  <c:v>5.6234121765093468</c:v>
                </c:pt>
                <c:pt idx="937">
                  <c:v>4.9622818450747808</c:v>
                </c:pt>
                <c:pt idx="938">
                  <c:v>4.3702745287058047</c:v>
                </c:pt>
                <c:pt idx="939">
                  <c:v>3.9445707825588912</c:v>
                </c:pt>
                <c:pt idx="940">
                  <c:v>3.6950678271244959</c:v>
                </c:pt>
                <c:pt idx="941">
                  <c:v>3.3654765305262795</c:v>
                </c:pt>
                <c:pt idx="942">
                  <c:v>3.0362519772048842</c:v>
                </c:pt>
                <c:pt idx="943">
                  <c:v>2.7336882115416667</c:v>
                </c:pt>
                <c:pt idx="944">
                  <c:v>2.4453933812562356</c:v>
                </c:pt>
                <c:pt idx="945">
                  <c:v>2.238005541247162</c:v>
                </c:pt>
                <c:pt idx="946">
                  <c:v>2.1348895126524203</c:v>
                </c:pt>
                <c:pt idx="947">
                  <c:v>2.0711626567379193</c:v>
                </c:pt>
                <c:pt idx="948">
                  <c:v>1.9739023610233069</c:v>
                </c:pt>
                <c:pt idx="949">
                  <c:v>1.9913285698074019</c:v>
                </c:pt>
                <c:pt idx="950">
                  <c:v>2.2571529486906443</c:v>
                </c:pt>
                <c:pt idx="951">
                  <c:v>2.4148935048655948</c:v>
                </c:pt>
                <c:pt idx="952">
                  <c:v>2.5177262088924524</c:v>
                </c:pt>
                <c:pt idx="953">
                  <c:v>2.7225536844911522</c:v>
                </c:pt>
                <c:pt idx="954">
                  <c:v>3.0606016722325826</c:v>
                </c:pt>
                <c:pt idx="955">
                  <c:v>3.5684508542365858</c:v>
                </c:pt>
                <c:pt idx="956">
                  <c:v>3.9445707825588912</c:v>
                </c:pt>
                <c:pt idx="957">
                  <c:v>4.1923216399364787</c:v>
                </c:pt>
                <c:pt idx="958">
                  <c:v>4.6581081935171831</c:v>
                </c:pt>
                <c:pt idx="959">
                  <c:v>5.0363261611785868</c:v>
                </c:pt>
                <c:pt idx="960">
                  <c:v>5.3227198752744425</c:v>
                </c:pt>
                <c:pt idx="961">
                  <c:v>5.2449787981949143</c:v>
                </c:pt>
                <c:pt idx="962">
                  <c:v>4.8710690405617809</c:v>
                </c:pt>
                <c:pt idx="963">
                  <c:v>4.3538329925454615</c:v>
                </c:pt>
                <c:pt idx="964">
                  <c:v>3.8846188102464172</c:v>
                </c:pt>
                <c:pt idx="965">
                  <c:v>3.5270610477311282</c:v>
                </c:pt>
                <c:pt idx="966">
                  <c:v>3.1221724448586614</c:v>
                </c:pt>
                <c:pt idx="967">
                  <c:v>2.8012602104256352</c:v>
                </c:pt>
                <c:pt idx="968">
                  <c:v>2.549232984798866</c:v>
                </c:pt>
                <c:pt idx="969">
                  <c:v>2.3547781270345736</c:v>
                </c:pt>
                <c:pt idx="970">
                  <c:v>2.2189821122444875</c:v>
                </c:pt>
                <c:pt idx="971">
                  <c:v>2.1348895126524203</c:v>
                </c:pt>
                <c:pt idx="972">
                  <c:v>2.0621765218118915</c:v>
                </c:pt>
                <c:pt idx="973">
                  <c:v>2.0442915763215446</c:v>
                </c:pt>
                <c:pt idx="974">
                  <c:v>2.0711626567379193</c:v>
                </c:pt>
                <c:pt idx="975">
                  <c:v>2.1719606901277677</c:v>
                </c:pt>
                <c:pt idx="976">
                  <c:v>2.3448723034439354</c:v>
                </c:pt>
                <c:pt idx="977">
                  <c:v>2.5281943747174056</c:v>
                </c:pt>
                <c:pt idx="978">
                  <c:v>2.7448589623315485</c:v>
                </c:pt>
                <c:pt idx="979">
                  <c:v>3.0606016722325826</c:v>
                </c:pt>
                <c:pt idx="980">
                  <c:v>3.4052841616560179</c:v>
                </c:pt>
                <c:pt idx="981">
                  <c:v>3.6242683732107719</c:v>
                </c:pt>
                <c:pt idx="982">
                  <c:v>3.8549336482490633</c:v>
                </c:pt>
                <c:pt idx="983">
                  <c:v>4.1135120028382453</c:v>
                </c:pt>
                <c:pt idx="984">
                  <c:v>4.2724215945608526</c:v>
                </c:pt>
                <c:pt idx="985">
                  <c:v>4.2885982766103057</c:v>
                </c:pt>
                <c:pt idx="986">
                  <c:v>4.1923216399364787</c:v>
                </c:pt>
                <c:pt idx="987">
                  <c:v>4.020614415073922</c:v>
                </c:pt>
                <c:pt idx="988">
                  <c:v>3.8995338610724426</c:v>
                </c:pt>
                <c:pt idx="989">
                  <c:v>3.8549336482490633</c:v>
                </c:pt>
                <c:pt idx="990">
                  <c:v>3.5962689663916265</c:v>
                </c:pt>
                <c:pt idx="991">
                  <c:v>3.1973894757207497</c:v>
                </c:pt>
                <c:pt idx="992">
                  <c:v>2.8585848927796875</c:v>
                </c:pt>
                <c:pt idx="993">
                  <c:v>2.6131750651789614</c:v>
                </c:pt>
                <c:pt idx="994">
                  <c:v>2.4556262281058876</c:v>
                </c:pt>
                <c:pt idx="995">
                  <c:v>2.3647161770476135</c:v>
                </c:pt>
                <c:pt idx="996">
                  <c:v>2.3153471478835086</c:v>
                </c:pt>
                <c:pt idx="997">
                  <c:v>2.2958229361075748</c:v>
                </c:pt>
                <c:pt idx="998">
                  <c:v>2.3448723034439354</c:v>
                </c:pt>
                <c:pt idx="999">
                  <c:v>2.4865249441428734</c:v>
                </c:pt>
                <c:pt idx="1000">
                  <c:v>2.7225536844911522</c:v>
                </c:pt>
                <c:pt idx="1001">
                  <c:v>3.1721540869693481</c:v>
                </c:pt>
                <c:pt idx="1002">
                  <c:v>3.8846188102464172</c:v>
                </c:pt>
                <c:pt idx="1003">
                  <c:v>4.4365773056089202</c:v>
                </c:pt>
                <c:pt idx="1004">
                  <c:v>4.9256188724694985</c:v>
                </c:pt>
                <c:pt idx="1005">
                  <c:v>5.3619708126027907</c:v>
                </c:pt>
                <c:pt idx="1006">
                  <c:v>5.5215493278394634</c:v>
                </c:pt>
                <c:pt idx="1007">
                  <c:v>5.4612209483788332</c:v>
                </c:pt>
                <c:pt idx="1008">
                  <c:v>5.4612209483788332</c:v>
                </c:pt>
                <c:pt idx="1009">
                  <c:v>5.4014775539720166</c:v>
                </c:pt>
                <c:pt idx="1010">
                  <c:v>5.1492120730847253</c:v>
                </c:pt>
                <c:pt idx="1011">
                  <c:v>4.817048160975328</c:v>
                </c:pt>
                <c:pt idx="1012">
                  <c:v>4.4033182418263133</c:v>
                </c:pt>
                <c:pt idx="1013">
                  <c:v>4.097903078468403</c:v>
                </c:pt>
                <c:pt idx="1014">
                  <c:v>3.7961387092225269</c:v>
                </c:pt>
                <c:pt idx="1015">
                  <c:v>3.5270610477311282</c:v>
                </c:pt>
                <c:pt idx="1016">
                  <c:v>3.2611998183626527</c:v>
                </c:pt>
                <c:pt idx="1017">
                  <c:v>3.024136317265846</c:v>
                </c:pt>
                <c:pt idx="1018">
                  <c:v>2.7560660547067819</c:v>
                </c:pt>
                <c:pt idx="1019">
                  <c:v>2.5177262088924524</c:v>
                </c:pt>
                <c:pt idx="1020">
                  <c:v>2.3846893760483376</c:v>
                </c:pt>
                <c:pt idx="1021">
                  <c:v>2.4453933812562356</c:v>
                </c:pt>
                <c:pt idx="1022">
                  <c:v>2.4761919010702855</c:v>
                </c:pt>
                <c:pt idx="1023">
                  <c:v>2.7673096068967356</c:v>
                </c:pt>
                <c:pt idx="1024">
                  <c:v>3.3919718296293766</c:v>
                </c:pt>
                <c:pt idx="1025">
                  <c:v>4.1448823574065052</c:v>
                </c:pt>
                <c:pt idx="1026">
                  <c:v>5.2449787981949143</c:v>
                </c:pt>
                <c:pt idx="1027">
                  <c:v>6.1582956531764763</c:v>
                </c:pt>
                <c:pt idx="1028">
                  <c:v>6.5007051866115679</c:v>
                </c:pt>
                <c:pt idx="1029">
                  <c:v>6.6424088046622716</c:v>
                </c:pt>
                <c:pt idx="1030">
                  <c:v>6.8602099714788363</c:v>
                </c:pt>
                <c:pt idx="1031">
                  <c:v>6.5007051866115679</c:v>
                </c:pt>
                <c:pt idx="1032">
                  <c:v>6.1138885550257456</c:v>
                </c:pt>
                <c:pt idx="1033">
                  <c:v>5.726942783384203</c:v>
                </c:pt>
                <c:pt idx="1034">
                  <c:v>5.2257008314241578</c:v>
                </c:pt>
                <c:pt idx="1035">
                  <c:v>4.7105727921735037</c:v>
                </c:pt>
                <c:pt idx="1036">
                  <c:v>4.1923216399364787</c:v>
                </c:pt>
                <c:pt idx="1037">
                  <c:v>3.7961387092225269</c:v>
                </c:pt>
                <c:pt idx="1038">
                  <c:v>3.4724982778303328</c:v>
                </c:pt>
                <c:pt idx="1039">
                  <c:v>3.1721540869693481</c:v>
                </c:pt>
                <c:pt idx="1040">
                  <c:v>2.976065283830633</c:v>
                </c:pt>
                <c:pt idx="1041">
                  <c:v>2.7673096068967356</c:v>
                </c:pt>
                <c:pt idx="1042">
                  <c:v>2.5810482633135123</c:v>
                </c:pt>
                <c:pt idx="1043">
                  <c:v>2.4556262281058876</c:v>
                </c:pt>
                <c:pt idx="1044">
                  <c:v>2.3647161770476135</c:v>
                </c:pt>
                <c:pt idx="1045">
                  <c:v>2.3251569178622642</c:v>
                </c:pt>
                <c:pt idx="1046">
                  <c:v>2.4148935048655948</c:v>
                </c:pt>
                <c:pt idx="1047">
                  <c:v>3.0728359641986724</c:v>
                </c:pt>
                <c:pt idx="1048">
                  <c:v>3.8549336482490633</c:v>
                </c:pt>
                <c:pt idx="1049">
                  <c:v>4.1291717074168597</c:v>
                </c:pt>
                <c:pt idx="1050">
                  <c:v>4.2242056083188739</c:v>
                </c:pt>
                <c:pt idx="1051">
                  <c:v>4.7991578581281207</c:v>
                </c:pt>
                <c:pt idx="1052">
                  <c:v>5.1682412004719946</c:v>
                </c:pt>
                <c:pt idx="1053">
                  <c:v>5.7478514308067306</c:v>
                </c:pt>
                <c:pt idx="1054">
                  <c:v>6.7384237423448026</c:v>
                </c:pt>
                <c:pt idx="1055">
                  <c:v>7.31538615396315</c:v>
                </c:pt>
                <c:pt idx="1056">
                  <c:v>7.3414624531768196</c:v>
                </c:pt>
                <c:pt idx="1057">
                  <c:v>7.2376635109462431</c:v>
                </c:pt>
                <c:pt idx="1058">
                  <c:v>6.9094809543445512</c:v>
                </c:pt>
                <c:pt idx="1059">
                  <c:v>6.2029921588146122</c:v>
                </c:pt>
                <c:pt idx="1060">
                  <c:v>5.3816921038416128</c:v>
                </c:pt>
                <c:pt idx="1061">
                  <c:v>4.6755396222455721</c:v>
                </c:pt>
                <c:pt idx="1062">
                  <c:v>4.2402254302420674</c:v>
                </c:pt>
                <c:pt idx="1063">
                  <c:v>3.8549336482490633</c:v>
                </c:pt>
                <c:pt idx="1064">
                  <c:v>3.5408128628723796</c:v>
                </c:pt>
                <c:pt idx="1065">
                  <c:v>3.2483547130960204</c:v>
                </c:pt>
                <c:pt idx="1066">
                  <c:v>2.9522629574039563</c:v>
                </c:pt>
                <c:pt idx="1067">
                  <c:v>2.6783754701121003</c:v>
                </c:pt>
                <c:pt idx="1068">
                  <c:v>2.507291988512852</c:v>
                </c:pt>
                <c:pt idx="1069">
                  <c:v>2.3947247357435497</c:v>
                </c:pt>
                <c:pt idx="1070">
                  <c:v>2.3448723034439354</c:v>
                </c:pt>
                <c:pt idx="1071">
                  <c:v>2.3746865583246448</c:v>
                </c:pt>
                <c:pt idx="1072">
                  <c:v>2.507291988512852</c:v>
                </c:pt>
                <c:pt idx="1073">
                  <c:v>2.7560660547067819</c:v>
                </c:pt>
                <c:pt idx="1074">
                  <c:v>2.9522629574039563</c:v>
                </c:pt>
                <c:pt idx="1075">
                  <c:v>3.0851100577478485</c:v>
                </c:pt>
                <c:pt idx="1076">
                  <c:v>3.6950678271244959</c:v>
                </c:pt>
                <c:pt idx="1077">
                  <c:v>4.5206763570174084</c:v>
                </c:pt>
                <c:pt idx="1078">
                  <c:v>4.6061523273403759</c:v>
                </c:pt>
                <c:pt idx="1079">
                  <c:v>4.2242056083188739</c:v>
                </c:pt>
                <c:pt idx="1080">
                  <c:v>3.9748401227371923</c:v>
                </c:pt>
                <c:pt idx="1081">
                  <c:v>3.8549336482490633</c:v>
                </c:pt>
                <c:pt idx="1082">
                  <c:v>3.6808158046358299</c:v>
                </c:pt>
                <c:pt idx="1083">
                  <c:v>3.3522932839373154</c:v>
                </c:pt>
                <c:pt idx="1084">
                  <c:v>2.976065283830633</c:v>
                </c:pt>
                <c:pt idx="1085">
                  <c:v>2.6893662730406884</c:v>
                </c:pt>
                <c:pt idx="1086">
                  <c:v>2.6131750651789614</c:v>
                </c:pt>
                <c:pt idx="1087">
                  <c:v>2.9286147497699506</c:v>
                </c:pt>
                <c:pt idx="1088">
                  <c:v>3.3522932839373154</c:v>
                </c:pt>
                <c:pt idx="1089">
                  <c:v>3.4052841616560179</c:v>
                </c:pt>
                <c:pt idx="1090">
                  <c:v>3.0484070527837526</c:v>
                </c:pt>
                <c:pt idx="1091">
                  <c:v>2.7336882115416667</c:v>
                </c:pt>
                <c:pt idx="1092">
                  <c:v>2.5704087065479602</c:v>
                </c:pt>
                <c:pt idx="1093">
                  <c:v>2.2571529486906443</c:v>
                </c:pt>
                <c:pt idx="1094">
                  <c:v>2.1256967286781077</c:v>
                </c:pt>
                <c:pt idx="1095">
                  <c:v>2.1074004932400081</c:v>
                </c:pt>
                <c:pt idx="1096">
                  <c:v>2.0982968487598432</c:v>
                </c:pt>
                <c:pt idx="1097">
                  <c:v>2.238005541247162</c:v>
                </c:pt>
                <c:pt idx="1098">
                  <c:v>2.7225536844911522</c:v>
                </c:pt>
                <c:pt idx="1099">
                  <c:v>3.5684508542365858</c:v>
                </c:pt>
                <c:pt idx="1100">
                  <c:v>4.8530035625361654</c:v>
                </c:pt>
                <c:pt idx="1101">
                  <c:v>5.4412417664940813</c:v>
                </c:pt>
                <c:pt idx="1102">
                  <c:v>5.3619708126027907</c:v>
                </c:pt>
                <c:pt idx="1103">
                  <c:v>5.1113387372343508</c:v>
                </c:pt>
                <c:pt idx="1104">
                  <c:v>5.130244652037864</c:v>
                </c:pt>
                <c:pt idx="1105">
                  <c:v>4.8530035625361654</c:v>
                </c:pt>
                <c:pt idx="1106">
                  <c:v>4.7281749029559368</c:v>
                </c:pt>
                <c:pt idx="1107">
                  <c:v>4.3048275859434986</c:v>
                </c:pt>
                <c:pt idx="1108">
                  <c:v>3.8846188102464172</c:v>
                </c:pt>
                <c:pt idx="1109">
                  <c:v>3.4186398024324181</c:v>
                </c:pt>
                <c:pt idx="1110">
                  <c:v>3.2483547130960204</c:v>
                </c:pt>
                <c:pt idx="1111">
                  <c:v>3.0484070527837526</c:v>
                </c:pt>
                <c:pt idx="1112">
                  <c:v>2.7785897375154143</c:v>
                </c:pt>
                <c:pt idx="1113">
                  <c:v>2.5386965964217687</c:v>
                </c:pt>
                <c:pt idx="1114">
                  <c:v>2.3055691883495166</c:v>
                </c:pt>
                <c:pt idx="1115">
                  <c:v>2.0982968487598432</c:v>
                </c:pt>
                <c:pt idx="1116">
                  <c:v>1.9826013153462614</c:v>
                </c:pt>
                <c:pt idx="1117">
                  <c:v>1.9308288899358483</c:v>
                </c:pt>
                <c:pt idx="1118">
                  <c:v>1.9652316150688045</c:v>
                </c:pt>
                <c:pt idx="1119">
                  <c:v>2.0176810562014009</c:v>
                </c:pt>
                <c:pt idx="1120">
                  <c:v>2.3647161770476135</c:v>
                </c:pt>
                <c:pt idx="1121">
                  <c:v>3.6102459343028501</c:v>
                </c:pt>
                <c:pt idx="1122">
                  <c:v>4.020614415073922</c:v>
                </c:pt>
                <c:pt idx="1123">
                  <c:v>4.4532880322267463</c:v>
                </c:pt>
                <c:pt idx="1124">
                  <c:v>4.6407332902223031</c:v>
                </c:pt>
                <c:pt idx="1125">
                  <c:v>4.7281749029559368</c:v>
                </c:pt>
                <c:pt idx="1126">
                  <c:v>5.1682412004719946</c:v>
                </c:pt>
                <c:pt idx="1127">
                  <c:v>5.0924941292259893</c:v>
                </c:pt>
                <c:pt idx="1128">
                  <c:v>4.817048160975328</c:v>
                </c:pt>
                <c:pt idx="1129">
                  <c:v>4.3374447718633586</c:v>
                </c:pt>
                <c:pt idx="1130">
                  <c:v>4.3702745287058047</c:v>
                </c:pt>
                <c:pt idx="1131">
                  <c:v>4.0823447696407733</c:v>
                </c:pt>
                <c:pt idx="1132">
                  <c:v>3.7237111204220197</c:v>
                </c:pt>
                <c:pt idx="1133">
                  <c:v>3.4052841616560179</c:v>
                </c:pt>
                <c:pt idx="1134">
                  <c:v>3.0484070527837526</c:v>
                </c:pt>
                <c:pt idx="1135">
                  <c:v>2.6674203074003802</c:v>
                </c:pt>
                <c:pt idx="1136">
                  <c:v>2.425027127063125</c:v>
                </c:pt>
                <c:pt idx="1137">
                  <c:v>2.3647161770476135</c:v>
                </c:pt>
                <c:pt idx="1138">
                  <c:v>2.3055691883495166</c:v>
                </c:pt>
                <c:pt idx="1139">
                  <c:v>2.2000818589288365</c:v>
                </c:pt>
                <c:pt idx="1140">
                  <c:v>2.1441122033312778</c:v>
                </c:pt>
                <c:pt idx="1141">
                  <c:v>2.1533648980095785</c:v>
                </c:pt>
                <c:pt idx="1142">
                  <c:v>2.2000818589288365</c:v>
                </c:pt>
                <c:pt idx="1143">
                  <c:v>2.3846893760483376</c:v>
                </c:pt>
                <c:pt idx="1144">
                  <c:v>2.7673096068967356</c:v>
                </c:pt>
                <c:pt idx="1145">
                  <c:v>3.0974240823658246</c:v>
                </c:pt>
                <c:pt idx="1146">
                  <c:v>3.2611998183626527</c:v>
                </c:pt>
                <c:pt idx="1147">
                  <c:v>3.3654765305262795</c:v>
                </c:pt>
                <c:pt idx="1148">
                  <c:v>3.4860725849780194</c:v>
                </c:pt>
                <c:pt idx="1149">
                  <c:v>3.5962689663916265</c:v>
                </c:pt>
                <c:pt idx="1150">
                  <c:v>3.9900486887968905</c:v>
                </c:pt>
                <c:pt idx="1151">
                  <c:v>4.1448823574065052</c:v>
                </c:pt>
                <c:pt idx="1152">
                  <c:v>3.9445707825588912</c:v>
                </c:pt>
                <c:pt idx="1153">
                  <c:v>3.9295096891134813</c:v>
                </c:pt>
                <c:pt idx="1154">
                  <c:v>3.9144974347419912</c:v>
                </c:pt>
                <c:pt idx="1155">
                  <c:v>3.7670264511548428</c:v>
                </c:pt>
                <c:pt idx="1156">
                  <c:v>3.6383364310453006</c:v>
                </c:pt>
                <c:pt idx="1157">
                  <c:v>3.3522932839373154</c:v>
                </c:pt>
                <c:pt idx="1158">
                  <c:v>3.0606016722325826</c:v>
                </c:pt>
                <c:pt idx="1159">
                  <c:v>2.8701619675030896</c:v>
                </c:pt>
                <c:pt idx="1160">
                  <c:v>2.7003928321337671</c:v>
                </c:pt>
                <c:pt idx="1161">
                  <c:v>2.5386965964217687</c:v>
                </c:pt>
                <c:pt idx="1162">
                  <c:v>2.3947247357435497</c:v>
                </c:pt>
                <c:pt idx="1163">
                  <c:v>2.3055691883495166</c:v>
                </c:pt>
                <c:pt idx="1164">
                  <c:v>2.2958229361075748</c:v>
                </c:pt>
                <c:pt idx="1165">
                  <c:v>2.2667733966178467</c:v>
                </c:pt>
                <c:pt idx="1166">
                  <c:v>2.2667733966178467</c:v>
                </c:pt>
                <c:pt idx="1167">
                  <c:v>2.3746865583246448</c:v>
                </c:pt>
                <c:pt idx="1168">
                  <c:v>2.5704087065479602</c:v>
                </c:pt>
                <c:pt idx="1169">
                  <c:v>2.7114552637161644</c:v>
                </c:pt>
                <c:pt idx="1170">
                  <c:v>2.7225536844911522</c:v>
                </c:pt>
                <c:pt idx="1171">
                  <c:v>2.8934292298929294</c:v>
                </c:pt>
                <c:pt idx="1172">
                  <c:v>3.1097781679595649</c:v>
                </c:pt>
                <c:pt idx="1173">
                  <c:v>3.235551261049844</c:v>
                </c:pt>
                <c:pt idx="1174">
                  <c:v>3.6102459343028501</c:v>
                </c:pt>
                <c:pt idx="1175">
                  <c:v>3.8549336482490633</c:v>
                </c:pt>
                <c:pt idx="1176">
                  <c:v>4.0668369122227759</c:v>
                </c:pt>
                <c:pt idx="1177">
                  <c:v>4.0668369122227759</c:v>
                </c:pt>
                <c:pt idx="1178">
                  <c:v>3.9748401227371923</c:v>
                </c:pt>
                <c:pt idx="1179">
                  <c:v>3.8846188102464172</c:v>
                </c:pt>
                <c:pt idx="1180">
                  <c:v>3.6808158046358299</c:v>
                </c:pt>
                <c:pt idx="1181">
                  <c:v>3.3522932839373154</c:v>
                </c:pt>
                <c:pt idx="1182">
                  <c:v>3.1221724448586614</c:v>
                </c:pt>
                <c:pt idx="1183">
                  <c:v>2.9168481284001357</c:v>
                </c:pt>
                <c:pt idx="1184">
                  <c:v>2.7673096068967356</c:v>
                </c:pt>
                <c:pt idx="1185">
                  <c:v>2.7225536844911522</c:v>
                </c:pt>
                <c:pt idx="1186">
                  <c:v>2.7003928321337671</c:v>
                </c:pt>
                <c:pt idx="1187">
                  <c:v>2.6893662730406884</c:v>
                </c:pt>
                <c:pt idx="1188">
                  <c:v>2.591722433541273</c:v>
                </c:pt>
                <c:pt idx="1189">
                  <c:v>2.4351937167758138</c:v>
                </c:pt>
                <c:pt idx="1190">
                  <c:v>2.3448723034439354</c:v>
                </c:pt>
                <c:pt idx="1191">
                  <c:v>2.3251569178622642</c:v>
                </c:pt>
                <c:pt idx="1192">
                  <c:v>2.3448723034439354</c:v>
                </c:pt>
                <c:pt idx="1193">
                  <c:v>2.507291988512852</c:v>
                </c:pt>
                <c:pt idx="1194">
                  <c:v>2.7899065655627053</c:v>
                </c:pt>
                <c:pt idx="1195">
                  <c:v>3.5546094165252238</c:v>
                </c:pt>
                <c:pt idx="1196">
                  <c:v>4.3211096937717448</c:v>
                </c:pt>
                <c:pt idx="1197">
                  <c:v>4.8530035625361654</c:v>
                </c:pt>
                <c:pt idx="1198">
                  <c:v>5.3423134722055261</c:v>
                </c:pt>
                <c:pt idx="1199">
                  <c:v>5.5417897727449281</c:v>
                </c:pt>
                <c:pt idx="1200">
                  <c:v>5.1682412004719946</c:v>
                </c:pt>
                <c:pt idx="1201">
                  <c:v>4.6407332902223031</c:v>
                </c:pt>
                <c:pt idx="1202">
                  <c:v>4.3538329925454615</c:v>
                </c:pt>
                <c:pt idx="1203">
                  <c:v>3.9748401227371923</c:v>
                </c:pt>
                <c:pt idx="1204">
                  <c:v>3.666609997621646</c:v>
                </c:pt>
                <c:pt idx="1205">
                  <c:v>3.513353826026508</c:v>
                </c:pt>
                <c:pt idx="1206">
                  <c:v>3.6102459343028501</c:v>
                </c:pt>
                <c:pt idx="1207">
                  <c:v>3.9144974347419912</c:v>
                </c:pt>
                <c:pt idx="1208">
                  <c:v>3.9295096891134813</c:v>
                </c:pt>
                <c:pt idx="1209">
                  <c:v>3.7093662154395477</c:v>
                </c:pt>
                <c:pt idx="1210">
                  <c:v>3.6383364310453006</c:v>
                </c:pt>
                <c:pt idx="1211">
                  <c:v>3.3129994884473053</c:v>
                </c:pt>
                <c:pt idx="1212">
                  <c:v>3.0606016722325826</c:v>
                </c:pt>
                <c:pt idx="1213">
                  <c:v>2.9641447931452278</c:v>
                </c:pt>
                <c:pt idx="1214">
                  <c:v>2.9880245552155476</c:v>
                </c:pt>
                <c:pt idx="1215">
                  <c:v>3.1221724448586614</c:v>
                </c:pt>
                <c:pt idx="1216">
                  <c:v>3.4454815742749032</c:v>
                </c:pt>
                <c:pt idx="1217">
                  <c:v>3.8549336482490633</c:v>
                </c:pt>
                <c:pt idx="1218">
                  <c:v>4.1448823574065052</c:v>
                </c:pt>
                <c:pt idx="1219">
                  <c:v>4.2402254302420674</c:v>
                </c:pt>
                <c:pt idx="1220">
                  <c:v>4.3211096937717448</c:v>
                </c:pt>
                <c:pt idx="1221">
                  <c:v>4.2562973691390162</c:v>
                </c:pt>
                <c:pt idx="1222">
                  <c:v>4.020614415073922</c:v>
                </c:pt>
                <c:pt idx="1223">
                  <c:v>3.8254406960905802</c:v>
                </c:pt>
                <c:pt idx="1224">
                  <c:v>3.6383364310453006</c:v>
                </c:pt>
                <c:pt idx="1225">
                  <c:v>3.5546094165252238</c:v>
                </c:pt>
                <c:pt idx="1226">
                  <c:v>3.4860725849780194</c:v>
                </c:pt>
                <c:pt idx="1227">
                  <c:v>3.3522932839373154</c:v>
                </c:pt>
                <c:pt idx="1228">
                  <c:v>3.0851100577478485</c:v>
                </c:pt>
                <c:pt idx="1229">
                  <c:v>2.7785897375154143</c:v>
                </c:pt>
                <c:pt idx="1230">
                  <c:v>2.4453933812562356</c:v>
                </c:pt>
                <c:pt idx="1231">
                  <c:v>2.2095166385944616</c:v>
                </c:pt>
                <c:pt idx="1232">
                  <c:v>2.0532195265037476</c:v>
                </c:pt>
                <c:pt idx="1233">
                  <c:v>1.9393877141766489</c:v>
                </c:pt>
                <c:pt idx="1234">
                  <c:v>1.8550376613741542</c:v>
                </c:pt>
                <c:pt idx="1235">
                  <c:v>1.7976017309169667</c:v>
                </c:pt>
                <c:pt idx="1236">
                  <c:v>1.7573682588527633</c:v>
                </c:pt>
                <c:pt idx="1237">
                  <c:v>1.7493996747340015</c:v>
                </c:pt>
                <c:pt idx="1238">
                  <c:v>1.7976017309169667</c:v>
                </c:pt>
                <c:pt idx="1239">
                  <c:v>1.8884492825954611</c:v>
                </c:pt>
                <c:pt idx="1240">
                  <c:v>2.0532195265037476</c:v>
                </c:pt>
                <c:pt idx="1241">
                  <c:v>2.3947247357435497</c:v>
                </c:pt>
                <c:pt idx="1242">
                  <c:v>3.1721540869693481</c:v>
                </c:pt>
                <c:pt idx="1243">
                  <c:v>4.1291717074168597</c:v>
                </c:pt>
                <c:pt idx="1244">
                  <c:v>5.1113387372343508</c:v>
                </c:pt>
                <c:pt idx="1245">
                  <c:v>5.5417897727449281</c:v>
                </c:pt>
                <c:pt idx="1246">
                  <c:v>5.5824684203095503</c:v>
                </c:pt>
                <c:pt idx="1247">
                  <c:v>5.3423134722055261</c:v>
                </c:pt>
                <c:pt idx="1248">
                  <c:v>5.0177247987725524</c:v>
                </c:pt>
                <c:pt idx="1249">
                  <c:v>4.6061523273403759</c:v>
                </c:pt>
                <c:pt idx="1250">
                  <c:v>4.1291717074168597</c:v>
                </c:pt>
                <c:pt idx="1251">
                  <c:v>3.666609997621646</c:v>
                </c:pt>
                <c:pt idx="1252">
                  <c:v>3.1221724448586614</c:v>
                </c:pt>
                <c:pt idx="1253">
                  <c:v>2.6239537529037116</c:v>
                </c:pt>
                <c:pt idx="1254">
                  <c:v>2.2189821122444875</c:v>
                </c:pt>
                <c:pt idx="1255">
                  <c:v>1.7814298930705048</c:v>
                </c:pt>
                <c:pt idx="1256">
                  <c:v>1.5657163172894333</c:v>
                </c:pt>
                <c:pt idx="1257">
                  <c:v>1.4649969741037956</c:v>
                </c:pt>
                <c:pt idx="1258">
                  <c:v>1.3890114503343445</c:v>
                </c:pt>
                <c:pt idx="1259">
                  <c:v>1.3958075904819722</c:v>
                </c:pt>
                <c:pt idx="1260">
                  <c:v>1.4649969741037956</c:v>
                </c:pt>
                <c:pt idx="1261">
                  <c:v>1.5437463888139091</c:v>
                </c:pt>
                <c:pt idx="1262">
                  <c:v>1.5583692088540047</c:v>
                </c:pt>
                <c:pt idx="1263">
                  <c:v>1.4026258403795961</c:v>
                </c:pt>
                <c:pt idx="1264">
                  <c:v>1.3156928124273581</c:v>
                </c:pt>
                <c:pt idx="1265">
                  <c:v>1.348694915456341</c:v>
                </c:pt>
                <c:pt idx="1266">
                  <c:v>1.4861958176575594</c:v>
                </c:pt>
                <c:pt idx="1267">
                  <c:v>1.7733832835456573</c:v>
                </c:pt>
                <c:pt idx="1268">
                  <c:v>2.4453933812562356</c:v>
                </c:pt>
                <c:pt idx="1269">
                  <c:v>3.6102459343028501</c:v>
                </c:pt>
                <c:pt idx="1270">
                  <c:v>4.1764571571169302</c:v>
                </c:pt>
                <c:pt idx="1271">
                  <c:v>4.1448823574065052</c:v>
                </c:pt>
                <c:pt idx="1272">
                  <c:v>4.0513793426140605</c:v>
                </c:pt>
                <c:pt idx="1273">
                  <c:v>3.6524502562175964</c:v>
                </c:pt>
                <c:pt idx="1274">
                  <c:v>3.235551261049844</c:v>
                </c:pt>
                <c:pt idx="1275">
                  <c:v>2.9168481284001357</c:v>
                </c:pt>
                <c:pt idx="1276">
                  <c:v>2.7560660547067819</c:v>
                </c:pt>
                <c:pt idx="1277">
                  <c:v>2.5704087065479602</c:v>
                </c:pt>
                <c:pt idx="1278">
                  <c:v>2.3349986017740818</c:v>
                </c:pt>
                <c:pt idx="1279">
                  <c:v>2.0982968487598432</c:v>
                </c:pt>
                <c:pt idx="1280">
                  <c:v>1.8550376613741542</c:v>
                </c:pt>
                <c:pt idx="1281">
                  <c:v>1.6557684119217362</c:v>
                </c:pt>
                <c:pt idx="1282">
                  <c:v>1.5219894957274742</c:v>
                </c:pt>
                <c:pt idx="1283">
                  <c:v>1.4094662719564344</c:v>
                </c:pt>
                <c:pt idx="1284">
                  <c:v>1.322250426482384</c:v>
                </c:pt>
                <c:pt idx="1285">
                  <c:v>1.2576229640836405</c:v>
                </c:pt>
                <c:pt idx="1286">
                  <c:v>1.2198421398105967</c:v>
                </c:pt>
                <c:pt idx="1287">
                  <c:v>1.2136166082767246</c:v>
                </c:pt>
                <c:pt idx="1288">
                  <c:v>1.2896743135523083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7DB-4D73-AE16-14913516FF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9376696"/>
        <c:axId val="459379720"/>
      </c:scatterChart>
      <c:valAx>
        <c:axId val="459376696"/>
        <c:scaling>
          <c:orientation val="minMax"/>
          <c:max val="229"/>
          <c:min val="176"/>
        </c:scaling>
        <c:delete val="0"/>
        <c:axPos val="b"/>
        <c:minorGridlines/>
        <c:numFmt formatCode="0" sourceLinked="0"/>
        <c:majorTickMark val="out"/>
        <c:minorTickMark val="in"/>
        <c:tickLblPos val="nextTo"/>
        <c:crossAx val="459379720"/>
        <c:crosses val="autoZero"/>
        <c:crossBetween val="midCat"/>
        <c:majorUnit val="2"/>
        <c:minorUnit val="1"/>
      </c:valAx>
      <c:valAx>
        <c:axId val="459379720"/>
        <c:scaling>
          <c:orientation val="minMax"/>
          <c:max val="45"/>
        </c:scaling>
        <c:delete val="0"/>
        <c:axPos val="l"/>
        <c:majorGridlines>
          <c:spPr>
            <a:ln w="6350">
              <a:solidFill>
                <a:schemeClr val="bg1">
                  <a:lumMod val="75000"/>
                </a:schemeClr>
              </a:solidFill>
            </a:ln>
          </c:spPr>
        </c:majorGridlines>
        <c:numFmt formatCode="0" sourceLinked="0"/>
        <c:majorTickMark val="out"/>
        <c:minorTickMark val="none"/>
        <c:tickLblPos val="nextTo"/>
        <c:crossAx val="459376696"/>
        <c:crosses val="autoZero"/>
        <c:crossBetween val="midCat"/>
      </c:valAx>
    </c:plotArea>
    <c:plotVisOnly val="1"/>
    <c:dispBlanksAs val="gap"/>
    <c:showDLblsOverMax val="0"/>
  </c:chart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'2000'!$F$8:$F$23</c:f>
              <c:numCache>
                <c:formatCode>0.000</c:formatCode>
                <c:ptCount val="16"/>
                <c:pt idx="0">
                  <c:v>179.75</c:v>
                </c:pt>
                <c:pt idx="1">
                  <c:v>179.79166666666666</c:v>
                </c:pt>
                <c:pt idx="2">
                  <c:v>179.83333333333334</c:v>
                </c:pt>
                <c:pt idx="3">
                  <c:v>179.875</c:v>
                </c:pt>
                <c:pt idx="4">
                  <c:v>179.91666666666666</c:v>
                </c:pt>
                <c:pt idx="5">
                  <c:v>179.95833333333334</c:v>
                </c:pt>
                <c:pt idx="6">
                  <c:v>180</c:v>
                </c:pt>
                <c:pt idx="7">
                  <c:v>180.04166666666666</c:v>
                </c:pt>
                <c:pt idx="8">
                  <c:v>180.08333333333334</c:v>
                </c:pt>
                <c:pt idx="9">
                  <c:v>180.125</c:v>
                </c:pt>
                <c:pt idx="10">
                  <c:v>180.16666666666666</c:v>
                </c:pt>
                <c:pt idx="11">
                  <c:v>180.20833333333334</c:v>
                </c:pt>
                <c:pt idx="12">
                  <c:v>180.25</c:v>
                </c:pt>
                <c:pt idx="13">
                  <c:v>180.29166666666666</c:v>
                </c:pt>
                <c:pt idx="14">
                  <c:v>180.33333333333334</c:v>
                </c:pt>
                <c:pt idx="15">
                  <c:v>180.375</c:v>
                </c:pt>
              </c:numCache>
            </c:numRef>
          </c:xVal>
          <c:yVal>
            <c:numRef>
              <c:f>'2000'!$E$8:$E$23</c:f>
              <c:numCache>
                <c:formatCode>0.000</c:formatCode>
                <c:ptCount val="16"/>
                <c:pt idx="0">
                  <c:v>2.9558063479792223</c:v>
                </c:pt>
                <c:pt idx="1">
                  <c:v>2.9495679615848132</c:v>
                </c:pt>
                <c:pt idx="2">
                  <c:v>2.9186781619587898</c:v>
                </c:pt>
                <c:pt idx="3">
                  <c:v>2.8583833436841726</c:v>
                </c:pt>
                <c:pt idx="4">
                  <c:v>2.7771939514476687</c:v>
                </c:pt>
                <c:pt idx="5">
                  <c:v>2.6996137234288127</c:v>
                </c:pt>
                <c:pt idx="6">
                  <c:v>2.635867173440126</c:v>
                </c:pt>
                <c:pt idx="7">
                  <c:v>2.5695553136966085</c:v>
                </c:pt>
                <c:pt idx="8">
                  <c:v>2.5059851166141032</c:v>
                </c:pt>
                <c:pt idx="9">
                  <c:v>2.4496402541326256</c:v>
                </c:pt>
                <c:pt idx="10">
                  <c:v>2.4043350382112387</c:v>
                </c:pt>
                <c:pt idx="11">
                  <c:v>2.3778498825537659</c:v>
                </c:pt>
                <c:pt idx="12">
                  <c:v>2.3561697992234025</c:v>
                </c:pt>
                <c:pt idx="13">
                  <c:v>2.3348389569334445</c:v>
                </c:pt>
                <c:pt idx="14">
                  <c:v>2.3264031442533155</c:v>
                </c:pt>
                <c:pt idx="15">
                  <c:v>2.3096950295321745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10C-48AE-91DF-4EF5F7D7BC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9482040"/>
        <c:axId val="459485160"/>
      </c:scatterChart>
      <c:valAx>
        <c:axId val="459482040"/>
        <c:scaling>
          <c:orientation val="minMax"/>
          <c:max val="180.4"/>
        </c:scaling>
        <c:delete val="0"/>
        <c:axPos val="b"/>
        <c:numFmt formatCode="0.00" sourceLinked="0"/>
        <c:majorTickMark val="out"/>
        <c:minorTickMark val="none"/>
        <c:tickLblPos val="nextTo"/>
        <c:crossAx val="459485160"/>
        <c:crosses val="autoZero"/>
        <c:crossBetween val="midCat"/>
      </c:valAx>
      <c:valAx>
        <c:axId val="459485160"/>
        <c:scaling>
          <c:orientation val="minMax"/>
          <c:min val="2.2000000000000002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948204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'2000'!$F$32:$F$44</c:f>
              <c:numCache>
                <c:formatCode>0.000</c:formatCode>
                <c:ptCount val="13"/>
                <c:pt idx="0">
                  <c:v>180.75</c:v>
                </c:pt>
                <c:pt idx="1">
                  <c:v>180.79166666666666</c:v>
                </c:pt>
                <c:pt idx="2">
                  <c:v>180.83333333333334</c:v>
                </c:pt>
                <c:pt idx="3">
                  <c:v>180.875</c:v>
                </c:pt>
                <c:pt idx="4">
                  <c:v>180.91666666666666</c:v>
                </c:pt>
                <c:pt idx="5">
                  <c:v>180.95833333333334</c:v>
                </c:pt>
                <c:pt idx="6">
                  <c:v>181</c:v>
                </c:pt>
                <c:pt idx="7">
                  <c:v>181.04166666666666</c:v>
                </c:pt>
                <c:pt idx="8">
                  <c:v>181.08333333333334</c:v>
                </c:pt>
                <c:pt idx="9">
                  <c:v>181.125</c:v>
                </c:pt>
                <c:pt idx="10">
                  <c:v>181.16666666666666</c:v>
                </c:pt>
                <c:pt idx="11">
                  <c:v>181.20833333333334</c:v>
                </c:pt>
                <c:pt idx="12">
                  <c:v>181.25</c:v>
                </c:pt>
              </c:numCache>
            </c:numRef>
          </c:xVal>
          <c:yVal>
            <c:numRef>
              <c:f>'2000'!$E$32:$E$44</c:f>
              <c:numCache>
                <c:formatCode>0.000</c:formatCode>
                <c:ptCount val="13"/>
                <c:pt idx="0">
                  <c:v>2.4450432281986809</c:v>
                </c:pt>
                <c:pt idx="1">
                  <c:v>2.4313413987068544</c:v>
                </c:pt>
                <c:pt idx="2">
                  <c:v>2.4222807378690594</c:v>
                </c:pt>
                <c:pt idx="3">
                  <c:v>2.4087996289858329</c:v>
                </c:pt>
                <c:pt idx="4">
                  <c:v>2.3691355764268445</c:v>
                </c:pt>
                <c:pt idx="5">
                  <c:v>2.3306142007195056</c:v>
                </c:pt>
                <c:pt idx="6">
                  <c:v>2.2891128419716376</c:v>
                </c:pt>
                <c:pt idx="7">
                  <c:v>2.2528968314594393</c:v>
                </c:pt>
                <c:pt idx="8">
                  <c:v>2.2254516996059261</c:v>
                </c:pt>
                <c:pt idx="9">
                  <c:v>2.1948404739779948</c:v>
                </c:pt>
                <c:pt idx="10">
                  <c:v>2.1723984244051295</c:v>
                </c:pt>
                <c:pt idx="11">
                  <c:v>2.1503894914981365</c:v>
                </c:pt>
                <c:pt idx="12">
                  <c:v>2.1395448253108942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E0D-4B01-A563-E11C2038D4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9508888"/>
        <c:axId val="459512008"/>
      </c:scatterChart>
      <c:valAx>
        <c:axId val="459508888"/>
        <c:scaling>
          <c:orientation val="minMax"/>
        </c:scaling>
        <c:delete val="0"/>
        <c:axPos val="b"/>
        <c:numFmt formatCode="0.00" sourceLinked="0"/>
        <c:majorTickMark val="out"/>
        <c:minorTickMark val="none"/>
        <c:tickLblPos val="nextTo"/>
        <c:crossAx val="459512008"/>
        <c:crosses val="autoZero"/>
        <c:crossBetween val="midCat"/>
      </c:valAx>
      <c:valAx>
        <c:axId val="459512008"/>
        <c:scaling>
          <c:orientation val="minMax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950888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'2000'!$F$56:$F$70</c:f>
              <c:numCache>
                <c:formatCode>0.000</c:formatCode>
                <c:ptCount val="15"/>
                <c:pt idx="0">
                  <c:v>181.75</c:v>
                </c:pt>
                <c:pt idx="1">
                  <c:v>181.79166666666666</c:v>
                </c:pt>
                <c:pt idx="2">
                  <c:v>181.83333333333334</c:v>
                </c:pt>
                <c:pt idx="3">
                  <c:v>181.875</c:v>
                </c:pt>
                <c:pt idx="4">
                  <c:v>181.91666666666666</c:v>
                </c:pt>
                <c:pt idx="5">
                  <c:v>181.95833333333334</c:v>
                </c:pt>
                <c:pt idx="6">
                  <c:v>182</c:v>
                </c:pt>
                <c:pt idx="7">
                  <c:v>182.04166666666666</c:v>
                </c:pt>
                <c:pt idx="8">
                  <c:v>182.08333333333334</c:v>
                </c:pt>
                <c:pt idx="9">
                  <c:v>182.125</c:v>
                </c:pt>
                <c:pt idx="10">
                  <c:v>182.16666666666666</c:v>
                </c:pt>
                <c:pt idx="11">
                  <c:v>182.20833333333334</c:v>
                </c:pt>
                <c:pt idx="12">
                  <c:v>182.25</c:v>
                </c:pt>
                <c:pt idx="13">
                  <c:v>182.29166666666666</c:v>
                </c:pt>
                <c:pt idx="14">
                  <c:v>182.33333333333334</c:v>
                </c:pt>
              </c:numCache>
            </c:numRef>
          </c:xVal>
          <c:yVal>
            <c:numRef>
              <c:f>'2000'!$E$56:$E$70</c:f>
              <c:numCache>
                <c:formatCode>0.000</c:formatCode>
                <c:ptCount val="15"/>
                <c:pt idx="0">
                  <c:v>3.2950324285426786</c:v>
                </c:pt>
                <c:pt idx="1">
                  <c:v>3.2085252789520067</c:v>
                </c:pt>
                <c:pt idx="2">
                  <c:v>3.1117708022992354</c:v>
                </c:pt>
                <c:pt idx="3">
                  <c:v>3.0193174145623067</c:v>
                </c:pt>
                <c:pt idx="4">
                  <c:v>2.9495679615848132</c:v>
                </c:pt>
                <c:pt idx="5">
                  <c:v>2.8762666087580122</c:v>
                </c:pt>
                <c:pt idx="6">
                  <c:v>2.8057672887320719</c:v>
                </c:pt>
                <c:pt idx="7">
                  <c:v>2.7269168717924113</c:v>
                </c:pt>
                <c:pt idx="8">
                  <c:v>2.6463198079991632</c:v>
                </c:pt>
                <c:pt idx="9">
                  <c:v>2.5645694354871456</c:v>
                </c:pt>
                <c:pt idx="10">
                  <c:v>2.4869589634909595</c:v>
                </c:pt>
                <c:pt idx="11">
                  <c:v>2.4222807378690594</c:v>
                </c:pt>
                <c:pt idx="12">
                  <c:v>2.395449242115629</c:v>
                </c:pt>
                <c:pt idx="13">
                  <c:v>2.3647996055032512</c:v>
                </c:pt>
                <c:pt idx="14">
                  <c:v>2.3475958704784219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802-4D02-99D3-32BF366FA5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9535128"/>
        <c:axId val="459538184"/>
      </c:scatterChart>
      <c:valAx>
        <c:axId val="459535128"/>
        <c:scaling>
          <c:orientation val="minMax"/>
          <c:max val="182.35"/>
          <c:min val="181.75"/>
        </c:scaling>
        <c:delete val="0"/>
        <c:axPos val="b"/>
        <c:numFmt formatCode="0.00" sourceLinked="0"/>
        <c:majorTickMark val="out"/>
        <c:minorTickMark val="none"/>
        <c:tickLblPos val="nextTo"/>
        <c:crossAx val="459538184"/>
        <c:crosses val="autoZero"/>
        <c:crossBetween val="midCat"/>
      </c:valAx>
      <c:valAx>
        <c:axId val="459538184"/>
        <c:scaling>
          <c:orientation val="minMax"/>
          <c:max val="3.3"/>
          <c:min val="2.2000000000000002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953512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'2000'!$F$81:$F$91</c:f>
              <c:numCache>
                <c:formatCode>0.000</c:formatCode>
                <c:ptCount val="11"/>
                <c:pt idx="0">
                  <c:v>182.79166666666666</c:v>
                </c:pt>
                <c:pt idx="1">
                  <c:v>182.83333333333334</c:v>
                </c:pt>
                <c:pt idx="2">
                  <c:v>182.875</c:v>
                </c:pt>
                <c:pt idx="3">
                  <c:v>182.91666666666666</c:v>
                </c:pt>
                <c:pt idx="4">
                  <c:v>182.95833333333334</c:v>
                </c:pt>
                <c:pt idx="5">
                  <c:v>183</c:v>
                </c:pt>
                <c:pt idx="6">
                  <c:v>183.04166666666666</c:v>
                </c:pt>
                <c:pt idx="7">
                  <c:v>183.08333333333334</c:v>
                </c:pt>
                <c:pt idx="8">
                  <c:v>183.125</c:v>
                </c:pt>
                <c:pt idx="9">
                  <c:v>183.16666666666666</c:v>
                </c:pt>
                <c:pt idx="10">
                  <c:v>183.20833333333334</c:v>
                </c:pt>
              </c:numCache>
            </c:numRef>
          </c:xVal>
          <c:yVal>
            <c:numRef>
              <c:f>'2000'!$E$81:$E$91</c:f>
              <c:numCache>
                <c:formatCode>0.000</c:formatCode>
                <c:ptCount val="11"/>
                <c:pt idx="0">
                  <c:v>2.7269168717924113</c:v>
                </c:pt>
                <c:pt idx="1">
                  <c:v>2.7214207123875154</c:v>
                </c:pt>
                <c:pt idx="2">
                  <c:v>2.6834434050403373</c:v>
                </c:pt>
                <c:pt idx="3">
                  <c:v>2.6515716430987259</c:v>
                </c:pt>
                <c:pt idx="4">
                  <c:v>2.6100307302960846</c:v>
                </c:pt>
                <c:pt idx="5">
                  <c:v>2.5645694354871456</c:v>
                </c:pt>
                <c:pt idx="6">
                  <c:v>2.534991862281939</c:v>
                </c:pt>
                <c:pt idx="7">
                  <c:v>2.4822409230230087</c:v>
                </c:pt>
                <c:pt idx="8">
                  <c:v>2.4358938487465456</c:v>
                </c:pt>
                <c:pt idx="9">
                  <c:v>2.413278744326389</c:v>
                </c:pt>
                <c:pt idx="10">
                  <c:v>2.3998849249033474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961-4C9E-BF24-5C2EC211E4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9561624"/>
        <c:axId val="459564744"/>
      </c:scatterChart>
      <c:valAx>
        <c:axId val="459561624"/>
        <c:scaling>
          <c:orientation val="minMax"/>
          <c:min val="182.75"/>
        </c:scaling>
        <c:delete val="0"/>
        <c:axPos val="b"/>
        <c:numFmt formatCode="0.00" sourceLinked="0"/>
        <c:majorTickMark val="out"/>
        <c:minorTickMark val="none"/>
        <c:tickLblPos val="nextTo"/>
        <c:crossAx val="459564744"/>
        <c:crosses val="autoZero"/>
        <c:crossBetween val="midCat"/>
      </c:valAx>
      <c:valAx>
        <c:axId val="459564744"/>
        <c:scaling>
          <c:orientation val="minMax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956162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'2000'!$F$105:$F$118</c:f>
              <c:numCache>
                <c:formatCode>0.000</c:formatCode>
                <c:ptCount val="14"/>
                <c:pt idx="0">
                  <c:v>183.79166666666666</c:v>
                </c:pt>
                <c:pt idx="1">
                  <c:v>183.83333333333334</c:v>
                </c:pt>
                <c:pt idx="2">
                  <c:v>183.875</c:v>
                </c:pt>
                <c:pt idx="3">
                  <c:v>183.91666666666666</c:v>
                </c:pt>
                <c:pt idx="4">
                  <c:v>183.95833333333334</c:v>
                </c:pt>
                <c:pt idx="5">
                  <c:v>184</c:v>
                </c:pt>
                <c:pt idx="6">
                  <c:v>184.04166666666666</c:v>
                </c:pt>
                <c:pt idx="7">
                  <c:v>184.08333333333334</c:v>
                </c:pt>
                <c:pt idx="8">
                  <c:v>184.125</c:v>
                </c:pt>
                <c:pt idx="9">
                  <c:v>184.16666666666666</c:v>
                </c:pt>
                <c:pt idx="10">
                  <c:v>184.20833333333334</c:v>
                </c:pt>
                <c:pt idx="11">
                  <c:v>184.25</c:v>
                </c:pt>
                <c:pt idx="12">
                  <c:v>184.29166666666666</c:v>
                </c:pt>
                <c:pt idx="13">
                  <c:v>184.33333333333334</c:v>
                </c:pt>
              </c:numCache>
            </c:numRef>
          </c:xVal>
          <c:yVal>
            <c:numRef>
              <c:f>'2000'!$E$105:$E$118</c:f>
              <c:numCache>
                <c:formatCode>0.000</c:formatCode>
                <c:ptCount val="14"/>
                <c:pt idx="0">
                  <c:v>2.9125601722824603</c:v>
                </c:pt>
                <c:pt idx="1">
                  <c:v>2.8943249800990039</c:v>
                </c:pt>
                <c:pt idx="2">
                  <c:v>2.8348084454258258</c:v>
                </c:pt>
                <c:pt idx="3">
                  <c:v>2.7658939137979206</c:v>
                </c:pt>
                <c:pt idx="4">
                  <c:v>2.7050389385824758</c:v>
                </c:pt>
                <c:pt idx="5">
                  <c:v>2.635867173440126</c:v>
                </c:pt>
                <c:pt idx="6">
                  <c:v>2.5745574123662642</c:v>
                </c:pt>
                <c:pt idx="7">
                  <c:v>2.5155912910059519</c:v>
                </c:pt>
                <c:pt idx="8">
                  <c:v>2.4496402541326256</c:v>
                </c:pt>
                <c:pt idx="9">
                  <c:v>2.413278744326389</c:v>
                </c:pt>
                <c:pt idx="10">
                  <c:v>2.386620981075275</c:v>
                </c:pt>
                <c:pt idx="11">
                  <c:v>2.3647996055032512</c:v>
                </c:pt>
                <c:pt idx="12">
                  <c:v>2.3475958704784219</c:v>
                </c:pt>
                <c:pt idx="13">
                  <c:v>2.3390774574642537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F0D-495A-9C86-B0E2B208B0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9587832"/>
        <c:axId val="459590952"/>
      </c:scatterChart>
      <c:valAx>
        <c:axId val="459587832"/>
        <c:scaling>
          <c:orientation val="minMax"/>
          <c:max val="184.35"/>
          <c:min val="183.75"/>
        </c:scaling>
        <c:delete val="0"/>
        <c:axPos val="b"/>
        <c:numFmt formatCode="0.00" sourceLinked="0"/>
        <c:majorTickMark val="out"/>
        <c:minorTickMark val="none"/>
        <c:tickLblPos val="nextTo"/>
        <c:crossAx val="459590952"/>
        <c:crosses val="autoZero"/>
        <c:crossBetween val="midCat"/>
      </c:valAx>
      <c:valAx>
        <c:axId val="459590952"/>
        <c:scaling>
          <c:orientation val="minMax"/>
          <c:max val="2.9"/>
          <c:min val="2.2999999999999998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958783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'2000'!$F$128:$F$141</c:f>
              <c:numCache>
                <c:formatCode>0.000</c:formatCode>
                <c:ptCount val="14"/>
                <c:pt idx="0">
                  <c:v>184.75</c:v>
                </c:pt>
                <c:pt idx="1">
                  <c:v>184.79166666666666</c:v>
                </c:pt>
                <c:pt idx="2">
                  <c:v>184.83333333333334</c:v>
                </c:pt>
                <c:pt idx="3">
                  <c:v>184.875</c:v>
                </c:pt>
                <c:pt idx="4">
                  <c:v>184.91666666666666</c:v>
                </c:pt>
                <c:pt idx="5">
                  <c:v>184.95833333333334</c:v>
                </c:pt>
                <c:pt idx="6">
                  <c:v>185</c:v>
                </c:pt>
                <c:pt idx="7">
                  <c:v>185.04166666666666</c:v>
                </c:pt>
                <c:pt idx="8">
                  <c:v>185.08333333333334</c:v>
                </c:pt>
                <c:pt idx="9">
                  <c:v>185.125</c:v>
                </c:pt>
                <c:pt idx="10">
                  <c:v>185.16666666666666</c:v>
                </c:pt>
                <c:pt idx="11">
                  <c:v>185.20833333333334</c:v>
                </c:pt>
                <c:pt idx="12">
                  <c:v>185.25</c:v>
                </c:pt>
                <c:pt idx="13">
                  <c:v>185.29166666666666</c:v>
                </c:pt>
              </c:numCache>
            </c:numRef>
          </c:xVal>
          <c:yVal>
            <c:numRef>
              <c:f>'2000'!$E$128:$E$141</c:f>
              <c:numCache>
                <c:formatCode>0.000</c:formatCode>
                <c:ptCount val="14"/>
                <c:pt idx="0">
                  <c:v>2.6888160136130348</c:v>
                </c:pt>
                <c:pt idx="1">
                  <c:v>2.6780882183917631</c:v>
                </c:pt>
                <c:pt idx="2">
                  <c:v>2.6463198079991632</c:v>
                </c:pt>
                <c:pt idx="3">
                  <c:v>2.6100307302960846</c:v>
                </c:pt>
                <c:pt idx="4">
                  <c:v>2.5595997251392859</c:v>
                </c:pt>
                <c:pt idx="5">
                  <c:v>2.4964411416885133</c:v>
                </c:pt>
                <c:pt idx="6">
                  <c:v>2.4404611091830293</c:v>
                </c:pt>
                <c:pt idx="7">
                  <c:v>2.3910279430537891</c:v>
                </c:pt>
                <c:pt idx="8">
                  <c:v>2.3475958704784219</c:v>
                </c:pt>
                <c:pt idx="9">
                  <c:v>2.3138517298150947</c:v>
                </c:pt>
                <c:pt idx="10">
                  <c:v>2.2809731034443081</c:v>
                </c:pt>
                <c:pt idx="11">
                  <c:v>2.2608535928576785</c:v>
                </c:pt>
                <c:pt idx="12">
                  <c:v>2.2449915896663963</c:v>
                </c:pt>
                <c:pt idx="13">
                  <c:v>2.2410581842914441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0AA-4956-B257-566A33567D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9614104"/>
        <c:axId val="459617240"/>
      </c:scatterChart>
      <c:valAx>
        <c:axId val="459614104"/>
        <c:scaling>
          <c:orientation val="minMax"/>
          <c:max val="185.3"/>
        </c:scaling>
        <c:delete val="0"/>
        <c:axPos val="b"/>
        <c:numFmt formatCode="0.00" sourceLinked="0"/>
        <c:majorTickMark val="out"/>
        <c:minorTickMark val="none"/>
        <c:tickLblPos val="nextTo"/>
        <c:crossAx val="459617240"/>
        <c:crosses val="autoZero"/>
        <c:crossBetween val="midCat"/>
      </c:valAx>
      <c:valAx>
        <c:axId val="459617240"/>
        <c:scaling>
          <c:orientation val="minMax"/>
          <c:max val="2.7"/>
          <c:min val="2.2000000000000002"/>
        </c:scaling>
        <c:delete val="0"/>
        <c:axPos val="l"/>
        <c:majorGridlines/>
        <c:numFmt formatCode="0.00" sourceLinked="0"/>
        <c:majorTickMark val="out"/>
        <c:minorTickMark val="none"/>
        <c:tickLblPos val="nextTo"/>
        <c:crossAx val="45961410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'2000'!$F$151:$F$165</c:f>
              <c:numCache>
                <c:formatCode>0.000</c:formatCode>
                <c:ptCount val="15"/>
                <c:pt idx="0">
                  <c:v>185.70833333333334</c:v>
                </c:pt>
                <c:pt idx="1">
                  <c:v>185.75</c:v>
                </c:pt>
                <c:pt idx="2">
                  <c:v>185.79166666666666</c:v>
                </c:pt>
                <c:pt idx="3">
                  <c:v>185.83333333333334</c:v>
                </c:pt>
                <c:pt idx="4">
                  <c:v>185.875</c:v>
                </c:pt>
                <c:pt idx="5">
                  <c:v>185.91666666666666</c:v>
                </c:pt>
                <c:pt idx="6">
                  <c:v>185.95833333333334</c:v>
                </c:pt>
                <c:pt idx="7">
                  <c:v>186</c:v>
                </c:pt>
                <c:pt idx="8">
                  <c:v>186.04166666666666</c:v>
                </c:pt>
                <c:pt idx="9">
                  <c:v>186.08333333333334</c:v>
                </c:pt>
                <c:pt idx="10">
                  <c:v>186.125</c:v>
                </c:pt>
                <c:pt idx="11">
                  <c:v>186.16666666666666</c:v>
                </c:pt>
                <c:pt idx="12">
                  <c:v>186.20833333333334</c:v>
                </c:pt>
                <c:pt idx="13">
                  <c:v>186.25</c:v>
                </c:pt>
                <c:pt idx="14">
                  <c:v>186.29166666666666</c:v>
                </c:pt>
              </c:numCache>
            </c:numRef>
          </c:xVal>
          <c:yVal>
            <c:numRef>
              <c:f>'2000'!$E$151:$E$165</c:f>
              <c:numCache>
                <c:formatCode>0.000</c:formatCode>
                <c:ptCount val="15"/>
                <c:pt idx="0">
                  <c:v>2.4268037110378247</c:v>
                </c:pt>
                <c:pt idx="1">
                  <c:v>2.4177724314853934</c:v>
                </c:pt>
                <c:pt idx="2">
                  <c:v>2.3910279430537891</c:v>
                </c:pt>
                <c:pt idx="3">
                  <c:v>2.3647996055032512</c:v>
                </c:pt>
                <c:pt idx="4">
                  <c:v>2.3348389569334445</c:v>
                </c:pt>
                <c:pt idx="5">
                  <c:v>2.3055518083099291</c:v>
                </c:pt>
                <c:pt idx="6">
                  <c:v>2.2728860692893158</c:v>
                </c:pt>
                <c:pt idx="7">
                  <c:v>2.2489377915122248</c:v>
                </c:pt>
                <c:pt idx="8">
                  <c:v>2.2215816568373143</c:v>
                </c:pt>
                <c:pt idx="9">
                  <c:v>2.1948404739779948</c:v>
                </c:pt>
                <c:pt idx="10">
                  <c:v>2.1613403446152661</c:v>
                </c:pt>
                <c:pt idx="11">
                  <c:v>2.1359533554227341</c:v>
                </c:pt>
                <c:pt idx="12">
                  <c:v>2.1181699450672018</c:v>
                </c:pt>
                <c:pt idx="13">
                  <c:v>2.107637701545233</c:v>
                </c:pt>
                <c:pt idx="14">
                  <c:v>2.0972075858294232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04E-48DA-9536-C118C526E8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9640408"/>
        <c:axId val="459643464"/>
      </c:scatterChart>
      <c:valAx>
        <c:axId val="459640408"/>
        <c:scaling>
          <c:orientation val="minMax"/>
          <c:max val="186.3"/>
          <c:min val="185.65"/>
        </c:scaling>
        <c:delete val="0"/>
        <c:axPos val="b"/>
        <c:numFmt formatCode="0.00" sourceLinked="0"/>
        <c:majorTickMark val="out"/>
        <c:minorTickMark val="none"/>
        <c:tickLblPos val="nextTo"/>
        <c:crossAx val="459643464"/>
        <c:crosses val="autoZero"/>
        <c:crossBetween val="midCat"/>
      </c:valAx>
      <c:valAx>
        <c:axId val="459643464"/>
        <c:scaling>
          <c:orientation val="minMax"/>
        </c:scaling>
        <c:delete val="0"/>
        <c:axPos val="l"/>
        <c:majorGridlines/>
        <c:numFmt formatCode="0.00" sourceLinked="0"/>
        <c:majorTickMark val="out"/>
        <c:minorTickMark val="none"/>
        <c:tickLblPos val="nextTo"/>
        <c:crossAx val="459640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'2000'!$F$177:$F$187</c:f>
              <c:numCache>
                <c:formatCode>0.000</c:formatCode>
                <c:ptCount val="11"/>
                <c:pt idx="0">
                  <c:v>186.79166666666666</c:v>
                </c:pt>
                <c:pt idx="1">
                  <c:v>186.83333333333334</c:v>
                </c:pt>
                <c:pt idx="2">
                  <c:v>186.875</c:v>
                </c:pt>
                <c:pt idx="3">
                  <c:v>186.91666666666666</c:v>
                </c:pt>
                <c:pt idx="4">
                  <c:v>186.95833333333334</c:v>
                </c:pt>
                <c:pt idx="5">
                  <c:v>187</c:v>
                </c:pt>
                <c:pt idx="6">
                  <c:v>187.04166666666666</c:v>
                </c:pt>
                <c:pt idx="7">
                  <c:v>187.08333333333334</c:v>
                </c:pt>
                <c:pt idx="8">
                  <c:v>187.125</c:v>
                </c:pt>
                <c:pt idx="9">
                  <c:v>187.16666666666666</c:v>
                </c:pt>
                <c:pt idx="10">
                  <c:v>187.20833333333334</c:v>
                </c:pt>
              </c:numCache>
            </c:numRef>
          </c:xVal>
          <c:yVal>
            <c:numRef>
              <c:f>'2000'!$E$177:$E$187</c:f>
              <c:numCache>
                <c:formatCode>0.000</c:formatCode>
                <c:ptCount val="11"/>
                <c:pt idx="0">
                  <c:v>2.395449242115629</c:v>
                </c:pt>
                <c:pt idx="1">
                  <c:v>2.386620981075275</c:v>
                </c:pt>
                <c:pt idx="2">
                  <c:v>2.3734856534799507</c:v>
                </c:pt>
                <c:pt idx="3">
                  <c:v>2.3390774574642537</c:v>
                </c:pt>
                <c:pt idx="4">
                  <c:v>2.3096950295321745</c:v>
                </c:pt>
                <c:pt idx="5">
                  <c:v>2.2850363632460993</c:v>
                </c:pt>
                <c:pt idx="6">
                  <c:v>2.2608535928576785</c:v>
                </c:pt>
                <c:pt idx="7">
                  <c:v>2.2410581842914441</c:v>
                </c:pt>
                <c:pt idx="8">
                  <c:v>2.2177241635761824</c:v>
                </c:pt>
                <c:pt idx="9">
                  <c:v>2.206226574550282</c:v>
                </c:pt>
                <c:pt idx="10">
                  <c:v>2.1948404739779948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E51-4FED-8A5D-4EE4247655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9666392"/>
        <c:axId val="459669528"/>
      </c:scatterChart>
      <c:valAx>
        <c:axId val="459666392"/>
        <c:scaling>
          <c:orientation val="minMax"/>
        </c:scaling>
        <c:delete val="0"/>
        <c:axPos val="b"/>
        <c:numFmt formatCode="0.00" sourceLinked="0"/>
        <c:majorTickMark val="out"/>
        <c:minorTickMark val="none"/>
        <c:tickLblPos val="nextTo"/>
        <c:crossAx val="459669528"/>
        <c:crosses val="autoZero"/>
        <c:crossBetween val="midCat"/>
      </c:valAx>
      <c:valAx>
        <c:axId val="459669528"/>
        <c:scaling>
          <c:orientation val="minMax"/>
          <c:max val="2.4"/>
        </c:scaling>
        <c:delete val="0"/>
        <c:axPos val="l"/>
        <c:majorGridlines/>
        <c:numFmt formatCode="0.00" sourceLinked="0"/>
        <c:majorTickMark val="out"/>
        <c:minorTickMark val="none"/>
        <c:tickLblPos val="nextTo"/>
        <c:crossAx val="45966639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'2000'!$F$200:$F$211</c:f>
              <c:numCache>
                <c:formatCode>0.000</c:formatCode>
                <c:ptCount val="12"/>
                <c:pt idx="0">
                  <c:v>187.75</c:v>
                </c:pt>
                <c:pt idx="1">
                  <c:v>187.79166666666666</c:v>
                </c:pt>
                <c:pt idx="2">
                  <c:v>187.83333333333334</c:v>
                </c:pt>
                <c:pt idx="3">
                  <c:v>187.875</c:v>
                </c:pt>
                <c:pt idx="4">
                  <c:v>187.91666666666666</c:v>
                </c:pt>
                <c:pt idx="5">
                  <c:v>187.95833333333334</c:v>
                </c:pt>
                <c:pt idx="6">
                  <c:v>188</c:v>
                </c:pt>
                <c:pt idx="7">
                  <c:v>188.04166666666666</c:v>
                </c:pt>
                <c:pt idx="8">
                  <c:v>188.08333333333334</c:v>
                </c:pt>
                <c:pt idx="9">
                  <c:v>188.125</c:v>
                </c:pt>
                <c:pt idx="10">
                  <c:v>188.16666666666666</c:v>
                </c:pt>
                <c:pt idx="11">
                  <c:v>188.20833333333334</c:v>
                </c:pt>
              </c:numCache>
            </c:numRef>
          </c:xVal>
          <c:yVal>
            <c:numRef>
              <c:f>'2000'!$E$200:$E$211</c:f>
              <c:numCache>
                <c:formatCode>0.000</c:formatCode>
                <c:ptCount val="12"/>
                <c:pt idx="0">
                  <c:v>2.6254822191317331</c:v>
                </c:pt>
                <c:pt idx="1">
                  <c:v>2.6151645068479743</c:v>
                </c:pt>
                <c:pt idx="2">
                  <c:v>2.5998130655774938</c:v>
                </c:pt>
                <c:pt idx="3">
                  <c:v>2.5846104823366503</c:v>
                </c:pt>
                <c:pt idx="4">
                  <c:v>2.5546461302250036</c:v>
                </c:pt>
                <c:pt idx="5">
                  <c:v>2.5107804036032788</c:v>
                </c:pt>
                <c:pt idx="6">
                  <c:v>2.4635212591974551</c:v>
                </c:pt>
                <c:pt idx="7">
                  <c:v>2.4222807378690594</c:v>
                </c:pt>
                <c:pt idx="8">
                  <c:v>2.3822283096887822</c:v>
                </c:pt>
                <c:pt idx="9">
                  <c:v>2.3561697992234025</c:v>
                </c:pt>
                <c:pt idx="10">
                  <c:v>2.3348389569334445</c:v>
                </c:pt>
                <c:pt idx="11">
                  <c:v>2.3138517298150947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1FB-4709-AD1C-4F0635A8E9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9692504"/>
        <c:axId val="459695640"/>
      </c:scatterChart>
      <c:valAx>
        <c:axId val="459692504"/>
        <c:scaling>
          <c:orientation val="minMax"/>
          <c:max val="188.25"/>
          <c:min val="187.7"/>
        </c:scaling>
        <c:delete val="0"/>
        <c:axPos val="b"/>
        <c:numFmt formatCode="0.00" sourceLinked="0"/>
        <c:majorTickMark val="out"/>
        <c:minorTickMark val="none"/>
        <c:tickLblPos val="nextTo"/>
        <c:crossAx val="459695640"/>
        <c:crosses val="autoZero"/>
        <c:crossBetween val="midCat"/>
      </c:valAx>
      <c:valAx>
        <c:axId val="459695640"/>
        <c:scaling>
          <c:orientation val="minMax"/>
          <c:min val="2.2999999999999998"/>
        </c:scaling>
        <c:delete val="0"/>
        <c:axPos val="l"/>
        <c:majorGridlines/>
        <c:numFmt formatCode="0.00" sourceLinked="0"/>
        <c:majorTickMark val="out"/>
        <c:minorTickMark val="none"/>
        <c:tickLblPos val="nextTo"/>
        <c:crossAx val="45969250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'1999'!$F$340:$F$349</c:f>
              <c:numCache>
                <c:formatCode>0.000</c:formatCode>
                <c:ptCount val="10"/>
                <c:pt idx="0">
                  <c:v>189.79166666666666</c:v>
                </c:pt>
                <c:pt idx="1">
                  <c:v>189.83333333333334</c:v>
                </c:pt>
                <c:pt idx="2">
                  <c:v>189.875</c:v>
                </c:pt>
                <c:pt idx="3">
                  <c:v>189.91666666666666</c:v>
                </c:pt>
                <c:pt idx="4">
                  <c:v>189.95833333333334</c:v>
                </c:pt>
                <c:pt idx="5">
                  <c:v>190</c:v>
                </c:pt>
                <c:pt idx="6">
                  <c:v>190.04166666666666</c:v>
                </c:pt>
                <c:pt idx="7">
                  <c:v>190.08333333333334</c:v>
                </c:pt>
                <c:pt idx="8">
                  <c:v>190.125</c:v>
                </c:pt>
                <c:pt idx="9">
                  <c:v>190.16666666666666</c:v>
                </c:pt>
              </c:numCache>
            </c:numRef>
          </c:xVal>
          <c:yVal>
            <c:numRef>
              <c:f>'1999'!$E$340:$E$349</c:f>
              <c:numCache>
                <c:formatCode>0.000</c:formatCode>
                <c:ptCount val="10"/>
                <c:pt idx="0">
                  <c:v>3.8961906095020007</c:v>
                </c:pt>
                <c:pt idx="1">
                  <c:v>3.7937487414518571</c:v>
                </c:pt>
                <c:pt idx="2">
                  <c:v>3.4791074903848411</c:v>
                </c:pt>
                <c:pt idx="3">
                  <c:v>3.2017216232032997</c:v>
                </c:pt>
                <c:pt idx="4">
                  <c:v>2.8894778769664828</c:v>
                </c:pt>
                <c:pt idx="5">
                  <c:v>2.6863529036522191</c:v>
                </c:pt>
                <c:pt idx="6">
                  <c:v>2.4850830411184268</c:v>
                </c:pt>
                <c:pt idx="7">
                  <c:v>2.3443514832971553</c:v>
                </c:pt>
                <c:pt idx="8">
                  <c:v>2.2854939778714711</c:v>
                </c:pt>
                <c:pt idx="9">
                  <c:v>2.2848726546738307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EA1-459E-B8B7-7BF9887251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3977384"/>
        <c:axId val="453980440"/>
      </c:scatterChart>
      <c:valAx>
        <c:axId val="453977384"/>
        <c:scaling>
          <c:orientation val="minMax"/>
        </c:scaling>
        <c:delete val="0"/>
        <c:axPos val="b"/>
        <c:numFmt formatCode="0.00" sourceLinked="0"/>
        <c:majorTickMark val="out"/>
        <c:minorTickMark val="none"/>
        <c:tickLblPos val="nextTo"/>
        <c:crossAx val="453980440"/>
        <c:crosses val="autoZero"/>
        <c:crossBetween val="midCat"/>
      </c:valAx>
      <c:valAx>
        <c:axId val="453980440"/>
        <c:scaling>
          <c:orientation val="minMax"/>
          <c:min val="2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397738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'2000'!$F$223:$F$236</c:f>
              <c:numCache>
                <c:formatCode>0.000</c:formatCode>
                <c:ptCount val="14"/>
                <c:pt idx="0">
                  <c:v>188.70833333333334</c:v>
                </c:pt>
                <c:pt idx="1">
                  <c:v>188.75</c:v>
                </c:pt>
                <c:pt idx="2">
                  <c:v>188.79166666666666</c:v>
                </c:pt>
                <c:pt idx="3">
                  <c:v>188.83333333333334</c:v>
                </c:pt>
                <c:pt idx="4">
                  <c:v>188.875</c:v>
                </c:pt>
                <c:pt idx="5">
                  <c:v>188.91666666666666</c:v>
                </c:pt>
                <c:pt idx="6">
                  <c:v>188.95833333333334</c:v>
                </c:pt>
                <c:pt idx="7">
                  <c:v>189</c:v>
                </c:pt>
                <c:pt idx="8">
                  <c:v>189.04166666666666</c:v>
                </c:pt>
                <c:pt idx="9">
                  <c:v>189.08333333333334</c:v>
                </c:pt>
                <c:pt idx="10">
                  <c:v>189.125</c:v>
                </c:pt>
                <c:pt idx="11">
                  <c:v>189.16666666666666</c:v>
                </c:pt>
                <c:pt idx="12">
                  <c:v>189.20833333333334</c:v>
                </c:pt>
                <c:pt idx="13">
                  <c:v>189.25</c:v>
                </c:pt>
              </c:numCache>
            </c:numRef>
          </c:xVal>
          <c:yVal>
            <c:numRef>
              <c:f>'2000'!$E$223:$E$236</c:f>
              <c:numCache>
                <c:formatCode>0.000</c:formatCode>
                <c:ptCount val="14"/>
                <c:pt idx="0">
                  <c:v>3.2876940232363667</c:v>
                </c:pt>
                <c:pt idx="1">
                  <c:v>3.2658212777496511</c:v>
                </c:pt>
                <c:pt idx="2">
                  <c:v>3.2369871835643362</c:v>
                </c:pt>
                <c:pt idx="3">
                  <c:v>3.1665197852493852</c:v>
                </c:pt>
                <c:pt idx="4">
                  <c:v>3.0983043974051929</c:v>
                </c:pt>
                <c:pt idx="5">
                  <c:v>3.0584260935820016</c:v>
                </c:pt>
                <c:pt idx="6">
                  <c:v>2.9809635070980658</c:v>
                </c:pt>
                <c:pt idx="7">
                  <c:v>2.9495679615848132</c:v>
                </c:pt>
                <c:pt idx="8">
                  <c:v>2.882266525293034</c:v>
                </c:pt>
                <c:pt idx="9">
                  <c:v>2.8524608738814385</c:v>
                </c:pt>
                <c:pt idx="10">
                  <c:v>2.7885676330786713</c:v>
                </c:pt>
                <c:pt idx="11">
                  <c:v>2.7771939514476687</c:v>
                </c:pt>
                <c:pt idx="12">
                  <c:v>2.7490808975435908</c:v>
                </c:pt>
                <c:pt idx="13">
                  <c:v>2.7050389385824758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6A0-4B9D-81E4-F016C4F6F3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9719480"/>
        <c:axId val="459722600"/>
      </c:scatterChart>
      <c:valAx>
        <c:axId val="459719480"/>
        <c:scaling>
          <c:orientation val="minMax"/>
          <c:min val="188.7"/>
        </c:scaling>
        <c:delete val="0"/>
        <c:axPos val="b"/>
        <c:numFmt formatCode="0.00" sourceLinked="0"/>
        <c:majorTickMark val="out"/>
        <c:minorTickMark val="none"/>
        <c:tickLblPos val="nextTo"/>
        <c:crossAx val="459722600"/>
        <c:crosses val="autoZero"/>
        <c:crossBetween val="midCat"/>
      </c:valAx>
      <c:valAx>
        <c:axId val="459722600"/>
        <c:scaling>
          <c:orientation val="minMax"/>
          <c:max val="3.4"/>
          <c:min val="2.7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971948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'2000'!$F$244:$F$260</c:f>
              <c:numCache>
                <c:formatCode>0.000</c:formatCode>
                <c:ptCount val="17"/>
                <c:pt idx="0">
                  <c:v>189.58333333333334</c:v>
                </c:pt>
                <c:pt idx="1">
                  <c:v>189.625</c:v>
                </c:pt>
                <c:pt idx="2">
                  <c:v>189.66666666666666</c:v>
                </c:pt>
                <c:pt idx="3">
                  <c:v>189.70833333333334</c:v>
                </c:pt>
                <c:pt idx="4">
                  <c:v>189.75</c:v>
                </c:pt>
                <c:pt idx="5">
                  <c:v>189.79166666666666</c:v>
                </c:pt>
                <c:pt idx="6">
                  <c:v>189.83333333333334</c:v>
                </c:pt>
                <c:pt idx="7">
                  <c:v>189.875</c:v>
                </c:pt>
                <c:pt idx="8">
                  <c:v>189.91666666666666</c:v>
                </c:pt>
                <c:pt idx="9">
                  <c:v>189.95833333333334</c:v>
                </c:pt>
                <c:pt idx="10">
                  <c:v>190</c:v>
                </c:pt>
                <c:pt idx="11">
                  <c:v>190.04166666666666</c:v>
                </c:pt>
                <c:pt idx="12">
                  <c:v>190.08333333333334</c:v>
                </c:pt>
                <c:pt idx="13">
                  <c:v>190.125</c:v>
                </c:pt>
                <c:pt idx="14">
                  <c:v>190.16666666666666</c:v>
                </c:pt>
                <c:pt idx="15">
                  <c:v>190.20833333333334</c:v>
                </c:pt>
                <c:pt idx="16">
                  <c:v>190.25</c:v>
                </c:pt>
              </c:numCache>
            </c:numRef>
          </c:xVal>
          <c:yVal>
            <c:numRef>
              <c:f>'2000'!$E$244:$E$260</c:f>
              <c:numCache>
                <c:formatCode>0.000</c:formatCode>
                <c:ptCount val="17"/>
                <c:pt idx="0">
                  <c:v>3.6342324115193447</c:v>
                </c:pt>
                <c:pt idx="1">
                  <c:v>3.6089993938103291</c:v>
                </c:pt>
                <c:pt idx="2">
                  <c:v>3.5757355673902138</c:v>
                </c:pt>
                <c:pt idx="3">
                  <c:v>3.5592650154159369</c:v>
                </c:pt>
                <c:pt idx="4">
                  <c:v>3.5347589326359845</c:v>
                </c:pt>
                <c:pt idx="5">
                  <c:v>3.4390879477025704</c:v>
                </c:pt>
                <c:pt idx="6">
                  <c:v>3.3395669393412621</c:v>
                </c:pt>
                <c:pt idx="7">
                  <c:v>3.2298370033706574</c:v>
                </c:pt>
                <c:pt idx="8">
                  <c:v>3.152698883614101</c:v>
                </c:pt>
                <c:pt idx="9">
                  <c:v>3.0782681027140892</c:v>
                </c:pt>
                <c:pt idx="10">
                  <c:v>3.0257827154897026</c:v>
                </c:pt>
                <c:pt idx="11">
                  <c:v>2.9620650295942372</c:v>
                </c:pt>
                <c:pt idx="12">
                  <c:v>2.8943249800990039</c:v>
                </c:pt>
                <c:pt idx="13">
                  <c:v>2.8289624226754149</c:v>
                </c:pt>
                <c:pt idx="14">
                  <c:v>2.8000154386394165</c:v>
                </c:pt>
                <c:pt idx="15">
                  <c:v>2.794282240249101</c:v>
                </c:pt>
                <c:pt idx="16">
                  <c:v>2.7771939514476687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ADE-460C-B82B-841DE0647C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9745976"/>
        <c:axId val="459749048"/>
      </c:scatterChart>
      <c:valAx>
        <c:axId val="459745976"/>
        <c:scaling>
          <c:orientation val="minMax"/>
          <c:max val="190.3"/>
          <c:min val="189.55"/>
        </c:scaling>
        <c:delete val="0"/>
        <c:axPos val="b"/>
        <c:numFmt formatCode="0.00" sourceLinked="0"/>
        <c:majorTickMark val="out"/>
        <c:minorTickMark val="none"/>
        <c:tickLblPos val="nextTo"/>
        <c:crossAx val="459749048"/>
        <c:crosses val="autoZero"/>
        <c:crossBetween val="midCat"/>
      </c:valAx>
      <c:valAx>
        <c:axId val="459749048"/>
        <c:scaling>
          <c:orientation val="minMax"/>
          <c:min val="2.7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974597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'2000'!$F$272:$F$283</c:f>
              <c:numCache>
                <c:formatCode>0.000</c:formatCode>
                <c:ptCount val="12"/>
                <c:pt idx="0">
                  <c:v>190.75</c:v>
                </c:pt>
                <c:pt idx="1">
                  <c:v>190.79166666666666</c:v>
                </c:pt>
                <c:pt idx="2">
                  <c:v>190.83333333333334</c:v>
                </c:pt>
                <c:pt idx="3">
                  <c:v>190.875</c:v>
                </c:pt>
                <c:pt idx="4">
                  <c:v>190.91666666666666</c:v>
                </c:pt>
                <c:pt idx="5">
                  <c:v>190.95833333333334</c:v>
                </c:pt>
                <c:pt idx="6">
                  <c:v>191</c:v>
                </c:pt>
                <c:pt idx="7">
                  <c:v>191.04166666666666</c:v>
                </c:pt>
                <c:pt idx="8">
                  <c:v>191.08333333333334</c:v>
                </c:pt>
                <c:pt idx="9">
                  <c:v>191.125</c:v>
                </c:pt>
                <c:pt idx="10">
                  <c:v>191.16666666666666</c:v>
                </c:pt>
                <c:pt idx="11">
                  <c:v>191.20833333333334</c:v>
                </c:pt>
              </c:numCache>
            </c:numRef>
          </c:xVal>
          <c:yVal>
            <c:numRef>
              <c:f>'2000'!$E$272:$E$283</c:f>
              <c:numCache>
                <c:formatCode>0.000</c:formatCode>
                <c:ptCount val="12"/>
                <c:pt idx="0">
                  <c:v>4.6095338575879099</c:v>
                </c:pt>
                <c:pt idx="1">
                  <c:v>4.4616207839116058</c:v>
                </c:pt>
                <c:pt idx="2">
                  <c:v>4.2985346941405744</c:v>
                </c:pt>
                <c:pt idx="3">
                  <c:v>4.1432037103572297</c:v>
                </c:pt>
                <c:pt idx="4">
                  <c:v>3.9475243875579284</c:v>
                </c:pt>
                <c:pt idx="5">
                  <c:v>3.76415232617122</c:v>
                </c:pt>
                <c:pt idx="6">
                  <c:v>3.6597125015343277</c:v>
                </c:pt>
                <c:pt idx="7">
                  <c:v>3.5757355673902138</c:v>
                </c:pt>
                <c:pt idx="8">
                  <c:v>3.4547752883286851</c:v>
                </c:pt>
                <c:pt idx="9">
                  <c:v>3.3470741017923271</c:v>
                </c:pt>
                <c:pt idx="10">
                  <c:v>3.2950324285426786</c:v>
                </c:pt>
                <c:pt idx="11">
                  <c:v>3.258577596346222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44F-43C9-9469-59B0C899E9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9772008"/>
        <c:axId val="459775144"/>
      </c:scatterChart>
      <c:valAx>
        <c:axId val="459772008"/>
        <c:scaling>
          <c:orientation val="minMax"/>
          <c:max val="191.25"/>
          <c:min val="190.7"/>
        </c:scaling>
        <c:delete val="0"/>
        <c:axPos val="b"/>
        <c:numFmt formatCode="0.00" sourceLinked="0"/>
        <c:majorTickMark val="out"/>
        <c:minorTickMark val="none"/>
        <c:tickLblPos val="nextTo"/>
        <c:crossAx val="459775144"/>
        <c:crosses val="autoZero"/>
        <c:crossBetween val="midCat"/>
      </c:valAx>
      <c:valAx>
        <c:axId val="459775144"/>
        <c:scaling>
          <c:orientation val="minMax"/>
          <c:max val="4.7"/>
          <c:min val="3.2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97720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'2000'!$F$324:$F$330</c:f>
              <c:numCache>
                <c:formatCode>0.000</c:formatCode>
                <c:ptCount val="7"/>
                <c:pt idx="0">
                  <c:v>192.91666666666666</c:v>
                </c:pt>
                <c:pt idx="1">
                  <c:v>192.95833333333334</c:v>
                </c:pt>
                <c:pt idx="2">
                  <c:v>193</c:v>
                </c:pt>
                <c:pt idx="3">
                  <c:v>193.04166666666666</c:v>
                </c:pt>
                <c:pt idx="4">
                  <c:v>193.08333333333334</c:v>
                </c:pt>
                <c:pt idx="5">
                  <c:v>193.125</c:v>
                </c:pt>
                <c:pt idx="6">
                  <c:v>193.16666666666666</c:v>
                </c:pt>
              </c:numCache>
            </c:numRef>
          </c:xVal>
          <c:yVal>
            <c:numRef>
              <c:f>'2000'!$E$324:$E$330</c:f>
              <c:numCache>
                <c:formatCode>0.000</c:formatCode>
                <c:ptCount val="7"/>
                <c:pt idx="0">
                  <c:v>3.9174293843541141</c:v>
                </c:pt>
                <c:pt idx="1">
                  <c:v>3.812982403476409</c:v>
                </c:pt>
                <c:pt idx="2">
                  <c:v>3.5969274471943566</c:v>
                </c:pt>
                <c:pt idx="3">
                  <c:v>3.3318413777872271</c:v>
                </c:pt>
                <c:pt idx="4">
                  <c:v>3.2190040000222537</c:v>
                </c:pt>
                <c:pt idx="5">
                  <c:v>3.1642279712869863</c:v>
                </c:pt>
                <c:pt idx="6">
                  <c:v>3.1265270069061857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F8F-421E-8360-B766950EC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9797912"/>
        <c:axId val="459801048"/>
      </c:scatterChart>
      <c:valAx>
        <c:axId val="459797912"/>
        <c:scaling>
          <c:orientation val="minMax"/>
          <c:min val="192.9"/>
        </c:scaling>
        <c:delete val="0"/>
        <c:axPos val="b"/>
        <c:numFmt formatCode="0.00" sourceLinked="0"/>
        <c:majorTickMark val="out"/>
        <c:minorTickMark val="none"/>
        <c:tickLblPos val="nextTo"/>
        <c:crossAx val="459801048"/>
        <c:crosses val="autoZero"/>
        <c:crossBetween val="midCat"/>
      </c:valAx>
      <c:valAx>
        <c:axId val="459801048"/>
        <c:scaling>
          <c:orientation val="minMax"/>
          <c:min val="3.1"/>
        </c:scaling>
        <c:delete val="0"/>
        <c:axPos val="l"/>
        <c:majorGridlines/>
        <c:numFmt formatCode="0.000" sourceLinked="0"/>
        <c:majorTickMark val="out"/>
        <c:minorTickMark val="none"/>
        <c:tickLblPos val="nextTo"/>
        <c:crossAx val="45979791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'2000'!$F$341:$F$350</c:f>
              <c:numCache>
                <c:formatCode>0.000</c:formatCode>
                <c:ptCount val="10"/>
                <c:pt idx="0">
                  <c:v>193.625</c:v>
                </c:pt>
                <c:pt idx="1">
                  <c:v>193.66666666666666</c:v>
                </c:pt>
                <c:pt idx="2">
                  <c:v>193.70833333333334</c:v>
                </c:pt>
                <c:pt idx="3">
                  <c:v>193.75</c:v>
                </c:pt>
                <c:pt idx="4">
                  <c:v>193.79166666666666</c:v>
                </c:pt>
                <c:pt idx="5">
                  <c:v>193.83333333333334</c:v>
                </c:pt>
                <c:pt idx="6">
                  <c:v>193.875</c:v>
                </c:pt>
                <c:pt idx="7">
                  <c:v>193.91666666666666</c:v>
                </c:pt>
                <c:pt idx="8">
                  <c:v>193.95833333333334</c:v>
                </c:pt>
                <c:pt idx="9">
                  <c:v>194</c:v>
                </c:pt>
              </c:numCache>
            </c:numRef>
          </c:xVal>
          <c:yVal>
            <c:numRef>
              <c:f>'2000'!$E$341:$E$350</c:f>
              <c:numCache>
                <c:formatCode>0.000</c:formatCode>
                <c:ptCount val="10"/>
                <c:pt idx="0">
                  <c:v>4.3387272592782189</c:v>
                </c:pt>
                <c:pt idx="1">
                  <c:v>4.0772401571118051</c:v>
                </c:pt>
                <c:pt idx="2">
                  <c:v>4.0570963170244623</c:v>
                </c:pt>
                <c:pt idx="3">
                  <c:v>4.0042478506999997</c:v>
                </c:pt>
                <c:pt idx="4">
                  <c:v>3.7783639521648009</c:v>
                </c:pt>
                <c:pt idx="5">
                  <c:v>3.7102202978634851</c:v>
                </c:pt>
                <c:pt idx="6">
                  <c:v>3.4583941112226642</c:v>
                </c:pt>
                <c:pt idx="7">
                  <c:v>3.3123265474074679</c:v>
                </c:pt>
                <c:pt idx="8">
                  <c:v>3.2444812256152415</c:v>
                </c:pt>
                <c:pt idx="9">
                  <c:v>3.2037428295942041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1AC-4789-84FD-48460385CC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9824040"/>
        <c:axId val="459827096"/>
      </c:scatterChart>
      <c:valAx>
        <c:axId val="459824040"/>
        <c:scaling>
          <c:orientation val="minMax"/>
        </c:scaling>
        <c:delete val="0"/>
        <c:axPos val="b"/>
        <c:numFmt formatCode="0.00" sourceLinked="0"/>
        <c:majorTickMark val="out"/>
        <c:minorTickMark val="none"/>
        <c:tickLblPos val="nextTo"/>
        <c:crossAx val="459827096"/>
        <c:crosses val="autoZero"/>
        <c:crossBetween val="midCat"/>
      </c:valAx>
      <c:valAx>
        <c:axId val="459827096"/>
        <c:scaling>
          <c:orientation val="minMax"/>
          <c:max val="4.4000000000000004"/>
          <c:min val="3.1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982404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'2000'!$F$460:$F$466</c:f>
              <c:numCache>
                <c:formatCode>0.000</c:formatCode>
                <c:ptCount val="7"/>
                <c:pt idx="0">
                  <c:v>198.58333333333334</c:v>
                </c:pt>
                <c:pt idx="1">
                  <c:v>198.625</c:v>
                </c:pt>
                <c:pt idx="2">
                  <c:v>198.66666666666666</c:v>
                </c:pt>
                <c:pt idx="3">
                  <c:v>198.70833333333334</c:v>
                </c:pt>
                <c:pt idx="4">
                  <c:v>198.75</c:v>
                </c:pt>
                <c:pt idx="5">
                  <c:v>198.79166666666666</c:v>
                </c:pt>
                <c:pt idx="6">
                  <c:v>198.83333333333334</c:v>
                </c:pt>
              </c:numCache>
            </c:numRef>
          </c:xVal>
          <c:yVal>
            <c:numRef>
              <c:f>'2000'!$E$460:$E$466</c:f>
              <c:numCache>
                <c:formatCode>0.000</c:formatCode>
                <c:ptCount val="7"/>
                <c:pt idx="0">
                  <c:v>6.0005258046227627</c:v>
                </c:pt>
                <c:pt idx="1">
                  <c:v>5.9404518668777264</c:v>
                </c:pt>
                <c:pt idx="2">
                  <c:v>5.6905094972673531</c:v>
                </c:pt>
                <c:pt idx="3">
                  <c:v>5.6025716647526771</c:v>
                </c:pt>
                <c:pt idx="4">
                  <c:v>5.2007993832166424</c:v>
                </c:pt>
                <c:pt idx="5">
                  <c:v>4.5479814500968061</c:v>
                </c:pt>
                <c:pt idx="6">
                  <c:v>4.3682794716122331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437-4A69-A80A-D423DC0392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9849928"/>
        <c:axId val="459853048"/>
      </c:scatterChart>
      <c:valAx>
        <c:axId val="459849928"/>
        <c:scaling>
          <c:orientation val="minMax"/>
        </c:scaling>
        <c:delete val="0"/>
        <c:axPos val="b"/>
        <c:numFmt formatCode="0.00" sourceLinked="0"/>
        <c:majorTickMark val="out"/>
        <c:minorTickMark val="none"/>
        <c:tickLblPos val="nextTo"/>
        <c:crossAx val="459853048"/>
        <c:crosses val="autoZero"/>
        <c:crossBetween val="midCat"/>
      </c:valAx>
      <c:valAx>
        <c:axId val="459853048"/>
        <c:scaling>
          <c:orientation val="minMax"/>
          <c:max val="6.1"/>
          <c:min val="4.2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984992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'2000'!$F$514:$F$520</c:f>
              <c:numCache>
                <c:formatCode>0.000</c:formatCode>
                <c:ptCount val="7"/>
                <c:pt idx="0">
                  <c:v>200.83333333333334</c:v>
                </c:pt>
                <c:pt idx="1">
                  <c:v>200.875</c:v>
                </c:pt>
                <c:pt idx="2">
                  <c:v>200.91666666666666</c:v>
                </c:pt>
                <c:pt idx="3">
                  <c:v>200.95833333333334</c:v>
                </c:pt>
                <c:pt idx="4">
                  <c:v>201</c:v>
                </c:pt>
                <c:pt idx="5">
                  <c:v>201.04166666666666</c:v>
                </c:pt>
                <c:pt idx="6">
                  <c:v>201.08333333333334</c:v>
                </c:pt>
              </c:numCache>
            </c:numRef>
          </c:xVal>
          <c:yVal>
            <c:numRef>
              <c:f>'2000'!$E$514:$E$520</c:f>
              <c:numCache>
                <c:formatCode>0.000</c:formatCode>
                <c:ptCount val="7"/>
                <c:pt idx="0">
                  <c:v>12.539031276675022</c:v>
                </c:pt>
                <c:pt idx="1">
                  <c:v>12.533497268796573</c:v>
                </c:pt>
                <c:pt idx="2">
                  <c:v>11.77318174960104</c:v>
                </c:pt>
                <c:pt idx="3">
                  <c:v>11.046794462862852</c:v>
                </c:pt>
                <c:pt idx="4">
                  <c:v>10.468045564168987</c:v>
                </c:pt>
                <c:pt idx="5">
                  <c:v>10.452835716043182</c:v>
                </c:pt>
                <c:pt idx="6">
                  <c:v>9.8458325707100833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E3D-4B07-94BE-F8FC984093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9876120"/>
        <c:axId val="459879144"/>
      </c:scatterChart>
      <c:valAx>
        <c:axId val="459876120"/>
        <c:scaling>
          <c:orientation val="minMax"/>
        </c:scaling>
        <c:delete val="0"/>
        <c:axPos val="b"/>
        <c:numFmt formatCode="0.000" sourceLinked="1"/>
        <c:majorTickMark val="out"/>
        <c:minorTickMark val="none"/>
        <c:tickLblPos val="nextTo"/>
        <c:crossAx val="459879144"/>
        <c:crosses val="autoZero"/>
        <c:crossBetween val="midCat"/>
      </c:valAx>
      <c:valAx>
        <c:axId val="459879144"/>
        <c:scaling>
          <c:orientation val="minMax"/>
          <c:min val="9.5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987612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'2000'!$F$590:$F$599</c:f>
              <c:numCache>
                <c:formatCode>0.000</c:formatCode>
                <c:ptCount val="10"/>
                <c:pt idx="0">
                  <c:v>204</c:v>
                </c:pt>
                <c:pt idx="1">
                  <c:v>204.04166666666666</c:v>
                </c:pt>
                <c:pt idx="2">
                  <c:v>204.08333333333334</c:v>
                </c:pt>
                <c:pt idx="3">
                  <c:v>204.125</c:v>
                </c:pt>
                <c:pt idx="4">
                  <c:v>204.16666666666666</c:v>
                </c:pt>
                <c:pt idx="5">
                  <c:v>204.20833333333334</c:v>
                </c:pt>
                <c:pt idx="6">
                  <c:v>204.25</c:v>
                </c:pt>
                <c:pt idx="7">
                  <c:v>204.29166666666666</c:v>
                </c:pt>
                <c:pt idx="8">
                  <c:v>204.33333333333334</c:v>
                </c:pt>
                <c:pt idx="9">
                  <c:v>204.375</c:v>
                </c:pt>
              </c:numCache>
            </c:numRef>
          </c:xVal>
          <c:yVal>
            <c:numRef>
              <c:f>'2000'!$E$590:$E$599</c:f>
              <c:numCache>
                <c:formatCode>0.000</c:formatCode>
                <c:ptCount val="10"/>
                <c:pt idx="0">
                  <c:v>46.742180661315764</c:v>
                </c:pt>
                <c:pt idx="1">
                  <c:v>43.649850107993643</c:v>
                </c:pt>
                <c:pt idx="2">
                  <c:v>40.603954440956365</c:v>
                </c:pt>
                <c:pt idx="3">
                  <c:v>36.352472549791059</c:v>
                </c:pt>
                <c:pt idx="4">
                  <c:v>33.615249287520768</c:v>
                </c:pt>
                <c:pt idx="5">
                  <c:v>32.590423998598133</c:v>
                </c:pt>
                <c:pt idx="6">
                  <c:v>32.146968123146749</c:v>
                </c:pt>
                <c:pt idx="7">
                  <c:v>31.887965755073207</c:v>
                </c:pt>
                <c:pt idx="8">
                  <c:v>31.773132571809796</c:v>
                </c:pt>
                <c:pt idx="9">
                  <c:v>30.859824365621499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7C0-4D2F-B0D0-023AC01304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9902248"/>
        <c:axId val="459905304"/>
      </c:scatterChart>
      <c:valAx>
        <c:axId val="459902248"/>
        <c:scaling>
          <c:orientation val="minMax"/>
        </c:scaling>
        <c:delete val="0"/>
        <c:axPos val="b"/>
        <c:numFmt formatCode="0.00" sourceLinked="0"/>
        <c:majorTickMark val="out"/>
        <c:minorTickMark val="none"/>
        <c:tickLblPos val="nextTo"/>
        <c:crossAx val="459905304"/>
        <c:crosses val="autoZero"/>
        <c:crossBetween val="midCat"/>
      </c:valAx>
      <c:valAx>
        <c:axId val="459905304"/>
        <c:scaling>
          <c:orientation val="minMax"/>
          <c:max val="47"/>
          <c:min val="30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45990224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'2000'!$F$607:$F$618</c:f>
              <c:numCache>
                <c:formatCode>0.000</c:formatCode>
                <c:ptCount val="12"/>
                <c:pt idx="0">
                  <c:v>204.70833333333334</c:v>
                </c:pt>
                <c:pt idx="1">
                  <c:v>204.75</c:v>
                </c:pt>
                <c:pt idx="2">
                  <c:v>204.79166666666666</c:v>
                </c:pt>
                <c:pt idx="3">
                  <c:v>204.83333333333334</c:v>
                </c:pt>
                <c:pt idx="4">
                  <c:v>204.875</c:v>
                </c:pt>
                <c:pt idx="5">
                  <c:v>204.91666666666666</c:v>
                </c:pt>
                <c:pt idx="6">
                  <c:v>204.95833333333334</c:v>
                </c:pt>
                <c:pt idx="7">
                  <c:v>205</c:v>
                </c:pt>
                <c:pt idx="8">
                  <c:v>205.04166666666666</c:v>
                </c:pt>
                <c:pt idx="9">
                  <c:v>205.08333333333334</c:v>
                </c:pt>
                <c:pt idx="10">
                  <c:v>205.125</c:v>
                </c:pt>
                <c:pt idx="11">
                  <c:v>205.16666666666666</c:v>
                </c:pt>
              </c:numCache>
            </c:numRef>
          </c:xVal>
          <c:yVal>
            <c:numRef>
              <c:f>'2000'!$E$607:$E$618</c:f>
              <c:numCache>
                <c:formatCode>0.000</c:formatCode>
                <c:ptCount val="12"/>
                <c:pt idx="0">
                  <c:v>39.413338526983281</c:v>
                </c:pt>
                <c:pt idx="1">
                  <c:v>38.407728887849714</c:v>
                </c:pt>
                <c:pt idx="2">
                  <c:v>36.663641317426773</c:v>
                </c:pt>
                <c:pt idx="3">
                  <c:v>34.974056295865516</c:v>
                </c:pt>
                <c:pt idx="4">
                  <c:v>33.642288490798769</c:v>
                </c:pt>
                <c:pt idx="5">
                  <c:v>31.542061491113238</c:v>
                </c:pt>
                <c:pt idx="6">
                  <c:v>29.659625558263492</c:v>
                </c:pt>
                <c:pt idx="7">
                  <c:v>29.47317094528135</c:v>
                </c:pt>
                <c:pt idx="8">
                  <c:v>28.90405213154742</c:v>
                </c:pt>
                <c:pt idx="9">
                  <c:v>28.478205310635914</c:v>
                </c:pt>
                <c:pt idx="10">
                  <c:v>27.707036072273471</c:v>
                </c:pt>
                <c:pt idx="11">
                  <c:v>27.543534026677829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9CE-485B-9B87-FF4505ED35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9928584"/>
        <c:axId val="459931720"/>
      </c:scatterChart>
      <c:valAx>
        <c:axId val="459928584"/>
        <c:scaling>
          <c:orientation val="minMax"/>
          <c:min val="204.7"/>
        </c:scaling>
        <c:delete val="0"/>
        <c:axPos val="b"/>
        <c:numFmt formatCode="0.00" sourceLinked="0"/>
        <c:majorTickMark val="out"/>
        <c:minorTickMark val="none"/>
        <c:tickLblPos val="nextTo"/>
        <c:crossAx val="459931720"/>
        <c:crosses val="autoZero"/>
        <c:crossBetween val="midCat"/>
      </c:valAx>
      <c:valAx>
        <c:axId val="459931720"/>
        <c:scaling>
          <c:orientation val="minMax"/>
          <c:max val="40"/>
          <c:min val="27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45992858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'2000'!$F$629:$F$644</c:f>
              <c:numCache>
                <c:formatCode>0.000</c:formatCode>
                <c:ptCount val="16"/>
                <c:pt idx="0">
                  <c:v>205.625</c:v>
                </c:pt>
                <c:pt idx="1">
                  <c:v>205.66666666666666</c:v>
                </c:pt>
                <c:pt idx="2">
                  <c:v>205.70833333333334</c:v>
                </c:pt>
                <c:pt idx="3">
                  <c:v>205.75</c:v>
                </c:pt>
                <c:pt idx="4">
                  <c:v>205.79166666666666</c:v>
                </c:pt>
                <c:pt idx="5">
                  <c:v>205.83333333333334</c:v>
                </c:pt>
                <c:pt idx="6">
                  <c:v>205.875</c:v>
                </c:pt>
                <c:pt idx="7">
                  <c:v>205.91666666666666</c:v>
                </c:pt>
                <c:pt idx="8">
                  <c:v>205.95833333333334</c:v>
                </c:pt>
                <c:pt idx="9">
                  <c:v>206</c:v>
                </c:pt>
                <c:pt idx="10">
                  <c:v>206.04166666666666</c:v>
                </c:pt>
                <c:pt idx="11">
                  <c:v>206.08333333333334</c:v>
                </c:pt>
                <c:pt idx="12">
                  <c:v>206.125</c:v>
                </c:pt>
                <c:pt idx="13">
                  <c:v>206.16666666666666</c:v>
                </c:pt>
                <c:pt idx="14">
                  <c:v>206.20833333333334</c:v>
                </c:pt>
                <c:pt idx="15">
                  <c:v>206.25</c:v>
                </c:pt>
              </c:numCache>
            </c:numRef>
          </c:xVal>
          <c:yVal>
            <c:numRef>
              <c:f>'2000'!$E$629:$E$644</c:f>
              <c:numCache>
                <c:formatCode>0.000</c:formatCode>
                <c:ptCount val="16"/>
                <c:pt idx="0">
                  <c:v>31.336609789348675</c:v>
                </c:pt>
                <c:pt idx="1">
                  <c:v>30.889371525005107</c:v>
                </c:pt>
                <c:pt idx="2">
                  <c:v>30.708889327787261</c:v>
                </c:pt>
                <c:pt idx="3">
                  <c:v>30.377439759104909</c:v>
                </c:pt>
                <c:pt idx="4">
                  <c:v>29.225006656198033</c:v>
                </c:pt>
                <c:pt idx="5">
                  <c:v>27.212753990188407</c:v>
                </c:pt>
                <c:pt idx="6">
                  <c:v>25.896308782632275</c:v>
                </c:pt>
                <c:pt idx="7">
                  <c:v>24.54320403085033</c:v>
                </c:pt>
                <c:pt idx="8">
                  <c:v>23.616579560360339</c:v>
                </c:pt>
                <c:pt idx="9">
                  <c:v>22.787362246853156</c:v>
                </c:pt>
                <c:pt idx="10">
                  <c:v>21.632945788171877</c:v>
                </c:pt>
                <c:pt idx="11">
                  <c:v>20.930472659325588</c:v>
                </c:pt>
                <c:pt idx="12">
                  <c:v>20.081235725182189</c:v>
                </c:pt>
                <c:pt idx="13">
                  <c:v>19.282776807111595</c:v>
                </c:pt>
                <c:pt idx="14">
                  <c:v>18.489929643062911</c:v>
                </c:pt>
                <c:pt idx="15">
                  <c:v>18.166312931611692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FC1-42E3-8F92-BDAF9A199D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9955048"/>
        <c:axId val="459958008"/>
      </c:scatterChart>
      <c:valAx>
        <c:axId val="459955048"/>
        <c:scaling>
          <c:orientation val="minMax"/>
          <c:min val="205.6"/>
        </c:scaling>
        <c:delete val="0"/>
        <c:axPos val="b"/>
        <c:numFmt formatCode="0.000" sourceLinked="1"/>
        <c:majorTickMark val="out"/>
        <c:minorTickMark val="none"/>
        <c:tickLblPos val="nextTo"/>
        <c:crossAx val="459958008"/>
        <c:crosses val="autoZero"/>
        <c:crossBetween val="midCat"/>
      </c:valAx>
      <c:valAx>
        <c:axId val="459958008"/>
        <c:scaling>
          <c:orientation val="minMax"/>
          <c:max val="32"/>
          <c:min val="17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45995504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'1999'!$F$362:$F$372</c:f>
              <c:numCache>
                <c:formatCode>0.000</c:formatCode>
                <c:ptCount val="11"/>
                <c:pt idx="0">
                  <c:v>190.70833333333334</c:v>
                </c:pt>
                <c:pt idx="1">
                  <c:v>190.75</c:v>
                </c:pt>
                <c:pt idx="2">
                  <c:v>190.79166666666666</c:v>
                </c:pt>
                <c:pt idx="3">
                  <c:v>190.83333333333334</c:v>
                </c:pt>
                <c:pt idx="4">
                  <c:v>190.875</c:v>
                </c:pt>
                <c:pt idx="5">
                  <c:v>190.91666666666666</c:v>
                </c:pt>
                <c:pt idx="6">
                  <c:v>190.95833333333334</c:v>
                </c:pt>
                <c:pt idx="7">
                  <c:v>191</c:v>
                </c:pt>
                <c:pt idx="8">
                  <c:v>191.04166666666666</c:v>
                </c:pt>
                <c:pt idx="9">
                  <c:v>191.08333333333334</c:v>
                </c:pt>
                <c:pt idx="10">
                  <c:v>191.125</c:v>
                </c:pt>
              </c:numCache>
            </c:numRef>
          </c:xVal>
          <c:yVal>
            <c:numRef>
              <c:f>'1999'!$E$362:$E$372</c:f>
              <c:numCache>
                <c:formatCode>0.000</c:formatCode>
                <c:ptCount val="11"/>
                <c:pt idx="0">
                  <c:v>5.5977082044921573</c:v>
                </c:pt>
                <c:pt idx="1">
                  <c:v>5.3727354623960517</c:v>
                </c:pt>
                <c:pt idx="2">
                  <c:v>5.0854373069328158</c:v>
                </c:pt>
                <c:pt idx="3">
                  <c:v>4.7231918459924618</c:v>
                </c:pt>
                <c:pt idx="4">
                  <c:v>4.2863681946079382</c:v>
                </c:pt>
                <c:pt idx="5">
                  <c:v>3.9240335710096783</c:v>
                </c:pt>
                <c:pt idx="6">
                  <c:v>3.5757041447265459</c:v>
                </c:pt>
                <c:pt idx="7">
                  <c:v>3.1776828909587818</c:v>
                </c:pt>
                <c:pt idx="8">
                  <c:v>2.8775828053426356</c:v>
                </c:pt>
                <c:pt idx="9">
                  <c:v>2.6158758027270599</c:v>
                </c:pt>
                <c:pt idx="10">
                  <c:v>2.3538406552639883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01A-4D48-A2FE-87604F5A6E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4003656"/>
        <c:axId val="454006776"/>
      </c:scatterChart>
      <c:valAx>
        <c:axId val="454003656"/>
        <c:scaling>
          <c:orientation val="minMax"/>
          <c:min val="190.7"/>
        </c:scaling>
        <c:delete val="0"/>
        <c:axPos val="b"/>
        <c:numFmt formatCode="0.00" sourceLinked="0"/>
        <c:majorTickMark val="out"/>
        <c:minorTickMark val="none"/>
        <c:tickLblPos val="nextTo"/>
        <c:crossAx val="454006776"/>
        <c:crosses val="autoZero"/>
        <c:crossBetween val="midCat"/>
      </c:valAx>
      <c:valAx>
        <c:axId val="454006776"/>
        <c:scaling>
          <c:orientation val="minMax"/>
          <c:max val="5.6"/>
          <c:min val="2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400365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'2000'!$F$652:$F$668</c:f>
              <c:numCache>
                <c:formatCode>0.000</c:formatCode>
                <c:ptCount val="17"/>
                <c:pt idx="0">
                  <c:v>206.58333333333334</c:v>
                </c:pt>
                <c:pt idx="1">
                  <c:v>206.625</c:v>
                </c:pt>
                <c:pt idx="2">
                  <c:v>206.66666666666666</c:v>
                </c:pt>
                <c:pt idx="3">
                  <c:v>206.70833333333334</c:v>
                </c:pt>
                <c:pt idx="4">
                  <c:v>206.75</c:v>
                </c:pt>
                <c:pt idx="5">
                  <c:v>206.79166666666666</c:v>
                </c:pt>
                <c:pt idx="6">
                  <c:v>206.83333333333334</c:v>
                </c:pt>
                <c:pt idx="7">
                  <c:v>206.875</c:v>
                </c:pt>
                <c:pt idx="8">
                  <c:v>206.91666666666666</c:v>
                </c:pt>
                <c:pt idx="9">
                  <c:v>206.95833333333334</c:v>
                </c:pt>
                <c:pt idx="10">
                  <c:v>207</c:v>
                </c:pt>
                <c:pt idx="11">
                  <c:v>207.04166666666666</c:v>
                </c:pt>
                <c:pt idx="12">
                  <c:v>207.08333333333334</c:v>
                </c:pt>
                <c:pt idx="13">
                  <c:v>207.125</c:v>
                </c:pt>
                <c:pt idx="14">
                  <c:v>207.16666666666666</c:v>
                </c:pt>
                <c:pt idx="15">
                  <c:v>207.20833333333334</c:v>
                </c:pt>
                <c:pt idx="16">
                  <c:v>207.25</c:v>
                </c:pt>
              </c:numCache>
            </c:numRef>
          </c:xVal>
          <c:yVal>
            <c:numRef>
              <c:f>'2000'!$E$652:$E$668</c:f>
              <c:numCache>
                <c:formatCode>0.000</c:formatCode>
                <c:ptCount val="17"/>
                <c:pt idx="0">
                  <c:v>18.21506476914977</c:v>
                </c:pt>
                <c:pt idx="1">
                  <c:v>18.164859849027106</c:v>
                </c:pt>
                <c:pt idx="2">
                  <c:v>18.047504465411361</c:v>
                </c:pt>
                <c:pt idx="3">
                  <c:v>17.90029388985149</c:v>
                </c:pt>
                <c:pt idx="4">
                  <c:v>17.557954701813738</c:v>
                </c:pt>
                <c:pt idx="5">
                  <c:v>16.855438609138027</c:v>
                </c:pt>
                <c:pt idx="6">
                  <c:v>16.288580763688078</c:v>
                </c:pt>
                <c:pt idx="7">
                  <c:v>15.693709239203676</c:v>
                </c:pt>
                <c:pt idx="8">
                  <c:v>15.030115472920492</c:v>
                </c:pt>
                <c:pt idx="9">
                  <c:v>14.28092017352334</c:v>
                </c:pt>
                <c:pt idx="10">
                  <c:v>13.664654206428803</c:v>
                </c:pt>
                <c:pt idx="11">
                  <c:v>13.20294551031475</c:v>
                </c:pt>
                <c:pt idx="12">
                  <c:v>12.807018838266012</c:v>
                </c:pt>
                <c:pt idx="13">
                  <c:v>12.437587993455388</c:v>
                </c:pt>
                <c:pt idx="14">
                  <c:v>12.093344831800778</c:v>
                </c:pt>
                <c:pt idx="15">
                  <c:v>12.062236223294317</c:v>
                </c:pt>
                <c:pt idx="16">
                  <c:v>11.795657581068525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044-470A-83FC-DF3CA52BE2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9981464"/>
        <c:axId val="459984536"/>
      </c:scatterChart>
      <c:valAx>
        <c:axId val="459981464"/>
        <c:scaling>
          <c:orientation val="minMax"/>
          <c:min val="206.6"/>
        </c:scaling>
        <c:delete val="0"/>
        <c:axPos val="b"/>
        <c:numFmt formatCode="0.00" sourceLinked="0"/>
        <c:majorTickMark val="out"/>
        <c:minorTickMark val="none"/>
        <c:tickLblPos val="nextTo"/>
        <c:crossAx val="459984536"/>
        <c:crosses val="autoZero"/>
        <c:crossBetween val="midCat"/>
      </c:valAx>
      <c:valAx>
        <c:axId val="459984536"/>
        <c:scaling>
          <c:orientation val="minMax"/>
          <c:max val="18.5"/>
          <c:min val="11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45998146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'2000'!$F$680:$F$693</c:f>
              <c:numCache>
                <c:formatCode>0.000</c:formatCode>
                <c:ptCount val="14"/>
                <c:pt idx="0">
                  <c:v>207.75</c:v>
                </c:pt>
                <c:pt idx="1">
                  <c:v>207.79166666666666</c:v>
                </c:pt>
                <c:pt idx="2">
                  <c:v>207.83333333333334</c:v>
                </c:pt>
                <c:pt idx="3">
                  <c:v>207.875</c:v>
                </c:pt>
                <c:pt idx="4">
                  <c:v>207.91666666666666</c:v>
                </c:pt>
                <c:pt idx="5">
                  <c:v>207.95833333333334</c:v>
                </c:pt>
                <c:pt idx="6">
                  <c:v>208</c:v>
                </c:pt>
                <c:pt idx="7">
                  <c:v>208.04166666666666</c:v>
                </c:pt>
                <c:pt idx="8">
                  <c:v>208.08333333333334</c:v>
                </c:pt>
                <c:pt idx="9">
                  <c:v>208.125</c:v>
                </c:pt>
                <c:pt idx="10">
                  <c:v>208.16666666666666</c:v>
                </c:pt>
                <c:pt idx="11">
                  <c:v>208.20833333333334</c:v>
                </c:pt>
                <c:pt idx="12">
                  <c:v>208.25</c:v>
                </c:pt>
                <c:pt idx="13">
                  <c:v>208.29166666666666</c:v>
                </c:pt>
              </c:numCache>
            </c:numRef>
          </c:xVal>
          <c:yVal>
            <c:numRef>
              <c:f>'2000'!$E$680:$E$693</c:f>
              <c:numCache>
                <c:formatCode>0.000</c:formatCode>
                <c:ptCount val="14"/>
                <c:pt idx="0">
                  <c:v>14.469407347305943</c:v>
                </c:pt>
                <c:pt idx="1">
                  <c:v>13.506363831230287</c:v>
                </c:pt>
                <c:pt idx="2">
                  <c:v>12.950688209750492</c:v>
                </c:pt>
                <c:pt idx="3">
                  <c:v>12.624340898873269</c:v>
                </c:pt>
                <c:pt idx="4">
                  <c:v>12.446596627670324</c:v>
                </c:pt>
                <c:pt idx="5">
                  <c:v>11.570655995935155</c:v>
                </c:pt>
                <c:pt idx="6">
                  <c:v>10.901582481117373</c:v>
                </c:pt>
                <c:pt idx="7">
                  <c:v>10.523689907081103</c:v>
                </c:pt>
                <c:pt idx="8">
                  <c:v>10.150630491614084</c:v>
                </c:pt>
                <c:pt idx="9">
                  <c:v>9.8906996953144386</c:v>
                </c:pt>
                <c:pt idx="10">
                  <c:v>9.6546806014371178</c:v>
                </c:pt>
                <c:pt idx="11">
                  <c:v>9.4232648532395444</c:v>
                </c:pt>
                <c:pt idx="12">
                  <c:v>9.2615901563009064</c:v>
                </c:pt>
                <c:pt idx="13">
                  <c:v>9.0711805920841915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E34-44A7-8DD5-82B9015C98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0007432"/>
        <c:axId val="460010552"/>
      </c:scatterChart>
      <c:valAx>
        <c:axId val="460007432"/>
        <c:scaling>
          <c:orientation val="minMax"/>
          <c:max val="208.3"/>
          <c:min val="207.7"/>
        </c:scaling>
        <c:delete val="0"/>
        <c:axPos val="b"/>
        <c:numFmt formatCode="0.00" sourceLinked="0"/>
        <c:majorTickMark val="out"/>
        <c:minorTickMark val="none"/>
        <c:tickLblPos val="nextTo"/>
        <c:crossAx val="460010552"/>
        <c:crosses val="autoZero"/>
        <c:crossBetween val="midCat"/>
      </c:valAx>
      <c:valAx>
        <c:axId val="460010552"/>
        <c:scaling>
          <c:orientation val="minMax"/>
          <c:max val="14.5"/>
          <c:min val="8.5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46000743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'2000'!$F$725:$F$745</c:f>
              <c:numCache>
                <c:formatCode>0.000</c:formatCode>
                <c:ptCount val="21"/>
                <c:pt idx="0">
                  <c:v>209.625</c:v>
                </c:pt>
                <c:pt idx="1">
                  <c:v>209.66666666666666</c:v>
                </c:pt>
                <c:pt idx="2">
                  <c:v>209.70833333333334</c:v>
                </c:pt>
                <c:pt idx="3">
                  <c:v>209.75</c:v>
                </c:pt>
                <c:pt idx="4">
                  <c:v>209.79166666666666</c:v>
                </c:pt>
                <c:pt idx="5">
                  <c:v>209.83333333333334</c:v>
                </c:pt>
                <c:pt idx="6">
                  <c:v>209.875</c:v>
                </c:pt>
                <c:pt idx="7">
                  <c:v>209.91666666666666</c:v>
                </c:pt>
                <c:pt idx="8">
                  <c:v>209.95833333333334</c:v>
                </c:pt>
                <c:pt idx="9">
                  <c:v>210</c:v>
                </c:pt>
                <c:pt idx="10">
                  <c:v>210.04166666666666</c:v>
                </c:pt>
                <c:pt idx="11">
                  <c:v>210.08333333333334</c:v>
                </c:pt>
                <c:pt idx="12">
                  <c:v>210.125</c:v>
                </c:pt>
                <c:pt idx="13">
                  <c:v>210.16666666666666</c:v>
                </c:pt>
                <c:pt idx="14">
                  <c:v>210.20833333333334</c:v>
                </c:pt>
                <c:pt idx="15">
                  <c:v>210.25</c:v>
                </c:pt>
                <c:pt idx="16">
                  <c:v>210.29166666666666</c:v>
                </c:pt>
                <c:pt idx="17">
                  <c:v>210.33333333333334</c:v>
                </c:pt>
                <c:pt idx="18">
                  <c:v>210.375</c:v>
                </c:pt>
                <c:pt idx="19">
                  <c:v>210.41666666666666</c:v>
                </c:pt>
                <c:pt idx="20">
                  <c:v>210.45833333333334</c:v>
                </c:pt>
              </c:numCache>
            </c:numRef>
          </c:xVal>
          <c:yVal>
            <c:numRef>
              <c:f>'2000'!$E$725:$E$745</c:f>
              <c:numCache>
                <c:formatCode>0.000</c:formatCode>
                <c:ptCount val="21"/>
                <c:pt idx="0">
                  <c:v>15.182124333088101</c:v>
                </c:pt>
                <c:pt idx="1">
                  <c:v>14.952770105600864</c:v>
                </c:pt>
                <c:pt idx="2">
                  <c:v>14.168750760121579</c:v>
                </c:pt>
                <c:pt idx="3">
                  <c:v>13.490049017147815</c:v>
                </c:pt>
                <c:pt idx="4">
                  <c:v>12.534877215243156</c:v>
                </c:pt>
                <c:pt idx="5">
                  <c:v>11.956773888435068</c:v>
                </c:pt>
                <c:pt idx="6">
                  <c:v>11.126839993324433</c:v>
                </c:pt>
                <c:pt idx="7">
                  <c:v>10.444479193427824</c:v>
                </c:pt>
                <c:pt idx="8">
                  <c:v>10.05971219315451</c:v>
                </c:pt>
                <c:pt idx="9">
                  <c:v>9.6073982553902404</c:v>
                </c:pt>
                <c:pt idx="10">
                  <c:v>9.0210369617420891</c:v>
                </c:pt>
                <c:pt idx="11">
                  <c:v>8.6735794332089977</c:v>
                </c:pt>
                <c:pt idx="12">
                  <c:v>8.2686805135620549</c:v>
                </c:pt>
                <c:pt idx="13">
                  <c:v>7.9015510191612757</c:v>
                </c:pt>
                <c:pt idx="14">
                  <c:v>7.6106481906493322</c:v>
                </c:pt>
                <c:pt idx="15">
                  <c:v>7.3787134801718874</c:v>
                </c:pt>
                <c:pt idx="16">
                  <c:v>7.2816989860553676</c:v>
                </c:pt>
                <c:pt idx="17">
                  <c:v>6.8219153565536468</c:v>
                </c:pt>
                <c:pt idx="18">
                  <c:v>6.5224271150386457</c:v>
                </c:pt>
                <c:pt idx="19">
                  <c:v>6.3481016229722362</c:v>
                </c:pt>
                <c:pt idx="20">
                  <c:v>5.9777828704311977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15D-4F09-B382-0CA207CFC4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0034136"/>
        <c:axId val="460037192"/>
      </c:scatterChart>
      <c:valAx>
        <c:axId val="460034136"/>
        <c:scaling>
          <c:orientation val="minMax"/>
          <c:max val="210.5"/>
          <c:min val="209.6"/>
        </c:scaling>
        <c:delete val="0"/>
        <c:axPos val="b"/>
        <c:numFmt formatCode="0.00" sourceLinked="0"/>
        <c:majorTickMark val="out"/>
        <c:minorTickMark val="none"/>
        <c:tickLblPos val="nextTo"/>
        <c:crossAx val="460037192"/>
        <c:crosses val="autoZero"/>
        <c:crossBetween val="midCat"/>
      </c:valAx>
      <c:valAx>
        <c:axId val="460037192"/>
        <c:scaling>
          <c:orientation val="minMax"/>
          <c:max val="16"/>
          <c:min val="5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6003413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'2000'!$F$751:$F$759</c:f>
              <c:numCache>
                <c:formatCode>0.000</c:formatCode>
                <c:ptCount val="9"/>
                <c:pt idx="0">
                  <c:v>210.70833333333334</c:v>
                </c:pt>
                <c:pt idx="1">
                  <c:v>210.75</c:v>
                </c:pt>
                <c:pt idx="2">
                  <c:v>210.79166666666666</c:v>
                </c:pt>
                <c:pt idx="3">
                  <c:v>210.83333333333334</c:v>
                </c:pt>
                <c:pt idx="4">
                  <c:v>210.875</c:v>
                </c:pt>
                <c:pt idx="5">
                  <c:v>210.91666666666666</c:v>
                </c:pt>
                <c:pt idx="6">
                  <c:v>210.95833333333334</c:v>
                </c:pt>
                <c:pt idx="7">
                  <c:v>211</c:v>
                </c:pt>
                <c:pt idx="8">
                  <c:v>211.04166666666666</c:v>
                </c:pt>
              </c:numCache>
            </c:numRef>
          </c:xVal>
          <c:yVal>
            <c:numRef>
              <c:f>'2000'!$E$751:$E$759</c:f>
              <c:numCache>
                <c:formatCode>0.000</c:formatCode>
                <c:ptCount val="9"/>
                <c:pt idx="0">
                  <c:v>5.6561773790033172</c:v>
                </c:pt>
                <c:pt idx="1">
                  <c:v>5.6360300405447905</c:v>
                </c:pt>
                <c:pt idx="2">
                  <c:v>5.4244091756557573</c:v>
                </c:pt>
                <c:pt idx="3">
                  <c:v>5.2259745531993689</c:v>
                </c:pt>
                <c:pt idx="4">
                  <c:v>5.0654258048834171</c:v>
                </c:pt>
                <c:pt idx="5">
                  <c:v>4.9450481549867753</c:v>
                </c:pt>
                <c:pt idx="6">
                  <c:v>4.8328324862962448</c:v>
                </c:pt>
                <c:pt idx="7">
                  <c:v>4.5384859103547903</c:v>
                </c:pt>
                <c:pt idx="8">
                  <c:v>3.9196429751802344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39F-4B49-8025-9ED6F0B689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0059912"/>
        <c:axId val="460062968"/>
      </c:scatterChart>
      <c:valAx>
        <c:axId val="460059912"/>
        <c:scaling>
          <c:orientation val="minMax"/>
          <c:max val="211.05"/>
          <c:min val="210.7"/>
        </c:scaling>
        <c:delete val="0"/>
        <c:axPos val="b"/>
        <c:numFmt formatCode="0.00" sourceLinked="0"/>
        <c:majorTickMark val="out"/>
        <c:minorTickMark val="none"/>
        <c:tickLblPos val="nextTo"/>
        <c:crossAx val="460062968"/>
        <c:crosses val="autoZero"/>
        <c:crossBetween val="midCat"/>
      </c:valAx>
      <c:valAx>
        <c:axId val="460062968"/>
        <c:scaling>
          <c:orientation val="minMax"/>
          <c:min val="3.8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6005991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'2000'!$F$773:$F$789</c:f>
              <c:numCache>
                <c:formatCode>0.000</c:formatCode>
                <c:ptCount val="17"/>
                <c:pt idx="0">
                  <c:v>211.625</c:v>
                </c:pt>
                <c:pt idx="1">
                  <c:v>211.66666666666666</c:v>
                </c:pt>
                <c:pt idx="2">
                  <c:v>211.70833333333334</c:v>
                </c:pt>
                <c:pt idx="3">
                  <c:v>211.75</c:v>
                </c:pt>
                <c:pt idx="4">
                  <c:v>211.79166666666666</c:v>
                </c:pt>
                <c:pt idx="5">
                  <c:v>211.83333333333334</c:v>
                </c:pt>
                <c:pt idx="6">
                  <c:v>211.875</c:v>
                </c:pt>
                <c:pt idx="7">
                  <c:v>211.91666666666666</c:v>
                </c:pt>
                <c:pt idx="8">
                  <c:v>211.95833333333334</c:v>
                </c:pt>
                <c:pt idx="9">
                  <c:v>212</c:v>
                </c:pt>
                <c:pt idx="10">
                  <c:v>212.04166666666666</c:v>
                </c:pt>
                <c:pt idx="11">
                  <c:v>212.08333333333334</c:v>
                </c:pt>
                <c:pt idx="12">
                  <c:v>212.125</c:v>
                </c:pt>
                <c:pt idx="13">
                  <c:v>212.16666666666666</c:v>
                </c:pt>
                <c:pt idx="14">
                  <c:v>212.20833333333334</c:v>
                </c:pt>
                <c:pt idx="15">
                  <c:v>212.25</c:v>
                </c:pt>
                <c:pt idx="16">
                  <c:v>212.29166666666666</c:v>
                </c:pt>
              </c:numCache>
            </c:numRef>
          </c:xVal>
          <c:yVal>
            <c:numRef>
              <c:f>'2000'!$E$773:$E$789</c:f>
              <c:numCache>
                <c:formatCode>0.000</c:formatCode>
                <c:ptCount val="17"/>
                <c:pt idx="0">
                  <c:v>4.3930383230627861</c:v>
                </c:pt>
                <c:pt idx="1">
                  <c:v>4.3415973406992743</c:v>
                </c:pt>
                <c:pt idx="2">
                  <c:v>4.290286000440096</c:v>
                </c:pt>
                <c:pt idx="3">
                  <c:v>4.2457051349389276</c:v>
                </c:pt>
                <c:pt idx="4">
                  <c:v>4.1303514867084576</c:v>
                </c:pt>
                <c:pt idx="5">
                  <c:v>3.9299656816446573</c:v>
                </c:pt>
                <c:pt idx="6">
                  <c:v>3.770061543662961</c:v>
                </c:pt>
                <c:pt idx="7">
                  <c:v>3.7116696537841825</c:v>
                </c:pt>
                <c:pt idx="8">
                  <c:v>3.5896629569464662</c:v>
                </c:pt>
                <c:pt idx="9">
                  <c:v>3.5257558462953287</c:v>
                </c:pt>
                <c:pt idx="10">
                  <c:v>3.4152639582650726</c:v>
                </c:pt>
                <c:pt idx="11">
                  <c:v>3.2688846377610168</c:v>
                </c:pt>
                <c:pt idx="12">
                  <c:v>3.1615145159617581</c:v>
                </c:pt>
                <c:pt idx="13">
                  <c:v>3.1136646102312291</c:v>
                </c:pt>
                <c:pt idx="14">
                  <c:v>3.07204906169197</c:v>
                </c:pt>
                <c:pt idx="15">
                  <c:v>3.0314086837762417</c:v>
                </c:pt>
                <c:pt idx="16">
                  <c:v>3.0084004246814002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4BF-4ED9-AD95-09F4DA5CAC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0086776"/>
        <c:axId val="460089832"/>
      </c:scatterChart>
      <c:valAx>
        <c:axId val="460086776"/>
        <c:scaling>
          <c:orientation val="minMax"/>
          <c:max val="212.3"/>
          <c:min val="211.6"/>
        </c:scaling>
        <c:delete val="0"/>
        <c:axPos val="b"/>
        <c:numFmt formatCode="0.00" sourceLinked="0"/>
        <c:majorTickMark val="out"/>
        <c:minorTickMark val="none"/>
        <c:tickLblPos val="nextTo"/>
        <c:crossAx val="460089832"/>
        <c:crosses val="autoZero"/>
        <c:crossBetween val="midCat"/>
      </c:valAx>
      <c:valAx>
        <c:axId val="460089832"/>
        <c:scaling>
          <c:orientation val="minMax"/>
          <c:max val="4.4000000000000004"/>
          <c:min val="2.9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6008677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'2000'!$F$799:$F$812</c:f>
              <c:numCache>
                <c:formatCode>0.000</c:formatCode>
                <c:ptCount val="14"/>
                <c:pt idx="0">
                  <c:v>212.70833333333334</c:v>
                </c:pt>
                <c:pt idx="1">
                  <c:v>212.75</c:v>
                </c:pt>
                <c:pt idx="2">
                  <c:v>212.79166666666666</c:v>
                </c:pt>
                <c:pt idx="3">
                  <c:v>212.83333333333334</c:v>
                </c:pt>
                <c:pt idx="4">
                  <c:v>212.875</c:v>
                </c:pt>
                <c:pt idx="5">
                  <c:v>212.91666666666666</c:v>
                </c:pt>
                <c:pt idx="6">
                  <c:v>212.95833333333334</c:v>
                </c:pt>
                <c:pt idx="7">
                  <c:v>213</c:v>
                </c:pt>
                <c:pt idx="8">
                  <c:v>213.04166666666666</c:v>
                </c:pt>
                <c:pt idx="9">
                  <c:v>213.08333333333334</c:v>
                </c:pt>
                <c:pt idx="10">
                  <c:v>213.125</c:v>
                </c:pt>
                <c:pt idx="11">
                  <c:v>213.16666666666666</c:v>
                </c:pt>
                <c:pt idx="12">
                  <c:v>213.20833333333334</c:v>
                </c:pt>
                <c:pt idx="13">
                  <c:v>213.25</c:v>
                </c:pt>
              </c:numCache>
            </c:numRef>
          </c:xVal>
          <c:yVal>
            <c:numRef>
              <c:f>'2000'!$E$799:$E$812</c:f>
              <c:numCache>
                <c:formatCode>0.000</c:formatCode>
                <c:ptCount val="14"/>
                <c:pt idx="0">
                  <c:v>4.214383440063008</c:v>
                </c:pt>
                <c:pt idx="1">
                  <c:v>4.1495291326838526</c:v>
                </c:pt>
                <c:pt idx="2">
                  <c:v>4.1417165754094141</c:v>
                </c:pt>
                <c:pt idx="3">
                  <c:v>3.9386260164819764</c:v>
                </c:pt>
                <c:pt idx="4">
                  <c:v>3.7251198889393309</c:v>
                </c:pt>
                <c:pt idx="5">
                  <c:v>3.4893064612472093</c:v>
                </c:pt>
                <c:pt idx="6">
                  <c:v>3.3564998684423792</c:v>
                </c:pt>
                <c:pt idx="7">
                  <c:v>3.2099901435553795</c:v>
                </c:pt>
                <c:pt idx="8">
                  <c:v>3.1129745451234521</c:v>
                </c:pt>
                <c:pt idx="9">
                  <c:v>2.9671747968453195</c:v>
                </c:pt>
                <c:pt idx="10">
                  <c:v>2.9018663159344813</c:v>
                </c:pt>
                <c:pt idx="11">
                  <c:v>2.8631768007891703</c:v>
                </c:pt>
                <c:pt idx="12">
                  <c:v>2.7638119656854396</c:v>
                </c:pt>
                <c:pt idx="13">
                  <c:v>2.7360742328429115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98E-4949-B3D5-4A0BA7EBC0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0112856"/>
        <c:axId val="460115880"/>
      </c:scatterChart>
      <c:valAx>
        <c:axId val="460112856"/>
        <c:scaling>
          <c:orientation val="minMax"/>
          <c:min val="212.7"/>
        </c:scaling>
        <c:delete val="0"/>
        <c:axPos val="b"/>
        <c:numFmt formatCode="0.000" sourceLinked="1"/>
        <c:majorTickMark val="out"/>
        <c:minorTickMark val="none"/>
        <c:tickLblPos val="nextTo"/>
        <c:crossAx val="460115880"/>
        <c:crosses val="autoZero"/>
        <c:crossBetween val="midCat"/>
      </c:valAx>
      <c:valAx>
        <c:axId val="460115880"/>
        <c:scaling>
          <c:orientation val="minMax"/>
          <c:max val="4.3"/>
          <c:min val="2.5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6011285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'2000'!$F$824:$F$836</c:f>
              <c:numCache>
                <c:formatCode>0.000</c:formatCode>
                <c:ptCount val="13"/>
                <c:pt idx="0">
                  <c:v>213.75</c:v>
                </c:pt>
                <c:pt idx="1">
                  <c:v>213.79166666666666</c:v>
                </c:pt>
                <c:pt idx="2">
                  <c:v>213.83333333333334</c:v>
                </c:pt>
                <c:pt idx="3">
                  <c:v>213.875</c:v>
                </c:pt>
                <c:pt idx="4">
                  <c:v>213.91666666666666</c:v>
                </c:pt>
                <c:pt idx="5">
                  <c:v>213.95833333333334</c:v>
                </c:pt>
                <c:pt idx="6">
                  <c:v>214</c:v>
                </c:pt>
                <c:pt idx="7">
                  <c:v>214.04166666666666</c:v>
                </c:pt>
                <c:pt idx="8">
                  <c:v>214.08333333333334</c:v>
                </c:pt>
                <c:pt idx="9">
                  <c:v>214.125</c:v>
                </c:pt>
                <c:pt idx="10">
                  <c:v>214.16666666666666</c:v>
                </c:pt>
                <c:pt idx="11">
                  <c:v>214.20833333333334</c:v>
                </c:pt>
                <c:pt idx="12">
                  <c:v>214.25</c:v>
                </c:pt>
              </c:numCache>
            </c:numRef>
          </c:xVal>
          <c:yVal>
            <c:numRef>
              <c:f>'2000'!$E$824:$E$836</c:f>
              <c:numCache>
                <c:formatCode>0.000</c:formatCode>
                <c:ptCount val="13"/>
                <c:pt idx="0">
                  <c:v>3.0254264735488015</c:v>
                </c:pt>
                <c:pt idx="1">
                  <c:v>2.9968391145123743</c:v>
                </c:pt>
                <c:pt idx="2">
                  <c:v>2.9396636436216683</c:v>
                </c:pt>
                <c:pt idx="3">
                  <c:v>2.8773833743689172</c:v>
                </c:pt>
                <c:pt idx="4">
                  <c:v>2.7997620204404634</c:v>
                </c:pt>
                <c:pt idx="5">
                  <c:v>2.6999580611619485</c:v>
                </c:pt>
                <c:pt idx="6">
                  <c:v>2.576336830969475</c:v>
                </c:pt>
                <c:pt idx="7">
                  <c:v>2.5163033125170298</c:v>
                </c:pt>
                <c:pt idx="8">
                  <c:v>2.4922240799548669</c:v>
                </c:pt>
                <c:pt idx="9">
                  <c:v>2.4586736160761853</c:v>
                </c:pt>
                <c:pt idx="10">
                  <c:v>2.405191377758678</c:v>
                </c:pt>
                <c:pt idx="11">
                  <c:v>2.3956771894249669</c:v>
                </c:pt>
                <c:pt idx="12">
                  <c:v>2.3712396272947274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EFE-4531-9B1C-802D3DA516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0138904"/>
        <c:axId val="460142024"/>
      </c:scatterChart>
      <c:valAx>
        <c:axId val="460138904"/>
        <c:scaling>
          <c:orientation val="minMax"/>
          <c:min val="213.7"/>
        </c:scaling>
        <c:delete val="0"/>
        <c:axPos val="b"/>
        <c:numFmt formatCode="0.00" sourceLinked="0"/>
        <c:majorTickMark val="out"/>
        <c:minorTickMark val="none"/>
        <c:tickLblPos val="nextTo"/>
        <c:crossAx val="460142024"/>
        <c:crosses val="autoZero"/>
        <c:crossBetween val="midCat"/>
      </c:valAx>
      <c:valAx>
        <c:axId val="460142024"/>
        <c:scaling>
          <c:orientation val="minMax"/>
          <c:min val="2.2999999999999998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6013890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'2000'!$F$846:$F$857</c:f>
              <c:numCache>
                <c:formatCode>0.000</c:formatCode>
                <c:ptCount val="12"/>
                <c:pt idx="0">
                  <c:v>214.66666666666666</c:v>
                </c:pt>
                <c:pt idx="1">
                  <c:v>214.70833333333334</c:v>
                </c:pt>
                <c:pt idx="2">
                  <c:v>214.75</c:v>
                </c:pt>
                <c:pt idx="3">
                  <c:v>214.79166666666666</c:v>
                </c:pt>
                <c:pt idx="4">
                  <c:v>214.83333333333334</c:v>
                </c:pt>
                <c:pt idx="5">
                  <c:v>214.875</c:v>
                </c:pt>
                <c:pt idx="6">
                  <c:v>214.91666666666666</c:v>
                </c:pt>
                <c:pt idx="7">
                  <c:v>214.95833333333334</c:v>
                </c:pt>
                <c:pt idx="8">
                  <c:v>215</c:v>
                </c:pt>
                <c:pt idx="9">
                  <c:v>215.04166666666666</c:v>
                </c:pt>
                <c:pt idx="10">
                  <c:v>215.08333333333334</c:v>
                </c:pt>
                <c:pt idx="11">
                  <c:v>215.125</c:v>
                </c:pt>
              </c:numCache>
            </c:numRef>
          </c:xVal>
          <c:yVal>
            <c:numRef>
              <c:f>'2000'!$E$846:$E$857</c:f>
              <c:numCache>
                <c:formatCode>0.000</c:formatCode>
                <c:ptCount val="12"/>
                <c:pt idx="0">
                  <c:v>2.9309471672053835</c:v>
                </c:pt>
                <c:pt idx="1">
                  <c:v>2.793335515267215</c:v>
                </c:pt>
                <c:pt idx="2">
                  <c:v>2.7467685467882466</c:v>
                </c:pt>
                <c:pt idx="3">
                  <c:v>2.6955570212077937</c:v>
                </c:pt>
                <c:pt idx="4">
                  <c:v>2.6136922104504507</c:v>
                </c:pt>
                <c:pt idx="5">
                  <c:v>2.5688172820183963</c:v>
                </c:pt>
                <c:pt idx="6">
                  <c:v>2.4805162458053891</c:v>
                </c:pt>
                <c:pt idx="7">
                  <c:v>2.3901755481476923</c:v>
                </c:pt>
                <c:pt idx="8">
                  <c:v>2.3485670310199094</c:v>
                </c:pt>
                <c:pt idx="9">
                  <c:v>2.329936145927137</c:v>
                </c:pt>
                <c:pt idx="10">
                  <c:v>2.2967141214435012</c:v>
                </c:pt>
                <c:pt idx="11">
                  <c:v>2.104494635673309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014-4774-BB94-7B9B13A6F0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0165080"/>
        <c:axId val="460168216"/>
      </c:scatterChart>
      <c:valAx>
        <c:axId val="460165080"/>
        <c:scaling>
          <c:orientation val="minMax"/>
          <c:min val="214.65"/>
        </c:scaling>
        <c:delete val="0"/>
        <c:axPos val="b"/>
        <c:numFmt formatCode="0.00" sourceLinked="0"/>
        <c:majorTickMark val="out"/>
        <c:minorTickMark val="none"/>
        <c:tickLblPos val="nextTo"/>
        <c:crossAx val="460168216"/>
        <c:crosses val="autoZero"/>
        <c:crossBetween val="midCat"/>
      </c:valAx>
      <c:valAx>
        <c:axId val="460168216"/>
        <c:scaling>
          <c:orientation val="minMax"/>
          <c:min val="2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6016508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'2000'!$F$894:$F$909</c:f>
              <c:numCache>
                <c:formatCode>0.000</c:formatCode>
                <c:ptCount val="16"/>
                <c:pt idx="0">
                  <c:v>216.66666666666666</c:v>
                </c:pt>
                <c:pt idx="1">
                  <c:v>216.70833333333334</c:v>
                </c:pt>
                <c:pt idx="2">
                  <c:v>216.75</c:v>
                </c:pt>
                <c:pt idx="3">
                  <c:v>216.79166666666666</c:v>
                </c:pt>
                <c:pt idx="4">
                  <c:v>216.83333333333334</c:v>
                </c:pt>
                <c:pt idx="5">
                  <c:v>216.875</c:v>
                </c:pt>
                <c:pt idx="6">
                  <c:v>216.91666666666666</c:v>
                </c:pt>
                <c:pt idx="7">
                  <c:v>216.95833333333334</c:v>
                </c:pt>
                <c:pt idx="8">
                  <c:v>217</c:v>
                </c:pt>
                <c:pt idx="9">
                  <c:v>217.04166666666666</c:v>
                </c:pt>
                <c:pt idx="10">
                  <c:v>217.08333333333334</c:v>
                </c:pt>
                <c:pt idx="11">
                  <c:v>217.125</c:v>
                </c:pt>
                <c:pt idx="12">
                  <c:v>217.16666666666666</c:v>
                </c:pt>
                <c:pt idx="13">
                  <c:v>217.20833333333334</c:v>
                </c:pt>
                <c:pt idx="14">
                  <c:v>217.25</c:v>
                </c:pt>
                <c:pt idx="15">
                  <c:v>217.29166666666666</c:v>
                </c:pt>
              </c:numCache>
            </c:numRef>
          </c:xVal>
          <c:yVal>
            <c:numRef>
              <c:f>'2000'!$E$894:$E$909</c:f>
              <c:numCache>
                <c:formatCode>0.000</c:formatCode>
                <c:ptCount val="16"/>
                <c:pt idx="0">
                  <c:v>4.9402168364549537</c:v>
                </c:pt>
                <c:pt idx="1">
                  <c:v>4.8518022373109346</c:v>
                </c:pt>
                <c:pt idx="2">
                  <c:v>4.6500158916699714</c:v>
                </c:pt>
                <c:pt idx="3">
                  <c:v>4.5232964473223385</c:v>
                </c:pt>
                <c:pt idx="4">
                  <c:v>4.371710712147399</c:v>
                </c:pt>
                <c:pt idx="5">
                  <c:v>4.2528998686561215</c:v>
                </c:pt>
                <c:pt idx="6">
                  <c:v>4.0994299326699855</c:v>
                </c:pt>
                <c:pt idx="7">
                  <c:v>3.9835312899850233</c:v>
                </c:pt>
                <c:pt idx="8">
                  <c:v>3.8744349854641023</c:v>
                </c:pt>
                <c:pt idx="9">
                  <c:v>3.8360641388627239</c:v>
                </c:pt>
                <c:pt idx="10">
                  <c:v>3.7046043551881582</c:v>
                </c:pt>
                <c:pt idx="11">
                  <c:v>3.6230012389460491</c:v>
                </c:pt>
                <c:pt idx="12">
                  <c:v>3.5123700106491214</c:v>
                </c:pt>
                <c:pt idx="13">
                  <c:v>3.4319465510381018</c:v>
                </c:pt>
                <c:pt idx="14">
                  <c:v>3.3724691741113775</c:v>
                </c:pt>
                <c:pt idx="15">
                  <c:v>3.3592180790753874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9A0-43EB-A961-EAE4B3172C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0191640"/>
        <c:axId val="460194600"/>
      </c:scatterChart>
      <c:valAx>
        <c:axId val="460191640"/>
        <c:scaling>
          <c:orientation val="minMax"/>
          <c:max val="217.3"/>
          <c:min val="216.65"/>
        </c:scaling>
        <c:delete val="0"/>
        <c:axPos val="b"/>
        <c:numFmt formatCode="0.000" sourceLinked="1"/>
        <c:majorTickMark val="out"/>
        <c:minorTickMark val="none"/>
        <c:tickLblPos val="nextTo"/>
        <c:crossAx val="460194600"/>
        <c:crosses val="autoZero"/>
        <c:crossBetween val="midCat"/>
      </c:valAx>
      <c:valAx>
        <c:axId val="460194600"/>
        <c:scaling>
          <c:orientation val="minMax"/>
          <c:max val="5"/>
          <c:min val="3.2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6019164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'2000'!$F$920:$F$931</c:f>
              <c:numCache>
                <c:formatCode>0.000</c:formatCode>
                <c:ptCount val="12"/>
                <c:pt idx="0">
                  <c:v>217.75</c:v>
                </c:pt>
                <c:pt idx="1">
                  <c:v>217.79166666666666</c:v>
                </c:pt>
                <c:pt idx="2">
                  <c:v>217.83333333333334</c:v>
                </c:pt>
                <c:pt idx="3">
                  <c:v>217.875</c:v>
                </c:pt>
                <c:pt idx="4">
                  <c:v>217.91666666666666</c:v>
                </c:pt>
                <c:pt idx="5">
                  <c:v>217.95833333333334</c:v>
                </c:pt>
                <c:pt idx="6">
                  <c:v>218</c:v>
                </c:pt>
                <c:pt idx="7">
                  <c:v>218.04166666666666</c:v>
                </c:pt>
                <c:pt idx="8">
                  <c:v>218.08333333333334</c:v>
                </c:pt>
                <c:pt idx="9">
                  <c:v>218.125</c:v>
                </c:pt>
                <c:pt idx="10">
                  <c:v>218.16666666666666</c:v>
                </c:pt>
                <c:pt idx="11">
                  <c:v>218.20833333333334</c:v>
                </c:pt>
              </c:numCache>
            </c:numRef>
          </c:xVal>
          <c:yVal>
            <c:numRef>
              <c:f>'2000'!$E$920:$E$931</c:f>
              <c:numCache>
                <c:formatCode>0.000</c:formatCode>
                <c:ptCount val="12"/>
                <c:pt idx="0">
                  <c:v>5.617943817038503</c:v>
                </c:pt>
                <c:pt idx="1">
                  <c:v>4.8122052065775831</c:v>
                </c:pt>
                <c:pt idx="2">
                  <c:v>4.3051989742121997</c:v>
                </c:pt>
                <c:pt idx="3">
                  <c:v>4.1788563211089906</c:v>
                </c:pt>
                <c:pt idx="4">
                  <c:v>4.0714291367239532</c:v>
                </c:pt>
                <c:pt idx="5">
                  <c:v>3.9400652349324989</c:v>
                </c:pt>
                <c:pt idx="6">
                  <c:v>3.8296698883162028</c:v>
                </c:pt>
                <c:pt idx="7">
                  <c:v>3.720994529575878</c:v>
                </c:pt>
                <c:pt idx="8">
                  <c:v>3.6165562837416485</c:v>
                </c:pt>
                <c:pt idx="9">
                  <c:v>3.5061751495086604</c:v>
                </c:pt>
                <c:pt idx="10">
                  <c:v>3.4405325115983474</c:v>
                </c:pt>
                <c:pt idx="11">
                  <c:v>3.422364176552684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040-4543-93FB-A462DAF3F0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0217672"/>
        <c:axId val="460220808"/>
      </c:scatterChart>
      <c:valAx>
        <c:axId val="460217672"/>
        <c:scaling>
          <c:orientation val="minMax"/>
        </c:scaling>
        <c:delete val="0"/>
        <c:axPos val="b"/>
        <c:numFmt formatCode="0.00" sourceLinked="0"/>
        <c:majorTickMark val="out"/>
        <c:minorTickMark val="none"/>
        <c:tickLblPos val="nextTo"/>
        <c:crossAx val="460220808"/>
        <c:crosses val="autoZero"/>
        <c:crossBetween val="midCat"/>
      </c:valAx>
      <c:valAx>
        <c:axId val="460220808"/>
        <c:scaling>
          <c:orientation val="minMax"/>
          <c:max val="6"/>
          <c:min val="3.2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60217672"/>
        <c:crosses val="autoZero"/>
        <c:crossBetween val="midCat"/>
        <c:majorUnit val="0.3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'1999'!$F$387:$F$393</c:f>
              <c:numCache>
                <c:formatCode>0.000</c:formatCode>
                <c:ptCount val="7"/>
                <c:pt idx="0">
                  <c:v>191.75</c:v>
                </c:pt>
                <c:pt idx="1">
                  <c:v>191.79166666666666</c:v>
                </c:pt>
                <c:pt idx="2">
                  <c:v>191.83333333333334</c:v>
                </c:pt>
                <c:pt idx="3">
                  <c:v>191.875</c:v>
                </c:pt>
                <c:pt idx="4">
                  <c:v>191.91666666666666</c:v>
                </c:pt>
                <c:pt idx="5">
                  <c:v>191.95833333333334</c:v>
                </c:pt>
                <c:pt idx="6">
                  <c:v>192</c:v>
                </c:pt>
              </c:numCache>
            </c:numRef>
          </c:xVal>
          <c:yVal>
            <c:numRef>
              <c:f>'1999'!$E$387:$E$393</c:f>
              <c:numCache>
                <c:formatCode>0.000</c:formatCode>
                <c:ptCount val="7"/>
                <c:pt idx="0">
                  <c:v>4.5606431474372577</c:v>
                </c:pt>
                <c:pt idx="1">
                  <c:v>4.2883478560634583</c:v>
                </c:pt>
                <c:pt idx="2">
                  <c:v>3.8111203564209899</c:v>
                </c:pt>
                <c:pt idx="3">
                  <c:v>3.4755459237988608</c:v>
                </c:pt>
                <c:pt idx="4">
                  <c:v>3.1880793554156126</c:v>
                </c:pt>
                <c:pt idx="5">
                  <c:v>2.9293152447143052</c:v>
                </c:pt>
                <c:pt idx="6">
                  <c:v>2.7694649802161098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653-459F-821E-DC0ADC2922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6143448"/>
        <c:axId val="456146568"/>
      </c:scatterChart>
      <c:valAx>
        <c:axId val="456143448"/>
        <c:scaling>
          <c:orientation val="minMax"/>
          <c:max val="192"/>
          <c:min val="191.75"/>
        </c:scaling>
        <c:delete val="0"/>
        <c:axPos val="b"/>
        <c:numFmt formatCode="0.00" sourceLinked="0"/>
        <c:majorTickMark val="out"/>
        <c:minorTickMark val="none"/>
        <c:tickLblPos val="nextTo"/>
        <c:crossAx val="456146568"/>
        <c:crosses val="autoZero"/>
        <c:crossBetween val="midCat"/>
      </c:valAx>
      <c:valAx>
        <c:axId val="456146568"/>
        <c:scaling>
          <c:orientation val="minMax"/>
          <c:max val="4.5999999999999996"/>
          <c:min val="2.5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614344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'2000'!$F$943:$F$951</c:f>
              <c:numCache>
                <c:formatCode>0.000</c:formatCode>
                <c:ptCount val="9"/>
                <c:pt idx="0">
                  <c:v>218.70833333333334</c:v>
                </c:pt>
                <c:pt idx="1">
                  <c:v>218.75</c:v>
                </c:pt>
                <c:pt idx="2">
                  <c:v>218.79166666666666</c:v>
                </c:pt>
                <c:pt idx="3">
                  <c:v>218.83333333333334</c:v>
                </c:pt>
                <c:pt idx="4">
                  <c:v>218.875</c:v>
                </c:pt>
                <c:pt idx="5">
                  <c:v>218.91666666666666</c:v>
                </c:pt>
                <c:pt idx="6">
                  <c:v>218.95833333333334</c:v>
                </c:pt>
                <c:pt idx="7">
                  <c:v>219</c:v>
                </c:pt>
                <c:pt idx="8">
                  <c:v>219.04166666666666</c:v>
                </c:pt>
              </c:numCache>
            </c:numRef>
          </c:xVal>
          <c:yVal>
            <c:numRef>
              <c:f>'2000'!$E$943:$E$951</c:f>
              <c:numCache>
                <c:formatCode>0.000</c:formatCode>
                <c:ptCount val="9"/>
                <c:pt idx="0">
                  <c:v>5.8388276119158444</c:v>
                </c:pt>
                <c:pt idx="1">
                  <c:v>5.5905870378305416</c:v>
                </c:pt>
                <c:pt idx="2">
                  <c:v>5.3551214038052599</c:v>
                </c:pt>
                <c:pt idx="3">
                  <c:v>5.1959939017409926</c:v>
                </c:pt>
                <c:pt idx="4">
                  <c:v>4.9670300110144376</c:v>
                </c:pt>
                <c:pt idx="5">
                  <c:v>4.7841920327846204</c:v>
                </c:pt>
                <c:pt idx="6">
                  <c:v>4.7802310830547334</c:v>
                </c:pt>
                <c:pt idx="7">
                  <c:v>4.6441491187295867</c:v>
                </c:pt>
                <c:pt idx="8">
                  <c:v>4.5361218856056169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A3A-4EC5-B901-BADBE7672C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0244376"/>
        <c:axId val="460247432"/>
      </c:scatterChart>
      <c:valAx>
        <c:axId val="460244376"/>
        <c:scaling>
          <c:orientation val="minMax"/>
          <c:max val="219.05"/>
          <c:min val="218.7"/>
        </c:scaling>
        <c:delete val="0"/>
        <c:axPos val="b"/>
        <c:numFmt formatCode="0.00" sourceLinked="0"/>
        <c:majorTickMark val="out"/>
        <c:minorTickMark val="none"/>
        <c:tickLblPos val="nextTo"/>
        <c:crossAx val="460247432"/>
        <c:crosses val="autoZero"/>
        <c:crossBetween val="midCat"/>
      </c:valAx>
      <c:valAx>
        <c:axId val="460247432"/>
        <c:scaling>
          <c:orientation val="minMax"/>
          <c:max val="6"/>
          <c:min val="4.4000000000000004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6024437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'2000'!$F$967:$F$974</c:f>
              <c:numCache>
                <c:formatCode>0.000</c:formatCode>
                <c:ptCount val="8"/>
                <c:pt idx="0">
                  <c:v>219.70833333333334</c:v>
                </c:pt>
                <c:pt idx="1">
                  <c:v>219.75</c:v>
                </c:pt>
                <c:pt idx="2">
                  <c:v>219.79166666666666</c:v>
                </c:pt>
                <c:pt idx="3">
                  <c:v>219.83333333333334</c:v>
                </c:pt>
                <c:pt idx="4">
                  <c:v>219.875</c:v>
                </c:pt>
                <c:pt idx="5">
                  <c:v>219.91666666666666</c:v>
                </c:pt>
                <c:pt idx="6">
                  <c:v>219.95833333333334</c:v>
                </c:pt>
                <c:pt idx="7">
                  <c:v>220</c:v>
                </c:pt>
              </c:numCache>
            </c:numRef>
          </c:xVal>
          <c:yVal>
            <c:numRef>
              <c:f>'2000'!$E$967:$E$974</c:f>
              <c:numCache>
                <c:formatCode>0.000</c:formatCode>
                <c:ptCount val="8"/>
                <c:pt idx="0">
                  <c:v>7.5100587189391739</c:v>
                </c:pt>
                <c:pt idx="1">
                  <c:v>6.6943076315913004</c:v>
                </c:pt>
                <c:pt idx="2">
                  <c:v>6.549353466430941</c:v>
                </c:pt>
                <c:pt idx="3">
                  <c:v>6.2755289037800654</c:v>
                </c:pt>
                <c:pt idx="4">
                  <c:v>6.1529224173045689</c:v>
                </c:pt>
                <c:pt idx="5">
                  <c:v>6.1093868688438189</c:v>
                </c:pt>
                <c:pt idx="6">
                  <c:v>5.9396183667522688</c:v>
                </c:pt>
                <c:pt idx="7">
                  <c:v>5.7979001285078935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E35-4B0F-AD94-4EA9497A15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0269960"/>
        <c:axId val="460273016"/>
      </c:scatterChart>
      <c:valAx>
        <c:axId val="460269960"/>
        <c:scaling>
          <c:orientation val="minMax"/>
          <c:min val="219.7"/>
        </c:scaling>
        <c:delete val="0"/>
        <c:axPos val="b"/>
        <c:numFmt formatCode="0.00" sourceLinked="0"/>
        <c:majorTickMark val="out"/>
        <c:minorTickMark val="none"/>
        <c:tickLblPos val="nextTo"/>
        <c:crossAx val="460273016"/>
        <c:crosses val="autoZero"/>
        <c:crossBetween val="midCat"/>
      </c:valAx>
      <c:valAx>
        <c:axId val="460273016"/>
        <c:scaling>
          <c:orientation val="minMax"/>
          <c:min val="5.5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6026996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'2000'!$F$991:$F$999</c:f>
              <c:numCache>
                <c:formatCode>0.000</c:formatCode>
                <c:ptCount val="9"/>
                <c:pt idx="0">
                  <c:v>220.70833333333334</c:v>
                </c:pt>
                <c:pt idx="1">
                  <c:v>220.75</c:v>
                </c:pt>
                <c:pt idx="2">
                  <c:v>220.79166666666666</c:v>
                </c:pt>
                <c:pt idx="3">
                  <c:v>220.83333333333334</c:v>
                </c:pt>
                <c:pt idx="4">
                  <c:v>220.875</c:v>
                </c:pt>
                <c:pt idx="5">
                  <c:v>220.91666666666666</c:v>
                </c:pt>
                <c:pt idx="6">
                  <c:v>220.95833333333334</c:v>
                </c:pt>
                <c:pt idx="7">
                  <c:v>221</c:v>
                </c:pt>
                <c:pt idx="8">
                  <c:v>221.04166666666666</c:v>
                </c:pt>
              </c:numCache>
            </c:numRef>
          </c:xVal>
          <c:yVal>
            <c:numRef>
              <c:f>'2000'!$E$991:$E$999</c:f>
              <c:numCache>
                <c:formatCode>0.000</c:formatCode>
                <c:ptCount val="9"/>
                <c:pt idx="0">
                  <c:v>7.210204674112906</c:v>
                </c:pt>
                <c:pt idx="1">
                  <c:v>7.1766755329741638</c:v>
                </c:pt>
                <c:pt idx="2">
                  <c:v>7.009374122343055</c:v>
                </c:pt>
                <c:pt idx="3">
                  <c:v>6.8443619101319282</c:v>
                </c:pt>
                <c:pt idx="4">
                  <c:v>6.7169614559539612</c:v>
                </c:pt>
                <c:pt idx="5">
                  <c:v>6.4988838096837949</c:v>
                </c:pt>
                <c:pt idx="6">
                  <c:v>6.1977720214337229</c:v>
                </c:pt>
                <c:pt idx="7">
                  <c:v>6.1390571915995462</c:v>
                </c:pt>
                <c:pt idx="8">
                  <c:v>6.047402749276702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2F0-43EE-9B4C-C550130DFC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0295928"/>
        <c:axId val="460298888"/>
      </c:scatterChart>
      <c:valAx>
        <c:axId val="460295928"/>
        <c:scaling>
          <c:orientation val="minMax"/>
          <c:max val="221.05"/>
          <c:min val="220.7"/>
        </c:scaling>
        <c:delete val="0"/>
        <c:axPos val="b"/>
        <c:numFmt formatCode="0.000" sourceLinked="1"/>
        <c:majorTickMark val="out"/>
        <c:minorTickMark val="none"/>
        <c:tickLblPos val="nextTo"/>
        <c:crossAx val="460298888"/>
        <c:crosses val="autoZero"/>
        <c:crossBetween val="midCat"/>
      </c:valAx>
      <c:valAx>
        <c:axId val="460298888"/>
        <c:scaling>
          <c:orientation val="minMax"/>
          <c:max val="7.3"/>
          <c:min val="6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6029592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'2000'!$F$1014:$F$1020</c:f>
              <c:numCache>
                <c:formatCode>0.000</c:formatCode>
                <c:ptCount val="7"/>
                <c:pt idx="0">
                  <c:v>221.66666666666666</c:v>
                </c:pt>
                <c:pt idx="1">
                  <c:v>221.70833333333334</c:v>
                </c:pt>
                <c:pt idx="2">
                  <c:v>221.75</c:v>
                </c:pt>
                <c:pt idx="3">
                  <c:v>221.79166666666666</c:v>
                </c:pt>
                <c:pt idx="4">
                  <c:v>221.83333333333334</c:v>
                </c:pt>
                <c:pt idx="5">
                  <c:v>221.875</c:v>
                </c:pt>
                <c:pt idx="6">
                  <c:v>221.91666666666666</c:v>
                </c:pt>
              </c:numCache>
            </c:numRef>
          </c:xVal>
          <c:yVal>
            <c:numRef>
              <c:f>'2000'!$E$1014:$E$1020</c:f>
              <c:numCache>
                <c:formatCode>0.000</c:formatCode>
                <c:ptCount val="7"/>
                <c:pt idx="0">
                  <c:v>9.884482977607874</c:v>
                </c:pt>
                <c:pt idx="1">
                  <c:v>9.6101244099256036</c:v>
                </c:pt>
                <c:pt idx="2">
                  <c:v>9.1575289905005164</c:v>
                </c:pt>
                <c:pt idx="3">
                  <c:v>8.6674839650436315</c:v>
                </c:pt>
                <c:pt idx="4">
                  <c:v>8.1770937442389684</c:v>
                </c:pt>
                <c:pt idx="5">
                  <c:v>7.9504741579139742</c:v>
                </c:pt>
                <c:pt idx="6">
                  <c:v>7.4685336028718501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FC3-4EB9-B86A-2D02399A40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9775496"/>
        <c:axId val="469778616"/>
      </c:scatterChart>
      <c:valAx>
        <c:axId val="469775496"/>
        <c:scaling>
          <c:orientation val="minMax"/>
          <c:min val="221.65"/>
        </c:scaling>
        <c:delete val="0"/>
        <c:axPos val="b"/>
        <c:numFmt formatCode="0.00" sourceLinked="0"/>
        <c:majorTickMark val="out"/>
        <c:minorTickMark val="none"/>
        <c:tickLblPos val="nextTo"/>
        <c:crossAx val="469778616"/>
        <c:crosses val="autoZero"/>
        <c:crossBetween val="midCat"/>
      </c:valAx>
      <c:valAx>
        <c:axId val="469778616"/>
        <c:scaling>
          <c:orientation val="minMax"/>
          <c:max val="10"/>
          <c:min val="7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46977549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'2000'!$F$1022:$F$1028</c:f>
              <c:numCache>
                <c:formatCode>0.000</c:formatCode>
                <c:ptCount val="7"/>
                <c:pt idx="0">
                  <c:v>222</c:v>
                </c:pt>
                <c:pt idx="1">
                  <c:v>222.04166666666666</c:v>
                </c:pt>
                <c:pt idx="2">
                  <c:v>222.08333333333334</c:v>
                </c:pt>
                <c:pt idx="3">
                  <c:v>222.125</c:v>
                </c:pt>
                <c:pt idx="4">
                  <c:v>222.16666666666666</c:v>
                </c:pt>
                <c:pt idx="5">
                  <c:v>222.20833333333334</c:v>
                </c:pt>
                <c:pt idx="6">
                  <c:v>222.25</c:v>
                </c:pt>
              </c:numCache>
            </c:numRef>
          </c:xVal>
          <c:yVal>
            <c:numRef>
              <c:f>'2000'!$E$1022:$E$1028</c:f>
              <c:numCache>
                <c:formatCode>0.000</c:formatCode>
                <c:ptCount val="7"/>
                <c:pt idx="0">
                  <c:v>8.5813711100343326</c:v>
                </c:pt>
                <c:pt idx="1">
                  <c:v>8.4188487754016741</c:v>
                </c:pt>
                <c:pt idx="2">
                  <c:v>7.7092393361786566</c:v>
                </c:pt>
                <c:pt idx="3">
                  <c:v>7.2122240371020627</c:v>
                </c:pt>
                <c:pt idx="4">
                  <c:v>7.1425165099865939</c:v>
                </c:pt>
                <c:pt idx="5">
                  <c:v>7.0083963942770442</c:v>
                </c:pt>
                <c:pt idx="6">
                  <c:v>6.9077731689795101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13-43A2-BF3D-85EB7174BC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9801384"/>
        <c:axId val="469804408"/>
      </c:scatterChart>
      <c:valAx>
        <c:axId val="469801384"/>
        <c:scaling>
          <c:orientation val="minMax"/>
          <c:max val="222.25"/>
          <c:min val="222"/>
        </c:scaling>
        <c:delete val="0"/>
        <c:axPos val="b"/>
        <c:numFmt formatCode="0.000" sourceLinked="1"/>
        <c:majorTickMark val="out"/>
        <c:minorTickMark val="none"/>
        <c:tickLblPos val="nextTo"/>
        <c:crossAx val="469804408"/>
        <c:crosses val="autoZero"/>
        <c:crossBetween val="midCat"/>
      </c:valAx>
      <c:valAx>
        <c:axId val="469804408"/>
        <c:scaling>
          <c:orientation val="minMax"/>
          <c:max val="8.6"/>
          <c:min val="6.5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6980138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'2000'!$F$1042:$F$1053</c:f>
              <c:numCache>
                <c:formatCode>0.000</c:formatCode>
                <c:ptCount val="12"/>
                <c:pt idx="0">
                  <c:v>222.83333333333334</c:v>
                </c:pt>
                <c:pt idx="1">
                  <c:v>222.875</c:v>
                </c:pt>
                <c:pt idx="2">
                  <c:v>222.91666666666666</c:v>
                </c:pt>
                <c:pt idx="3">
                  <c:v>222.95833333333334</c:v>
                </c:pt>
                <c:pt idx="4">
                  <c:v>223</c:v>
                </c:pt>
                <c:pt idx="5">
                  <c:v>223.04166666666666</c:v>
                </c:pt>
                <c:pt idx="6">
                  <c:v>223.08333333333334</c:v>
                </c:pt>
                <c:pt idx="7">
                  <c:v>223.125</c:v>
                </c:pt>
                <c:pt idx="8">
                  <c:v>223.16666666666666</c:v>
                </c:pt>
                <c:pt idx="9">
                  <c:v>223.20833333333334</c:v>
                </c:pt>
                <c:pt idx="10">
                  <c:v>223.25</c:v>
                </c:pt>
                <c:pt idx="11">
                  <c:v>223.29166666666666</c:v>
                </c:pt>
              </c:numCache>
            </c:numRef>
          </c:xVal>
          <c:yVal>
            <c:numRef>
              <c:f>'2000'!$E$1042:$E$1053</c:f>
              <c:numCache>
                <c:formatCode>0.000</c:formatCode>
                <c:ptCount val="12"/>
                <c:pt idx="0">
                  <c:v>7.6188532164609182</c:v>
                </c:pt>
                <c:pt idx="1">
                  <c:v>7.5217382013959178</c:v>
                </c:pt>
                <c:pt idx="2">
                  <c:v>7.4116356299889601</c:v>
                </c:pt>
                <c:pt idx="3">
                  <c:v>7.312198825385444</c:v>
                </c:pt>
                <c:pt idx="4">
                  <c:v>7.0873556602354242</c:v>
                </c:pt>
                <c:pt idx="5">
                  <c:v>6.9162751155270463</c:v>
                </c:pt>
                <c:pt idx="6">
                  <c:v>6.7974472156346817</c:v>
                </c:pt>
                <c:pt idx="7">
                  <c:v>6.6104021941634166</c:v>
                </c:pt>
                <c:pt idx="8">
                  <c:v>6.4639769489770424</c:v>
                </c:pt>
                <c:pt idx="9">
                  <c:v>6.3307184688470031</c:v>
                </c:pt>
                <c:pt idx="10">
                  <c:v>6.2640170795063348</c:v>
                </c:pt>
                <c:pt idx="11">
                  <c:v>6.2041075994510377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532-4605-BF07-B812C3DBE4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9827496"/>
        <c:axId val="469830632"/>
      </c:scatterChart>
      <c:valAx>
        <c:axId val="469827496"/>
        <c:scaling>
          <c:orientation val="minMax"/>
          <c:max val="223.3"/>
        </c:scaling>
        <c:delete val="0"/>
        <c:axPos val="b"/>
        <c:numFmt formatCode="0.00" sourceLinked="0"/>
        <c:majorTickMark val="out"/>
        <c:minorTickMark val="none"/>
        <c:tickLblPos val="nextTo"/>
        <c:crossAx val="469830632"/>
        <c:crosses val="autoZero"/>
        <c:crossBetween val="midCat"/>
      </c:valAx>
      <c:valAx>
        <c:axId val="469830632"/>
        <c:scaling>
          <c:orientation val="minMax"/>
          <c:min val="6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6982749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'2000'!$F$1066:$F$1073</c:f>
              <c:numCache>
                <c:formatCode>0.000</c:formatCode>
                <c:ptCount val="8"/>
                <c:pt idx="0">
                  <c:v>223.83333333333334</c:v>
                </c:pt>
                <c:pt idx="1">
                  <c:v>223.875</c:v>
                </c:pt>
                <c:pt idx="2">
                  <c:v>223.91666666666666</c:v>
                </c:pt>
                <c:pt idx="3">
                  <c:v>223.95833333333334</c:v>
                </c:pt>
                <c:pt idx="4">
                  <c:v>224</c:v>
                </c:pt>
                <c:pt idx="5">
                  <c:v>224.04166666666666</c:v>
                </c:pt>
                <c:pt idx="6">
                  <c:v>224.08333333333334</c:v>
                </c:pt>
                <c:pt idx="7">
                  <c:v>224.125</c:v>
                </c:pt>
              </c:numCache>
            </c:numRef>
          </c:xVal>
          <c:yVal>
            <c:numRef>
              <c:f>'2000'!$E$1066:$E$1073</c:f>
              <c:numCache>
                <c:formatCode>0.000</c:formatCode>
                <c:ptCount val="8"/>
                <c:pt idx="0">
                  <c:v>7.1966539322456073</c:v>
                </c:pt>
                <c:pt idx="1">
                  <c:v>7.069746173788241</c:v>
                </c:pt>
                <c:pt idx="2">
                  <c:v>6.9446105236566016</c:v>
                </c:pt>
                <c:pt idx="3">
                  <c:v>6.8664243972501025</c:v>
                </c:pt>
                <c:pt idx="4">
                  <c:v>6.8078773624173472</c:v>
                </c:pt>
                <c:pt idx="5">
                  <c:v>6.7359300167917295</c:v>
                </c:pt>
                <c:pt idx="6">
                  <c:v>6.7086777638829593</c:v>
                </c:pt>
                <c:pt idx="7">
                  <c:v>6.6274500901674633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F2E-4996-9830-869E4047CF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9853480"/>
        <c:axId val="469856440"/>
      </c:scatterChart>
      <c:valAx>
        <c:axId val="469853480"/>
        <c:scaling>
          <c:orientation val="minMax"/>
        </c:scaling>
        <c:delete val="0"/>
        <c:axPos val="b"/>
        <c:numFmt formatCode="0.000" sourceLinked="1"/>
        <c:majorTickMark val="out"/>
        <c:minorTickMark val="none"/>
        <c:tickLblPos val="nextTo"/>
        <c:crossAx val="469856440"/>
        <c:crosses val="autoZero"/>
        <c:crossBetween val="midCat"/>
      </c:valAx>
      <c:valAx>
        <c:axId val="469856440"/>
        <c:scaling>
          <c:orientation val="minMax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6985348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'2000'!$F$298:$F$303</c:f>
              <c:numCache>
                <c:formatCode>0.000</c:formatCode>
                <c:ptCount val="6"/>
                <c:pt idx="0">
                  <c:v>191.83333333333334</c:v>
                </c:pt>
                <c:pt idx="1">
                  <c:v>191.875</c:v>
                </c:pt>
                <c:pt idx="2">
                  <c:v>191.91666666666666</c:v>
                </c:pt>
                <c:pt idx="3">
                  <c:v>191.95833333333334</c:v>
                </c:pt>
                <c:pt idx="4">
                  <c:v>192</c:v>
                </c:pt>
                <c:pt idx="5">
                  <c:v>192.04166666666666</c:v>
                </c:pt>
              </c:numCache>
            </c:numRef>
          </c:xVal>
          <c:yVal>
            <c:numRef>
              <c:f>'2000'!$E$298:$E$303</c:f>
              <c:numCache>
                <c:formatCode>0.000</c:formatCode>
                <c:ptCount val="6"/>
                <c:pt idx="0">
                  <c:v>5.0902497131041873</c:v>
                </c:pt>
                <c:pt idx="1">
                  <c:v>4.1738449845080829</c:v>
                </c:pt>
                <c:pt idx="2">
                  <c:v>3.7027800749722726</c:v>
                </c:pt>
                <c:pt idx="3">
                  <c:v>3.5237770228484946</c:v>
                </c:pt>
                <c:pt idx="4">
                  <c:v>3.1325414963501812</c:v>
                </c:pt>
                <c:pt idx="5">
                  <c:v>2.7075131076696568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E04-45E2-9094-3C3C070E79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9879464"/>
        <c:axId val="469882488"/>
      </c:scatterChart>
      <c:valAx>
        <c:axId val="469879464"/>
        <c:scaling>
          <c:orientation val="minMax"/>
          <c:max val="192.05"/>
        </c:scaling>
        <c:delete val="0"/>
        <c:axPos val="b"/>
        <c:numFmt formatCode="0.000" sourceLinked="1"/>
        <c:majorTickMark val="out"/>
        <c:minorTickMark val="none"/>
        <c:tickLblPos val="nextTo"/>
        <c:crossAx val="469882488"/>
        <c:crosses val="autoZero"/>
        <c:crossBetween val="midCat"/>
      </c:valAx>
      <c:valAx>
        <c:axId val="469882488"/>
        <c:scaling>
          <c:orientation val="minMax"/>
          <c:min val="2.5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46987946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'2000'!$F$316:$F$321</c:f>
              <c:numCache>
                <c:formatCode>0.000</c:formatCode>
                <c:ptCount val="6"/>
                <c:pt idx="0">
                  <c:v>192.58333333333334</c:v>
                </c:pt>
                <c:pt idx="1">
                  <c:v>192.625</c:v>
                </c:pt>
                <c:pt idx="2">
                  <c:v>192.66666666666666</c:v>
                </c:pt>
                <c:pt idx="3">
                  <c:v>192.70833333333334</c:v>
                </c:pt>
                <c:pt idx="4">
                  <c:v>192.75</c:v>
                </c:pt>
                <c:pt idx="5">
                  <c:v>192.79166666666666</c:v>
                </c:pt>
              </c:numCache>
            </c:numRef>
          </c:xVal>
          <c:yVal>
            <c:numRef>
              <c:f>'2000'!$E$316:$E$321</c:f>
              <c:numCache>
                <c:formatCode>0.000</c:formatCode>
                <c:ptCount val="6"/>
                <c:pt idx="0">
                  <c:v>4.177832792197183</c:v>
                </c:pt>
                <c:pt idx="1">
                  <c:v>4.0605161495549122</c:v>
                </c:pt>
                <c:pt idx="2">
                  <c:v>4.047004817673856</c:v>
                </c:pt>
                <c:pt idx="3">
                  <c:v>3.9615948699525942</c:v>
                </c:pt>
                <c:pt idx="4">
                  <c:v>3.8541458685650811</c:v>
                </c:pt>
                <c:pt idx="5">
                  <c:v>3.8188175466016698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B9D-4415-B6BF-21D9525B8E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9905368"/>
        <c:axId val="469908392"/>
      </c:scatterChart>
      <c:valAx>
        <c:axId val="469905368"/>
        <c:scaling>
          <c:orientation val="minMax"/>
          <c:max val="192.8"/>
        </c:scaling>
        <c:delete val="0"/>
        <c:axPos val="b"/>
        <c:numFmt formatCode="0.000" sourceLinked="1"/>
        <c:majorTickMark val="out"/>
        <c:minorTickMark val="none"/>
        <c:tickLblPos val="nextTo"/>
        <c:crossAx val="469908392"/>
        <c:crosses val="autoZero"/>
        <c:crossBetween val="midCat"/>
      </c:valAx>
      <c:valAx>
        <c:axId val="469908392"/>
        <c:scaling>
          <c:orientation val="minMax"/>
        </c:scaling>
        <c:delete val="0"/>
        <c:axPos val="l"/>
        <c:majorGridlines/>
        <c:numFmt formatCode="0.00" sourceLinked="0"/>
        <c:majorTickMark val="out"/>
        <c:minorTickMark val="none"/>
        <c:tickLblPos val="nextTo"/>
        <c:crossAx val="46990536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'2000'!$F$471:$F$476</c:f>
              <c:numCache>
                <c:formatCode>0.000</c:formatCode>
                <c:ptCount val="6"/>
                <c:pt idx="0">
                  <c:v>199.04166666666666</c:v>
                </c:pt>
                <c:pt idx="1">
                  <c:v>199.08333333333334</c:v>
                </c:pt>
                <c:pt idx="2">
                  <c:v>199.125</c:v>
                </c:pt>
                <c:pt idx="3">
                  <c:v>199.16666666666666</c:v>
                </c:pt>
                <c:pt idx="4">
                  <c:v>199.20833333333334</c:v>
                </c:pt>
                <c:pt idx="5">
                  <c:v>199.25</c:v>
                </c:pt>
              </c:numCache>
            </c:numRef>
          </c:xVal>
          <c:yVal>
            <c:numRef>
              <c:f>'2000'!$E$471:$E$476</c:f>
              <c:numCache>
                <c:formatCode>0.000</c:formatCode>
                <c:ptCount val="6"/>
                <c:pt idx="0">
                  <c:v>6.4112104282026232</c:v>
                </c:pt>
                <c:pt idx="1">
                  <c:v>6.389463473393306</c:v>
                </c:pt>
                <c:pt idx="2">
                  <c:v>6.2761032541590156</c:v>
                </c:pt>
                <c:pt idx="3">
                  <c:v>5.8080809404648539</c:v>
                </c:pt>
                <c:pt idx="4">
                  <c:v>5.5956430578097853</c:v>
                </c:pt>
                <c:pt idx="5">
                  <c:v>5.4984396614830109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E92-4C91-B427-24792ACE79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9931272"/>
        <c:axId val="469934296"/>
      </c:scatterChart>
      <c:valAx>
        <c:axId val="469931272"/>
        <c:scaling>
          <c:orientation val="minMax"/>
        </c:scaling>
        <c:delete val="0"/>
        <c:axPos val="b"/>
        <c:numFmt formatCode="0.000" sourceLinked="1"/>
        <c:majorTickMark val="out"/>
        <c:minorTickMark val="none"/>
        <c:tickLblPos val="nextTo"/>
        <c:crossAx val="469934296"/>
        <c:crosses val="autoZero"/>
        <c:crossBetween val="midCat"/>
      </c:valAx>
      <c:valAx>
        <c:axId val="469934296"/>
        <c:scaling>
          <c:orientation val="minMax"/>
          <c:max val="6.5"/>
          <c:min val="5.4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6993127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'1999'!$F$412:$F$422</c:f>
              <c:numCache>
                <c:formatCode>0.000</c:formatCode>
                <c:ptCount val="11"/>
                <c:pt idx="0">
                  <c:v>192.79166666666666</c:v>
                </c:pt>
                <c:pt idx="1">
                  <c:v>192.83333333333334</c:v>
                </c:pt>
                <c:pt idx="2">
                  <c:v>192.875</c:v>
                </c:pt>
                <c:pt idx="3">
                  <c:v>192.91666666666666</c:v>
                </c:pt>
                <c:pt idx="4">
                  <c:v>192.95833333333334</c:v>
                </c:pt>
                <c:pt idx="5">
                  <c:v>193</c:v>
                </c:pt>
                <c:pt idx="6">
                  <c:v>193.04166666666666</c:v>
                </c:pt>
                <c:pt idx="7">
                  <c:v>193.08333333333334</c:v>
                </c:pt>
                <c:pt idx="8">
                  <c:v>193.125</c:v>
                </c:pt>
                <c:pt idx="9">
                  <c:v>193.16666666666666</c:v>
                </c:pt>
                <c:pt idx="10">
                  <c:v>193.20833333333334</c:v>
                </c:pt>
              </c:numCache>
            </c:numRef>
          </c:xVal>
          <c:yVal>
            <c:numRef>
              <c:f>'1999'!$E$412:$E$422</c:f>
              <c:numCache>
                <c:formatCode>0.000</c:formatCode>
                <c:ptCount val="11"/>
                <c:pt idx="0">
                  <c:v>3.2812902447143051</c:v>
                </c:pt>
                <c:pt idx="1">
                  <c:v>3.1520074903848414</c:v>
                </c:pt>
                <c:pt idx="2">
                  <c:v>3.0872364640904744</c:v>
                </c:pt>
                <c:pt idx="3">
                  <c:v>2.8842124611788655</c:v>
                </c:pt>
                <c:pt idx="4">
                  <c:v>2.6791961425062691</c:v>
                </c:pt>
                <c:pt idx="5">
                  <c:v>2.4089326294013582</c:v>
                </c:pt>
                <c:pt idx="6">
                  <c:v>2.1520780411184268</c:v>
                </c:pt>
                <c:pt idx="7">
                  <c:v>1.9928158958739668</c:v>
                </c:pt>
                <c:pt idx="8">
                  <c:v>1.9063114322121555</c:v>
                </c:pt>
                <c:pt idx="9">
                  <c:v>1.8792726043521735</c:v>
                </c:pt>
                <c:pt idx="10">
                  <c:v>1.8402863941747474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2F-4B7C-B674-94008D5DBA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6169976"/>
        <c:axId val="456173096"/>
      </c:scatterChart>
      <c:valAx>
        <c:axId val="456169976"/>
        <c:scaling>
          <c:orientation val="minMax"/>
        </c:scaling>
        <c:delete val="0"/>
        <c:axPos val="b"/>
        <c:numFmt formatCode="0.00" sourceLinked="0"/>
        <c:majorTickMark val="out"/>
        <c:minorTickMark val="none"/>
        <c:tickLblPos val="nextTo"/>
        <c:crossAx val="456173096"/>
        <c:crosses val="autoZero"/>
        <c:crossBetween val="midCat"/>
      </c:valAx>
      <c:valAx>
        <c:axId val="456173096"/>
        <c:scaling>
          <c:orientation val="minMax"/>
          <c:min val="1.5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616997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'2000'!$F$491:$F$496</c:f>
              <c:numCache>
                <c:formatCode>0.000</c:formatCode>
                <c:ptCount val="6"/>
                <c:pt idx="0">
                  <c:v>199.875</c:v>
                </c:pt>
                <c:pt idx="1">
                  <c:v>199.91666666666666</c:v>
                </c:pt>
                <c:pt idx="2">
                  <c:v>199.95833333333334</c:v>
                </c:pt>
                <c:pt idx="3">
                  <c:v>200</c:v>
                </c:pt>
                <c:pt idx="4">
                  <c:v>200.04166666666666</c:v>
                </c:pt>
                <c:pt idx="5">
                  <c:v>200.08333333333334</c:v>
                </c:pt>
              </c:numCache>
            </c:numRef>
          </c:xVal>
          <c:yVal>
            <c:numRef>
              <c:f>'2000'!$E$491:$E$496</c:f>
              <c:numCache>
                <c:formatCode>0.000</c:formatCode>
                <c:ptCount val="6"/>
                <c:pt idx="0">
                  <c:v>10.029452950434671</c:v>
                </c:pt>
                <c:pt idx="1">
                  <c:v>9.3959741002207124</c:v>
                </c:pt>
                <c:pt idx="2">
                  <c:v>8.4910076007781186</c:v>
                </c:pt>
                <c:pt idx="3">
                  <c:v>7.5467672170328175</c:v>
                </c:pt>
                <c:pt idx="4">
                  <c:v>7.0534640800543746</c:v>
                </c:pt>
                <c:pt idx="5">
                  <c:v>7.0287732842097741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962-479B-8A4C-8A7AA9D725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9957592"/>
        <c:axId val="469960616"/>
      </c:scatterChart>
      <c:valAx>
        <c:axId val="469957592"/>
        <c:scaling>
          <c:orientation val="minMax"/>
        </c:scaling>
        <c:delete val="0"/>
        <c:axPos val="b"/>
        <c:numFmt formatCode="0.000" sourceLinked="1"/>
        <c:majorTickMark val="out"/>
        <c:minorTickMark val="none"/>
        <c:tickLblPos val="nextTo"/>
        <c:crossAx val="469960616"/>
        <c:crosses val="autoZero"/>
        <c:crossBetween val="midCat"/>
      </c:valAx>
      <c:valAx>
        <c:axId val="469960616"/>
        <c:scaling>
          <c:orientation val="minMax"/>
          <c:max val="10.1"/>
          <c:min val="6.5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6995759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'2000'!$F$549:$F$554</c:f>
              <c:numCache>
                <c:formatCode>0.000</c:formatCode>
                <c:ptCount val="6"/>
                <c:pt idx="0">
                  <c:v>202.29166666666666</c:v>
                </c:pt>
                <c:pt idx="1">
                  <c:v>202.33333333333334</c:v>
                </c:pt>
                <c:pt idx="2">
                  <c:v>202.375</c:v>
                </c:pt>
                <c:pt idx="3">
                  <c:v>202.41666666666666</c:v>
                </c:pt>
                <c:pt idx="4">
                  <c:v>202.45833333333334</c:v>
                </c:pt>
                <c:pt idx="5">
                  <c:v>202.5</c:v>
                </c:pt>
              </c:numCache>
            </c:numRef>
          </c:xVal>
          <c:yVal>
            <c:numRef>
              <c:f>'2000'!$E$549:$E$554</c:f>
              <c:numCache>
                <c:formatCode>0.000</c:formatCode>
                <c:ptCount val="6"/>
                <c:pt idx="0">
                  <c:v>29.12519403769895</c:v>
                </c:pt>
                <c:pt idx="1">
                  <c:v>28.868179994742384</c:v>
                </c:pt>
                <c:pt idx="2">
                  <c:v>28.143982232544396</c:v>
                </c:pt>
                <c:pt idx="3">
                  <c:v>26.624966926107639</c:v>
                </c:pt>
                <c:pt idx="4">
                  <c:v>24.759189495757028</c:v>
                </c:pt>
                <c:pt idx="5">
                  <c:v>24.197632848230249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C7D-4D38-AC37-9FCBAD8DA4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9983496"/>
        <c:axId val="469986616"/>
      </c:scatterChart>
      <c:valAx>
        <c:axId val="469983496"/>
        <c:scaling>
          <c:orientation val="minMax"/>
          <c:max val="202.5"/>
        </c:scaling>
        <c:delete val="0"/>
        <c:axPos val="b"/>
        <c:numFmt formatCode="0.00" sourceLinked="0"/>
        <c:majorTickMark val="out"/>
        <c:minorTickMark val="none"/>
        <c:tickLblPos val="nextTo"/>
        <c:crossAx val="469986616"/>
        <c:crosses val="autoZero"/>
        <c:crossBetween val="midCat"/>
      </c:valAx>
      <c:valAx>
        <c:axId val="469986616"/>
        <c:scaling>
          <c:orientation val="minMax"/>
          <c:max val="29.5"/>
          <c:min val="24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46998349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'2000'!$F$762:$F$767</c:f>
              <c:numCache>
                <c:formatCode>0.000</c:formatCode>
                <c:ptCount val="6"/>
                <c:pt idx="0">
                  <c:v>211.16666666666666</c:v>
                </c:pt>
                <c:pt idx="1">
                  <c:v>211.20833333333334</c:v>
                </c:pt>
                <c:pt idx="2">
                  <c:v>211.25</c:v>
                </c:pt>
                <c:pt idx="3">
                  <c:v>211.29166666666666</c:v>
                </c:pt>
                <c:pt idx="4">
                  <c:v>211.33333333333334</c:v>
                </c:pt>
                <c:pt idx="5">
                  <c:v>211.375</c:v>
                </c:pt>
              </c:numCache>
            </c:numRef>
          </c:xVal>
          <c:yVal>
            <c:numRef>
              <c:f>'2000'!$E$762:$E$767</c:f>
              <c:numCache>
                <c:formatCode>0.000</c:formatCode>
                <c:ptCount val="6"/>
                <c:pt idx="0">
                  <c:v>4.4249052427292046</c:v>
                </c:pt>
                <c:pt idx="1">
                  <c:v>4.3071229794765546</c:v>
                </c:pt>
                <c:pt idx="2">
                  <c:v>3.9860372906072188</c:v>
                </c:pt>
                <c:pt idx="3">
                  <c:v>3.8982497971360353</c:v>
                </c:pt>
                <c:pt idx="4">
                  <c:v>3.8549934490825946</c:v>
                </c:pt>
                <c:pt idx="5">
                  <c:v>3.8406680776213271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195-4BE5-976F-CA683DCEB4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0009400"/>
        <c:axId val="470012424"/>
      </c:scatterChart>
      <c:valAx>
        <c:axId val="470009400"/>
        <c:scaling>
          <c:orientation val="minMax"/>
        </c:scaling>
        <c:delete val="0"/>
        <c:axPos val="b"/>
        <c:numFmt formatCode="0.000" sourceLinked="1"/>
        <c:majorTickMark val="out"/>
        <c:minorTickMark val="none"/>
        <c:tickLblPos val="nextTo"/>
        <c:crossAx val="470012424"/>
        <c:crosses val="autoZero"/>
        <c:crossBetween val="midCat"/>
      </c:valAx>
      <c:valAx>
        <c:axId val="470012424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47000940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'2000'!$F$725:$F$767</c:f>
              <c:numCache>
                <c:formatCode>0.000</c:formatCode>
                <c:ptCount val="43"/>
                <c:pt idx="0">
                  <c:v>209.625</c:v>
                </c:pt>
                <c:pt idx="1">
                  <c:v>209.66666666666666</c:v>
                </c:pt>
                <c:pt idx="2">
                  <c:v>209.70833333333334</c:v>
                </c:pt>
                <c:pt idx="3">
                  <c:v>209.75</c:v>
                </c:pt>
                <c:pt idx="4">
                  <c:v>209.79166666666666</c:v>
                </c:pt>
                <c:pt idx="5">
                  <c:v>209.83333333333334</c:v>
                </c:pt>
                <c:pt idx="6">
                  <c:v>209.875</c:v>
                </c:pt>
                <c:pt idx="7">
                  <c:v>209.91666666666666</c:v>
                </c:pt>
                <c:pt idx="8">
                  <c:v>209.95833333333334</c:v>
                </c:pt>
                <c:pt idx="9">
                  <c:v>210</c:v>
                </c:pt>
                <c:pt idx="10">
                  <c:v>210.04166666666666</c:v>
                </c:pt>
                <c:pt idx="11">
                  <c:v>210.08333333333334</c:v>
                </c:pt>
                <c:pt idx="12">
                  <c:v>210.125</c:v>
                </c:pt>
                <c:pt idx="13">
                  <c:v>210.16666666666666</c:v>
                </c:pt>
                <c:pt idx="14">
                  <c:v>210.20833333333334</c:v>
                </c:pt>
                <c:pt idx="15">
                  <c:v>210.25</c:v>
                </c:pt>
                <c:pt idx="16">
                  <c:v>210.29166666666666</c:v>
                </c:pt>
                <c:pt idx="17">
                  <c:v>210.33333333333334</c:v>
                </c:pt>
                <c:pt idx="18">
                  <c:v>210.375</c:v>
                </c:pt>
                <c:pt idx="19">
                  <c:v>210.41666666666666</c:v>
                </c:pt>
                <c:pt idx="20">
                  <c:v>210.45833333333334</c:v>
                </c:pt>
                <c:pt idx="21">
                  <c:v>210.5</c:v>
                </c:pt>
                <c:pt idx="22">
                  <c:v>210.54166666666666</c:v>
                </c:pt>
                <c:pt idx="23">
                  <c:v>210.58333333333334</c:v>
                </c:pt>
                <c:pt idx="24">
                  <c:v>210.625</c:v>
                </c:pt>
                <c:pt idx="25">
                  <c:v>210.66666666666666</c:v>
                </c:pt>
                <c:pt idx="26">
                  <c:v>210.70833333333334</c:v>
                </c:pt>
                <c:pt idx="27">
                  <c:v>210.75</c:v>
                </c:pt>
                <c:pt idx="28">
                  <c:v>210.79166666666666</c:v>
                </c:pt>
                <c:pt idx="29">
                  <c:v>210.83333333333334</c:v>
                </c:pt>
                <c:pt idx="30">
                  <c:v>210.875</c:v>
                </c:pt>
                <c:pt idx="31">
                  <c:v>210.91666666666666</c:v>
                </c:pt>
                <c:pt idx="32">
                  <c:v>210.95833333333334</c:v>
                </c:pt>
                <c:pt idx="33">
                  <c:v>211</c:v>
                </c:pt>
                <c:pt idx="34">
                  <c:v>211.04166666666666</c:v>
                </c:pt>
                <c:pt idx="35">
                  <c:v>211.08333333333334</c:v>
                </c:pt>
                <c:pt idx="36">
                  <c:v>211.125</c:v>
                </c:pt>
                <c:pt idx="37">
                  <c:v>211.16666666666666</c:v>
                </c:pt>
                <c:pt idx="38">
                  <c:v>211.20833333333334</c:v>
                </c:pt>
                <c:pt idx="39">
                  <c:v>211.25</c:v>
                </c:pt>
                <c:pt idx="40">
                  <c:v>211.29166666666666</c:v>
                </c:pt>
                <c:pt idx="41">
                  <c:v>211.33333333333334</c:v>
                </c:pt>
                <c:pt idx="42">
                  <c:v>211.375</c:v>
                </c:pt>
              </c:numCache>
            </c:numRef>
          </c:xVal>
          <c:yVal>
            <c:numRef>
              <c:f>'2000'!$E$725:$E$767</c:f>
              <c:numCache>
                <c:formatCode>0.000</c:formatCode>
                <c:ptCount val="43"/>
                <c:pt idx="0">
                  <c:v>15.182124333088101</c:v>
                </c:pt>
                <c:pt idx="1">
                  <c:v>14.952770105600864</c:v>
                </c:pt>
                <c:pt idx="2">
                  <c:v>14.168750760121579</c:v>
                </c:pt>
                <c:pt idx="3">
                  <c:v>13.490049017147815</c:v>
                </c:pt>
                <c:pt idx="4">
                  <c:v>12.534877215243156</c:v>
                </c:pt>
                <c:pt idx="5">
                  <c:v>11.956773888435068</c:v>
                </c:pt>
                <c:pt idx="6">
                  <c:v>11.126839993324433</c:v>
                </c:pt>
                <c:pt idx="7">
                  <c:v>10.444479193427824</c:v>
                </c:pt>
                <c:pt idx="8">
                  <c:v>10.05971219315451</c:v>
                </c:pt>
                <c:pt idx="9">
                  <c:v>9.6073982553902404</c:v>
                </c:pt>
                <c:pt idx="10">
                  <c:v>9.0210369617420891</c:v>
                </c:pt>
                <c:pt idx="11">
                  <c:v>8.6735794332089977</c:v>
                </c:pt>
                <c:pt idx="12">
                  <c:v>8.2686805135620549</c:v>
                </c:pt>
                <c:pt idx="13">
                  <c:v>7.9015510191612757</c:v>
                </c:pt>
                <c:pt idx="14">
                  <c:v>7.6106481906493322</c:v>
                </c:pt>
                <c:pt idx="15">
                  <c:v>7.3787134801718874</c:v>
                </c:pt>
                <c:pt idx="16">
                  <c:v>7.2816989860553676</c:v>
                </c:pt>
                <c:pt idx="17">
                  <c:v>6.8219153565536468</c:v>
                </c:pt>
                <c:pt idx="18">
                  <c:v>6.5224271150386457</c:v>
                </c:pt>
                <c:pt idx="19">
                  <c:v>6.3481016229722362</c:v>
                </c:pt>
                <c:pt idx="20">
                  <c:v>5.9777828704311977</c:v>
                </c:pt>
                <c:pt idx="21">
                  <c:v>5.9990049089235207</c:v>
                </c:pt>
                <c:pt idx="22">
                  <c:v>5.8783171982293849</c:v>
                </c:pt>
                <c:pt idx="23">
                  <c:v>5.7693108573183283</c:v>
                </c:pt>
                <c:pt idx="24">
                  <c:v>5.7431585078617866</c:v>
                </c:pt>
                <c:pt idx="25">
                  <c:v>5.6417642303107067</c:v>
                </c:pt>
                <c:pt idx="26">
                  <c:v>5.6561773790033172</c:v>
                </c:pt>
                <c:pt idx="27">
                  <c:v>5.6360300405447905</c:v>
                </c:pt>
                <c:pt idx="28">
                  <c:v>5.4244091756557573</c:v>
                </c:pt>
                <c:pt idx="29">
                  <c:v>5.2259745531993689</c:v>
                </c:pt>
                <c:pt idx="30">
                  <c:v>5.0654258048834171</c:v>
                </c:pt>
                <c:pt idx="31">
                  <c:v>4.9450481549867753</c:v>
                </c:pt>
                <c:pt idx="32">
                  <c:v>4.8328324862962448</c:v>
                </c:pt>
                <c:pt idx="33">
                  <c:v>4.5384859103547903</c:v>
                </c:pt>
                <c:pt idx="34">
                  <c:v>3.9196429751802344</c:v>
                </c:pt>
                <c:pt idx="35">
                  <c:v>4.3513446342076252</c:v>
                </c:pt>
                <c:pt idx="36">
                  <c:v>4.2656957654073171</c:v>
                </c:pt>
                <c:pt idx="37">
                  <c:v>4.4249052427292046</c:v>
                </c:pt>
                <c:pt idx="38">
                  <c:v>4.3071229794765546</c:v>
                </c:pt>
                <c:pt idx="39">
                  <c:v>3.9860372906072188</c:v>
                </c:pt>
                <c:pt idx="40">
                  <c:v>3.8982497971360353</c:v>
                </c:pt>
                <c:pt idx="41">
                  <c:v>3.8549934490825946</c:v>
                </c:pt>
                <c:pt idx="42">
                  <c:v>3.8406680776213271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C63-4F64-8F12-53B8A47A51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0035416"/>
        <c:axId val="470038488"/>
      </c:scatterChart>
      <c:valAx>
        <c:axId val="470035416"/>
        <c:scaling>
          <c:orientation val="minMax"/>
        </c:scaling>
        <c:delete val="0"/>
        <c:axPos val="b"/>
        <c:numFmt formatCode="0.0" sourceLinked="0"/>
        <c:majorTickMark val="out"/>
        <c:minorTickMark val="none"/>
        <c:tickLblPos val="nextTo"/>
        <c:crossAx val="470038488"/>
        <c:crosses val="autoZero"/>
        <c:crossBetween val="midCat"/>
      </c:valAx>
      <c:valAx>
        <c:axId val="470038488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47003541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'2000'!$F$1087:$F$1092</c:f>
              <c:numCache>
                <c:formatCode>0.000</c:formatCode>
                <c:ptCount val="6"/>
                <c:pt idx="0">
                  <c:v>224.70833333333334</c:v>
                </c:pt>
                <c:pt idx="1">
                  <c:v>224.75</c:v>
                </c:pt>
                <c:pt idx="2">
                  <c:v>224.79166666666666</c:v>
                </c:pt>
                <c:pt idx="3">
                  <c:v>224.83333333333334</c:v>
                </c:pt>
                <c:pt idx="4">
                  <c:v>224.875</c:v>
                </c:pt>
                <c:pt idx="5">
                  <c:v>224.91666666666666</c:v>
                </c:pt>
              </c:numCache>
            </c:numRef>
          </c:xVal>
          <c:yVal>
            <c:numRef>
              <c:f>'2000'!$E$1087:$E$1092</c:f>
              <c:numCache>
                <c:formatCode>0.000</c:formatCode>
                <c:ptCount val="6"/>
                <c:pt idx="0">
                  <c:v>8.9342365410770945</c:v>
                </c:pt>
                <c:pt idx="1">
                  <c:v>8.7924976489263393</c:v>
                </c:pt>
                <c:pt idx="2">
                  <c:v>8.4055847275721014</c:v>
                </c:pt>
                <c:pt idx="3">
                  <c:v>8.1450507643201213</c:v>
                </c:pt>
                <c:pt idx="4">
                  <c:v>7.9976965998259901</c:v>
                </c:pt>
                <c:pt idx="5">
                  <c:v>7.7929182174630576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583-4AC6-9400-4CF5BC6196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0062024"/>
        <c:axId val="470065048"/>
      </c:scatterChart>
      <c:valAx>
        <c:axId val="470062024"/>
        <c:scaling>
          <c:orientation val="minMax"/>
        </c:scaling>
        <c:delete val="0"/>
        <c:axPos val="b"/>
        <c:numFmt formatCode="0.000" sourceLinked="1"/>
        <c:majorTickMark val="out"/>
        <c:minorTickMark val="none"/>
        <c:tickLblPos val="nextTo"/>
        <c:crossAx val="470065048"/>
        <c:crosses val="autoZero"/>
        <c:crossBetween val="midCat"/>
      </c:valAx>
      <c:valAx>
        <c:axId val="470065048"/>
        <c:scaling>
          <c:orientation val="minMax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7006202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'2000'!$F$1095:$F$1100</c:f>
              <c:numCache>
                <c:formatCode>0.000</c:formatCode>
                <c:ptCount val="6"/>
                <c:pt idx="0">
                  <c:v>225.04166666666666</c:v>
                </c:pt>
                <c:pt idx="1">
                  <c:v>225.08333333333334</c:v>
                </c:pt>
                <c:pt idx="2">
                  <c:v>225.125</c:v>
                </c:pt>
                <c:pt idx="3">
                  <c:v>225.16666666666666</c:v>
                </c:pt>
                <c:pt idx="4">
                  <c:v>225.20833333333334</c:v>
                </c:pt>
                <c:pt idx="5">
                  <c:v>225.25</c:v>
                </c:pt>
              </c:numCache>
            </c:numRef>
          </c:xVal>
          <c:yVal>
            <c:numRef>
              <c:f>'2000'!$E$1095:$E$1100</c:f>
              <c:numCache>
                <c:formatCode>0.000</c:formatCode>
                <c:ptCount val="6"/>
                <c:pt idx="0">
                  <c:v>8.2957935489612069</c:v>
                </c:pt>
                <c:pt idx="1">
                  <c:v>7.9769181637168423</c:v>
                </c:pt>
                <c:pt idx="2">
                  <c:v>7.8333435334745252</c:v>
                </c:pt>
                <c:pt idx="3">
                  <c:v>7.594684181454527</c:v>
                </c:pt>
                <c:pt idx="4">
                  <c:v>7.4597019742341804</c:v>
                </c:pt>
                <c:pt idx="5">
                  <c:v>7.4406681099506153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674-4120-B6C6-F2116F9B28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0087912"/>
        <c:axId val="470090936"/>
      </c:scatterChart>
      <c:valAx>
        <c:axId val="470087912"/>
        <c:scaling>
          <c:orientation val="minMax"/>
        </c:scaling>
        <c:delete val="0"/>
        <c:axPos val="b"/>
        <c:numFmt formatCode="0.000" sourceLinked="1"/>
        <c:majorTickMark val="out"/>
        <c:minorTickMark val="none"/>
        <c:tickLblPos val="nextTo"/>
        <c:crossAx val="470090936"/>
        <c:crosses val="autoZero"/>
        <c:crossBetween val="midCat"/>
      </c:valAx>
      <c:valAx>
        <c:axId val="470090936"/>
        <c:scaling>
          <c:orientation val="minMax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7008791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26442388451443599"/>
                  <c:y val="-0.69746937882764604"/>
                </c:manualLayout>
              </c:layout>
              <c:numFmt formatCode="General" sourceLinked="0"/>
            </c:trendlineLbl>
          </c:trendline>
          <c:xVal>
            <c:numRef>
              <c:f>'2000'!$F$8:$F$23</c:f>
              <c:numCache>
                <c:formatCode>0.000</c:formatCode>
                <c:ptCount val="16"/>
                <c:pt idx="0">
                  <c:v>179.75</c:v>
                </c:pt>
                <c:pt idx="1">
                  <c:v>179.79166666666666</c:v>
                </c:pt>
                <c:pt idx="2">
                  <c:v>179.83333333333334</c:v>
                </c:pt>
                <c:pt idx="3">
                  <c:v>179.875</c:v>
                </c:pt>
                <c:pt idx="4">
                  <c:v>179.91666666666666</c:v>
                </c:pt>
                <c:pt idx="5">
                  <c:v>179.95833333333334</c:v>
                </c:pt>
                <c:pt idx="6">
                  <c:v>180</c:v>
                </c:pt>
                <c:pt idx="7">
                  <c:v>180.04166666666666</c:v>
                </c:pt>
                <c:pt idx="8">
                  <c:v>180.08333333333334</c:v>
                </c:pt>
                <c:pt idx="9">
                  <c:v>180.125</c:v>
                </c:pt>
                <c:pt idx="10">
                  <c:v>180.16666666666666</c:v>
                </c:pt>
                <c:pt idx="11">
                  <c:v>180.20833333333334</c:v>
                </c:pt>
                <c:pt idx="12">
                  <c:v>180.25</c:v>
                </c:pt>
                <c:pt idx="13">
                  <c:v>180.29166666666666</c:v>
                </c:pt>
                <c:pt idx="14">
                  <c:v>180.33333333333334</c:v>
                </c:pt>
                <c:pt idx="15">
                  <c:v>180.375</c:v>
                </c:pt>
              </c:numCache>
            </c:numRef>
          </c:xVal>
          <c:yVal>
            <c:numRef>
              <c:f>'2000'!$G$8:$G$23</c:f>
              <c:numCache>
                <c:formatCode>0.000</c:formatCode>
                <c:ptCount val="16"/>
                <c:pt idx="1">
                  <c:v>1.0816587059262748</c:v>
                </c:pt>
                <c:pt idx="2">
                  <c:v>1.0711308295270496</c:v>
                </c:pt>
                <c:pt idx="3">
                  <c:v>1.0502562005634901</c:v>
                </c:pt>
                <c:pt idx="4">
                  <c:v>1.0214410479627605</c:v>
                </c:pt>
                <c:pt idx="5">
                  <c:v>0.99310869737871732</c:v>
                </c:pt>
                <c:pt idx="6">
                  <c:v>0.96921222593217493</c:v>
                </c:pt>
                <c:pt idx="7">
                  <c:v>0.94373285424572895</c:v>
                </c:pt>
                <c:pt idx="8">
                  <c:v>0.91868191735572258</c:v>
                </c:pt>
                <c:pt idx="9">
                  <c:v>0.89594117872740664</c:v>
                </c:pt>
                <c:pt idx="10">
                  <c:v>0.87727337393867511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4AE-40B6-AC49-5FC60EC1A766}"/>
            </c:ext>
          </c:extLst>
        </c:ser>
        <c:ser>
          <c:idx val="1"/>
          <c:order val="1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41621959755030602"/>
                  <c:y val="-0.116888670166229"/>
                </c:manualLayout>
              </c:layout>
              <c:numFmt formatCode="General" sourceLinked="0"/>
            </c:trendlineLbl>
          </c:trendline>
          <c:xVal>
            <c:numRef>
              <c:f>'2000'!$F$8:$F$23</c:f>
              <c:numCache>
                <c:formatCode>0.000</c:formatCode>
                <c:ptCount val="16"/>
                <c:pt idx="0">
                  <c:v>179.75</c:v>
                </c:pt>
                <c:pt idx="1">
                  <c:v>179.79166666666666</c:v>
                </c:pt>
                <c:pt idx="2">
                  <c:v>179.83333333333334</c:v>
                </c:pt>
                <c:pt idx="3">
                  <c:v>179.875</c:v>
                </c:pt>
                <c:pt idx="4">
                  <c:v>179.91666666666666</c:v>
                </c:pt>
                <c:pt idx="5">
                  <c:v>179.95833333333334</c:v>
                </c:pt>
                <c:pt idx="6">
                  <c:v>180</c:v>
                </c:pt>
                <c:pt idx="7">
                  <c:v>180.04166666666666</c:v>
                </c:pt>
                <c:pt idx="8">
                  <c:v>180.08333333333334</c:v>
                </c:pt>
                <c:pt idx="9">
                  <c:v>180.125</c:v>
                </c:pt>
                <c:pt idx="10">
                  <c:v>180.16666666666666</c:v>
                </c:pt>
                <c:pt idx="11">
                  <c:v>180.20833333333334</c:v>
                </c:pt>
                <c:pt idx="12">
                  <c:v>180.25</c:v>
                </c:pt>
                <c:pt idx="13">
                  <c:v>180.29166666666666</c:v>
                </c:pt>
                <c:pt idx="14">
                  <c:v>180.33333333333334</c:v>
                </c:pt>
                <c:pt idx="15">
                  <c:v>180.375</c:v>
                </c:pt>
              </c:numCache>
            </c:numRef>
          </c:xVal>
          <c:yVal>
            <c:numRef>
              <c:f>'2000'!$H$8:$H$23</c:f>
              <c:numCache>
                <c:formatCode>0.000</c:formatCode>
                <c:ptCount val="16"/>
                <c:pt idx="10">
                  <c:v>0.87727337393867511</c:v>
                </c:pt>
                <c:pt idx="11">
                  <c:v>0.86619666867030964</c:v>
                </c:pt>
                <c:pt idx="12">
                  <c:v>0.85703733417002725</c:v>
                </c:pt>
                <c:pt idx="13">
                  <c:v>0.84794291954899081</c:v>
                </c:pt>
                <c:pt idx="14">
                  <c:v>0.84432335990932883</c:v>
                </c:pt>
                <c:pt idx="15">
                  <c:v>0.83711549397050744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4AE-40B6-AC49-5FC60EC1A7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0125832"/>
        <c:axId val="470128856"/>
      </c:scatterChart>
      <c:valAx>
        <c:axId val="470125832"/>
        <c:scaling>
          <c:orientation val="minMax"/>
          <c:max val="180.4"/>
          <c:min val="179.7"/>
        </c:scaling>
        <c:delete val="0"/>
        <c:axPos val="b"/>
        <c:numFmt formatCode="0.00" sourceLinked="0"/>
        <c:majorTickMark val="out"/>
        <c:minorTickMark val="none"/>
        <c:tickLblPos val="nextTo"/>
        <c:crossAx val="470128856"/>
        <c:crosses val="autoZero"/>
        <c:crossBetween val="midCat"/>
      </c:valAx>
      <c:valAx>
        <c:axId val="470128856"/>
        <c:scaling>
          <c:orientation val="minMax"/>
          <c:max val="1.1000000000000001"/>
          <c:min val="0.8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7012583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4.0908136482939603E-2"/>
                  <c:y val="-0.65117308253134998"/>
                </c:manualLayout>
              </c:layout>
              <c:numFmt formatCode="General" sourceLinked="0"/>
            </c:trendlineLbl>
          </c:trendline>
          <c:xVal>
            <c:numRef>
              <c:f>'2000'!$F$32:$F$44</c:f>
              <c:numCache>
                <c:formatCode>0.000</c:formatCode>
                <c:ptCount val="13"/>
                <c:pt idx="0">
                  <c:v>180.75</c:v>
                </c:pt>
                <c:pt idx="1">
                  <c:v>180.79166666666666</c:v>
                </c:pt>
                <c:pt idx="2">
                  <c:v>180.83333333333334</c:v>
                </c:pt>
                <c:pt idx="3">
                  <c:v>180.875</c:v>
                </c:pt>
                <c:pt idx="4">
                  <c:v>180.91666666666666</c:v>
                </c:pt>
                <c:pt idx="5">
                  <c:v>180.95833333333334</c:v>
                </c:pt>
                <c:pt idx="6">
                  <c:v>181</c:v>
                </c:pt>
                <c:pt idx="7">
                  <c:v>181.04166666666666</c:v>
                </c:pt>
                <c:pt idx="8">
                  <c:v>181.08333333333334</c:v>
                </c:pt>
                <c:pt idx="9">
                  <c:v>181.125</c:v>
                </c:pt>
                <c:pt idx="10">
                  <c:v>181.16666666666666</c:v>
                </c:pt>
                <c:pt idx="11">
                  <c:v>181.20833333333334</c:v>
                </c:pt>
                <c:pt idx="12">
                  <c:v>181.25</c:v>
                </c:pt>
              </c:numCache>
            </c:numRef>
          </c:xVal>
          <c:yVal>
            <c:numRef>
              <c:f>'2000'!$G$32:$G$44</c:f>
              <c:numCache>
                <c:formatCode>0.000</c:formatCode>
                <c:ptCount val="13"/>
                <c:pt idx="2">
                  <c:v>0.88470955000287832</c:v>
                </c:pt>
                <c:pt idx="3">
                  <c:v>0.87912854416089525</c:v>
                </c:pt>
                <c:pt idx="4">
                  <c:v>0.86252515292992593</c:v>
                </c:pt>
                <c:pt idx="5">
                  <c:v>0.84613183829881011</c:v>
                </c:pt>
                <c:pt idx="6">
                  <c:v>0.82816433725278682</c:v>
                </c:pt>
                <c:pt idx="7">
                  <c:v>0.8122168687724507</c:v>
                </c:pt>
                <c:pt idx="8">
                  <c:v>0.7999599060730902</c:v>
                </c:pt>
                <c:pt idx="9">
                  <c:v>0.78610936688284183</c:v>
                </c:pt>
                <c:pt idx="10">
                  <c:v>0.77583182189985589</c:v>
                </c:pt>
                <c:pt idx="11">
                  <c:v>0.76564898456863351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7FB-4B97-BFA8-177EE6DA4F1D}"/>
            </c:ext>
          </c:extLst>
        </c:ser>
        <c:ser>
          <c:idx val="1"/>
          <c:order val="1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26477865266841599"/>
                  <c:y val="-0.18821011956838701"/>
                </c:manualLayout>
              </c:layout>
              <c:numFmt formatCode="General" sourceLinked="0"/>
            </c:trendlineLbl>
          </c:trendline>
          <c:xVal>
            <c:numRef>
              <c:f>'2000'!$F$32:$F$44</c:f>
              <c:numCache>
                <c:formatCode>0.000</c:formatCode>
                <c:ptCount val="13"/>
                <c:pt idx="0">
                  <c:v>180.75</c:v>
                </c:pt>
                <c:pt idx="1">
                  <c:v>180.79166666666666</c:v>
                </c:pt>
                <c:pt idx="2">
                  <c:v>180.83333333333334</c:v>
                </c:pt>
                <c:pt idx="3">
                  <c:v>180.875</c:v>
                </c:pt>
                <c:pt idx="4">
                  <c:v>180.91666666666666</c:v>
                </c:pt>
                <c:pt idx="5">
                  <c:v>180.95833333333334</c:v>
                </c:pt>
                <c:pt idx="6">
                  <c:v>181</c:v>
                </c:pt>
                <c:pt idx="7">
                  <c:v>181.04166666666666</c:v>
                </c:pt>
                <c:pt idx="8">
                  <c:v>181.08333333333334</c:v>
                </c:pt>
                <c:pt idx="9">
                  <c:v>181.125</c:v>
                </c:pt>
                <c:pt idx="10">
                  <c:v>181.16666666666666</c:v>
                </c:pt>
                <c:pt idx="11">
                  <c:v>181.20833333333334</c:v>
                </c:pt>
                <c:pt idx="12">
                  <c:v>181.25</c:v>
                </c:pt>
              </c:numCache>
            </c:numRef>
          </c:xVal>
          <c:yVal>
            <c:numRef>
              <c:f>'2000'!$H$32:$H$44</c:f>
              <c:numCache>
                <c:formatCode>0.000</c:formatCode>
                <c:ptCount val="13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7FB-4B97-BFA8-177EE6DA4F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0161512"/>
        <c:axId val="470164536"/>
      </c:scatterChart>
      <c:valAx>
        <c:axId val="470161512"/>
        <c:scaling>
          <c:orientation val="minMax"/>
        </c:scaling>
        <c:delete val="0"/>
        <c:axPos val="b"/>
        <c:numFmt formatCode="0.000" sourceLinked="1"/>
        <c:majorTickMark val="out"/>
        <c:minorTickMark val="none"/>
        <c:tickLblPos val="nextTo"/>
        <c:crossAx val="470164536"/>
        <c:crosses val="autoZero"/>
        <c:crossBetween val="midCat"/>
      </c:valAx>
      <c:valAx>
        <c:axId val="470164536"/>
        <c:scaling>
          <c:orientation val="minMax"/>
          <c:max val="0.9"/>
          <c:min val="0.75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7016151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304147419072616"/>
                  <c:y val="-0.55395086030912799"/>
                </c:manualLayout>
              </c:layout>
              <c:numFmt formatCode="General" sourceLinked="0"/>
            </c:trendlineLbl>
          </c:trendline>
          <c:xVal>
            <c:numRef>
              <c:f>'2000'!$F$56:$F$70</c:f>
              <c:numCache>
                <c:formatCode>0.000</c:formatCode>
                <c:ptCount val="15"/>
                <c:pt idx="0">
                  <c:v>181.75</c:v>
                </c:pt>
                <c:pt idx="1">
                  <c:v>181.79166666666666</c:v>
                </c:pt>
                <c:pt idx="2">
                  <c:v>181.83333333333334</c:v>
                </c:pt>
                <c:pt idx="3">
                  <c:v>181.875</c:v>
                </c:pt>
                <c:pt idx="4">
                  <c:v>181.91666666666666</c:v>
                </c:pt>
                <c:pt idx="5">
                  <c:v>181.95833333333334</c:v>
                </c:pt>
                <c:pt idx="6">
                  <c:v>182</c:v>
                </c:pt>
                <c:pt idx="7">
                  <c:v>182.04166666666666</c:v>
                </c:pt>
                <c:pt idx="8">
                  <c:v>182.08333333333334</c:v>
                </c:pt>
                <c:pt idx="9">
                  <c:v>182.125</c:v>
                </c:pt>
                <c:pt idx="10">
                  <c:v>182.16666666666666</c:v>
                </c:pt>
                <c:pt idx="11">
                  <c:v>182.20833333333334</c:v>
                </c:pt>
                <c:pt idx="12">
                  <c:v>182.25</c:v>
                </c:pt>
                <c:pt idx="13">
                  <c:v>182.29166666666666</c:v>
                </c:pt>
                <c:pt idx="14">
                  <c:v>182.33333333333334</c:v>
                </c:pt>
              </c:numCache>
            </c:numRef>
          </c:xVal>
          <c:yVal>
            <c:numRef>
              <c:f>'2000'!$G$56:$G$70</c:f>
              <c:numCache>
                <c:formatCode>0.000</c:formatCode>
                <c:ptCount val="15"/>
                <c:pt idx="0">
                  <c:v>1.1924160096488872</c:v>
                </c:pt>
                <c:pt idx="1">
                  <c:v>1.1658114169219826</c:v>
                </c:pt>
                <c:pt idx="2">
                  <c:v>1.1351919539571016</c:v>
                </c:pt>
                <c:pt idx="3">
                  <c:v>1.1050307841719211</c:v>
                </c:pt>
                <c:pt idx="4">
                  <c:v>1.0816587059262748</c:v>
                </c:pt>
                <c:pt idx="5">
                  <c:v>1.0564931367994452</c:v>
                </c:pt>
                <c:pt idx="6">
                  <c:v>1.0316770447885244</c:v>
                </c:pt>
                <c:pt idx="7">
                  <c:v>1.0031716200077019</c:v>
                </c:pt>
                <c:pt idx="8">
                  <c:v>0.97316992309033434</c:v>
                </c:pt>
                <c:pt idx="9">
                  <c:v>0.9417906031239095</c:v>
                </c:pt>
                <c:pt idx="10">
                  <c:v>0.91106066427940846</c:v>
                </c:pt>
                <c:pt idx="11">
                  <c:v>0.88470955000287832</c:v>
                </c:pt>
                <c:pt idx="12">
                  <c:v>0.87357078826897583</c:v>
                </c:pt>
                <c:pt idx="13">
                  <c:v>0.86069328495138797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A49-4599-AB84-683BD948B3B2}"/>
            </c:ext>
          </c:extLst>
        </c:ser>
        <c:ser>
          <c:idx val="1"/>
          <c:order val="1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06285651793526"/>
                  <c:y val="-0.147160979877515"/>
                </c:manualLayout>
              </c:layout>
              <c:numFmt formatCode="General" sourceLinked="0"/>
            </c:trendlineLbl>
          </c:trendline>
          <c:xVal>
            <c:numRef>
              <c:f>'2000'!$F$56:$F$70</c:f>
              <c:numCache>
                <c:formatCode>0.000</c:formatCode>
                <c:ptCount val="15"/>
                <c:pt idx="0">
                  <c:v>181.75</c:v>
                </c:pt>
                <c:pt idx="1">
                  <c:v>181.79166666666666</c:v>
                </c:pt>
                <c:pt idx="2">
                  <c:v>181.83333333333334</c:v>
                </c:pt>
                <c:pt idx="3">
                  <c:v>181.875</c:v>
                </c:pt>
                <c:pt idx="4">
                  <c:v>181.91666666666666</c:v>
                </c:pt>
                <c:pt idx="5">
                  <c:v>181.95833333333334</c:v>
                </c:pt>
                <c:pt idx="6">
                  <c:v>182</c:v>
                </c:pt>
                <c:pt idx="7">
                  <c:v>182.04166666666666</c:v>
                </c:pt>
                <c:pt idx="8">
                  <c:v>182.08333333333334</c:v>
                </c:pt>
                <c:pt idx="9">
                  <c:v>182.125</c:v>
                </c:pt>
                <c:pt idx="10">
                  <c:v>182.16666666666666</c:v>
                </c:pt>
                <c:pt idx="11">
                  <c:v>182.20833333333334</c:v>
                </c:pt>
                <c:pt idx="12">
                  <c:v>182.25</c:v>
                </c:pt>
                <c:pt idx="13">
                  <c:v>182.29166666666666</c:v>
                </c:pt>
                <c:pt idx="14">
                  <c:v>182.33333333333334</c:v>
                </c:pt>
              </c:numCache>
            </c:numRef>
          </c:xVal>
          <c:yVal>
            <c:numRef>
              <c:f>'2000'!$H$56:$H$70</c:f>
              <c:numCache>
                <c:formatCode>0.000</c:formatCode>
                <c:ptCount val="15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A49-4599-AB84-683BD948B3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0197208"/>
        <c:axId val="470200232"/>
      </c:scatterChart>
      <c:valAx>
        <c:axId val="470197208"/>
        <c:scaling>
          <c:orientation val="minMax"/>
          <c:max val="182.35"/>
          <c:min val="181.75"/>
        </c:scaling>
        <c:delete val="0"/>
        <c:axPos val="b"/>
        <c:numFmt formatCode="0.00" sourceLinked="0"/>
        <c:majorTickMark val="out"/>
        <c:minorTickMark val="none"/>
        <c:tickLblPos val="nextTo"/>
        <c:crossAx val="470200232"/>
        <c:crosses val="autoZero"/>
        <c:crossBetween val="midCat"/>
      </c:valAx>
      <c:valAx>
        <c:axId val="470200232"/>
        <c:scaling>
          <c:orientation val="minMax"/>
          <c:max val="1.2"/>
          <c:min val="0.8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701972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178245406824147"/>
                  <c:y val="-0.59520158938465995"/>
                </c:manualLayout>
              </c:layout>
              <c:numFmt formatCode="General" sourceLinked="0"/>
            </c:trendlineLbl>
          </c:trendline>
          <c:xVal>
            <c:numRef>
              <c:f>'2000'!$F$81:$F$91</c:f>
              <c:numCache>
                <c:formatCode>0.000</c:formatCode>
                <c:ptCount val="11"/>
                <c:pt idx="0">
                  <c:v>182.79166666666666</c:v>
                </c:pt>
                <c:pt idx="1">
                  <c:v>182.83333333333334</c:v>
                </c:pt>
                <c:pt idx="2">
                  <c:v>182.875</c:v>
                </c:pt>
                <c:pt idx="3">
                  <c:v>182.91666666666666</c:v>
                </c:pt>
                <c:pt idx="4">
                  <c:v>182.95833333333334</c:v>
                </c:pt>
                <c:pt idx="5">
                  <c:v>183</c:v>
                </c:pt>
                <c:pt idx="6">
                  <c:v>183.04166666666666</c:v>
                </c:pt>
                <c:pt idx="7">
                  <c:v>183.08333333333334</c:v>
                </c:pt>
                <c:pt idx="8">
                  <c:v>183.125</c:v>
                </c:pt>
                <c:pt idx="9">
                  <c:v>183.16666666666666</c:v>
                </c:pt>
                <c:pt idx="10">
                  <c:v>183.20833333333334</c:v>
                </c:pt>
              </c:numCache>
            </c:numRef>
          </c:xVal>
          <c:yVal>
            <c:numRef>
              <c:f>'2000'!$G$81:$G$91</c:f>
              <c:numCache>
                <c:formatCode>0.000</c:formatCode>
                <c:ptCount val="11"/>
                <c:pt idx="1">
                  <c:v>1.0011540646766184</c:v>
                </c:pt>
                <c:pt idx="2">
                  <c:v>0.98710082243297104</c:v>
                </c:pt>
                <c:pt idx="3">
                  <c:v>0.9751525370673656</c:v>
                </c:pt>
                <c:pt idx="4">
                  <c:v>0.95936199532509081</c:v>
                </c:pt>
                <c:pt idx="5">
                  <c:v>0.9417906031239095</c:v>
                </c:pt>
                <c:pt idx="6">
                  <c:v>0.93019042689280218</c:v>
                </c:pt>
                <c:pt idx="7">
                  <c:v>0.90916175017113232</c:v>
                </c:pt>
                <c:pt idx="8">
                  <c:v>0.89031377284997093</c:v>
                </c:pt>
                <c:pt idx="9">
                  <c:v>0.88098629771942616</c:v>
                </c:pt>
                <c:pt idx="10">
                  <c:v>0.87542078824742131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C04-4965-BEF0-4E832E347282}"/>
            </c:ext>
          </c:extLst>
        </c:ser>
        <c:ser>
          <c:idx val="1"/>
          <c:order val="1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20946369203849499"/>
                  <c:y val="-5.4075896762904599E-2"/>
                </c:manualLayout>
              </c:layout>
              <c:numFmt formatCode="General" sourceLinked="0"/>
            </c:trendlineLbl>
          </c:trendline>
          <c:xVal>
            <c:numRef>
              <c:f>'2000'!$F$81:$F$91</c:f>
              <c:numCache>
                <c:formatCode>0.000</c:formatCode>
                <c:ptCount val="11"/>
                <c:pt idx="0">
                  <c:v>182.79166666666666</c:v>
                </c:pt>
                <c:pt idx="1">
                  <c:v>182.83333333333334</c:v>
                </c:pt>
                <c:pt idx="2">
                  <c:v>182.875</c:v>
                </c:pt>
                <c:pt idx="3">
                  <c:v>182.91666666666666</c:v>
                </c:pt>
                <c:pt idx="4">
                  <c:v>182.95833333333334</c:v>
                </c:pt>
                <c:pt idx="5">
                  <c:v>183</c:v>
                </c:pt>
                <c:pt idx="6">
                  <c:v>183.04166666666666</c:v>
                </c:pt>
                <c:pt idx="7">
                  <c:v>183.08333333333334</c:v>
                </c:pt>
                <c:pt idx="8">
                  <c:v>183.125</c:v>
                </c:pt>
                <c:pt idx="9">
                  <c:v>183.16666666666666</c:v>
                </c:pt>
                <c:pt idx="10">
                  <c:v>183.20833333333334</c:v>
                </c:pt>
              </c:numCache>
            </c:numRef>
          </c:xVal>
          <c:yVal>
            <c:numRef>
              <c:f>'2000'!$H$81:$H$91</c:f>
              <c:numCache>
                <c:formatCode>0.000</c:formatCode>
                <c:ptCount val="1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C04-4965-BEF0-4E832E3472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0232344"/>
        <c:axId val="470235368"/>
      </c:scatterChart>
      <c:valAx>
        <c:axId val="470232344"/>
        <c:scaling>
          <c:orientation val="minMax"/>
        </c:scaling>
        <c:delete val="0"/>
        <c:axPos val="b"/>
        <c:numFmt formatCode="0.00" sourceLinked="0"/>
        <c:majorTickMark val="out"/>
        <c:minorTickMark val="none"/>
        <c:tickLblPos val="nextTo"/>
        <c:crossAx val="470235368"/>
        <c:crosses val="autoZero"/>
        <c:crossBetween val="midCat"/>
      </c:valAx>
      <c:valAx>
        <c:axId val="470235368"/>
        <c:scaling>
          <c:orientation val="minMax"/>
          <c:max val="1.03"/>
          <c:min val="0.85"/>
        </c:scaling>
        <c:delete val="0"/>
        <c:axPos val="l"/>
        <c:majorGridlines/>
        <c:numFmt formatCode="0.00" sourceLinked="0"/>
        <c:majorTickMark val="out"/>
        <c:minorTickMark val="none"/>
        <c:tickLblPos val="nextTo"/>
        <c:crossAx val="47023234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'1999'!$F$435:$F$446</c:f>
              <c:numCache>
                <c:formatCode>0.000</c:formatCode>
                <c:ptCount val="12"/>
                <c:pt idx="0">
                  <c:v>193.75</c:v>
                </c:pt>
                <c:pt idx="1">
                  <c:v>193.79166666666666</c:v>
                </c:pt>
                <c:pt idx="2">
                  <c:v>193.83333333333334</c:v>
                </c:pt>
                <c:pt idx="3">
                  <c:v>193.875</c:v>
                </c:pt>
                <c:pt idx="4">
                  <c:v>193.91666666666666</c:v>
                </c:pt>
                <c:pt idx="5">
                  <c:v>193.95833333333334</c:v>
                </c:pt>
                <c:pt idx="6">
                  <c:v>194</c:v>
                </c:pt>
                <c:pt idx="7">
                  <c:v>194.04166666666666</c:v>
                </c:pt>
                <c:pt idx="8">
                  <c:v>194.08333333333334</c:v>
                </c:pt>
                <c:pt idx="9">
                  <c:v>194.125</c:v>
                </c:pt>
                <c:pt idx="10">
                  <c:v>194.16666666666666</c:v>
                </c:pt>
                <c:pt idx="11">
                  <c:v>194.20833333333334</c:v>
                </c:pt>
              </c:numCache>
            </c:numRef>
          </c:xVal>
          <c:yVal>
            <c:numRef>
              <c:f>'1999'!$E$435:$E$446</c:f>
              <c:numCache>
                <c:formatCode>0.000</c:formatCode>
                <c:ptCount val="12"/>
                <c:pt idx="0">
                  <c:v>3.0553314905883573</c:v>
                </c:pt>
                <c:pt idx="1">
                  <c:v>2.978912012775309</c:v>
                </c:pt>
                <c:pt idx="2">
                  <c:v>2.8909766232032998</c:v>
                </c:pt>
                <c:pt idx="3">
                  <c:v>2.8150558114436075</c:v>
                </c:pt>
                <c:pt idx="4">
                  <c:v>2.5789040305757731</c:v>
                </c:pt>
                <c:pt idx="5">
                  <c:v>2.3856253577342441</c:v>
                </c:pt>
                <c:pt idx="6">
                  <c:v>2.2970357657007883</c:v>
                </c:pt>
                <c:pt idx="7">
                  <c:v>2.232043681278491</c:v>
                </c:pt>
                <c:pt idx="8">
                  <c:v>2.1667187177451877</c:v>
                </c:pt>
                <c:pt idx="9">
                  <c:v>2.1093723912364877</c:v>
                </c:pt>
                <c:pt idx="10">
                  <c:v>1.9645586782708375</c:v>
                </c:pt>
                <c:pt idx="11">
                  <c:v>1.8138526043521734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493-4050-89EE-E7F4ADCF67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6196216"/>
        <c:axId val="456199352"/>
      </c:scatterChart>
      <c:valAx>
        <c:axId val="456196216"/>
        <c:scaling>
          <c:orientation val="minMax"/>
          <c:max val="194.25"/>
          <c:min val="193.7"/>
        </c:scaling>
        <c:delete val="0"/>
        <c:axPos val="b"/>
        <c:numFmt formatCode="0.00" sourceLinked="0"/>
        <c:majorTickMark val="out"/>
        <c:minorTickMark val="none"/>
        <c:tickLblPos val="nextTo"/>
        <c:crossAx val="456199352"/>
        <c:crosses val="autoZero"/>
        <c:crossBetween val="midCat"/>
      </c:valAx>
      <c:valAx>
        <c:axId val="456199352"/>
        <c:scaling>
          <c:orientation val="minMax"/>
          <c:max val="3.1"/>
          <c:min val="1.7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619621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32034448818897598"/>
                  <c:y val="-0.68358048993875797"/>
                </c:manualLayout>
              </c:layout>
              <c:numFmt formatCode="General" sourceLinked="0"/>
            </c:trendlineLbl>
          </c:trendline>
          <c:xVal>
            <c:numRef>
              <c:f>'2000'!$F$105:$F$118</c:f>
              <c:numCache>
                <c:formatCode>0.000</c:formatCode>
                <c:ptCount val="14"/>
                <c:pt idx="0">
                  <c:v>183.79166666666666</c:v>
                </c:pt>
                <c:pt idx="1">
                  <c:v>183.83333333333334</c:v>
                </c:pt>
                <c:pt idx="2">
                  <c:v>183.875</c:v>
                </c:pt>
                <c:pt idx="3">
                  <c:v>183.91666666666666</c:v>
                </c:pt>
                <c:pt idx="4">
                  <c:v>183.95833333333334</c:v>
                </c:pt>
                <c:pt idx="5">
                  <c:v>184</c:v>
                </c:pt>
                <c:pt idx="6">
                  <c:v>184.04166666666666</c:v>
                </c:pt>
                <c:pt idx="7">
                  <c:v>184.08333333333334</c:v>
                </c:pt>
                <c:pt idx="8">
                  <c:v>184.125</c:v>
                </c:pt>
                <c:pt idx="9">
                  <c:v>184.16666666666666</c:v>
                </c:pt>
                <c:pt idx="10">
                  <c:v>184.20833333333334</c:v>
                </c:pt>
                <c:pt idx="11">
                  <c:v>184.25</c:v>
                </c:pt>
                <c:pt idx="12">
                  <c:v>184.29166666666666</c:v>
                </c:pt>
                <c:pt idx="13">
                  <c:v>184.33333333333334</c:v>
                </c:pt>
              </c:numCache>
            </c:numRef>
          </c:xVal>
          <c:yVal>
            <c:numRef>
              <c:f>'2000'!$G$105:$G$118</c:f>
              <c:numCache>
                <c:formatCode>0.000</c:formatCode>
                <c:ptCount val="14"/>
                <c:pt idx="0">
                  <c:v>1.0690324786895491</c:v>
                </c:pt>
                <c:pt idx="1">
                  <c:v>1.0627519163411654</c:v>
                </c:pt>
                <c:pt idx="2">
                  <c:v>1.0419743671458805</c:v>
                </c:pt>
                <c:pt idx="3">
                  <c:v>1.0173638788548123</c:v>
                </c:pt>
                <c:pt idx="4">
                  <c:v>0.99511630723456956</c:v>
                </c:pt>
                <c:pt idx="5">
                  <c:v>0.96921222593217493</c:v>
                </c:pt>
                <c:pt idx="6">
                  <c:v>0.94567764065015125</c:v>
                </c:pt>
                <c:pt idx="7">
                  <c:v>0.92250788168644671</c:v>
                </c:pt>
                <c:pt idx="8">
                  <c:v>0.89594117872740664</c:v>
                </c:pt>
                <c:pt idx="9">
                  <c:v>0.88098629771942616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418-4888-A6C4-F637189DB885}"/>
            </c:ext>
          </c:extLst>
        </c:ser>
        <c:ser>
          <c:idx val="1"/>
          <c:order val="1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31753937007874"/>
                  <c:y val="-6.1254374453193303E-2"/>
                </c:manualLayout>
              </c:layout>
              <c:numFmt formatCode="General" sourceLinked="0"/>
            </c:trendlineLbl>
          </c:trendline>
          <c:xVal>
            <c:numRef>
              <c:f>'2000'!$F$105:$F$118</c:f>
              <c:numCache>
                <c:formatCode>0.000</c:formatCode>
                <c:ptCount val="14"/>
                <c:pt idx="0">
                  <c:v>183.79166666666666</c:v>
                </c:pt>
                <c:pt idx="1">
                  <c:v>183.83333333333334</c:v>
                </c:pt>
                <c:pt idx="2">
                  <c:v>183.875</c:v>
                </c:pt>
                <c:pt idx="3">
                  <c:v>183.91666666666666</c:v>
                </c:pt>
                <c:pt idx="4">
                  <c:v>183.95833333333334</c:v>
                </c:pt>
                <c:pt idx="5">
                  <c:v>184</c:v>
                </c:pt>
                <c:pt idx="6">
                  <c:v>184.04166666666666</c:v>
                </c:pt>
                <c:pt idx="7">
                  <c:v>184.08333333333334</c:v>
                </c:pt>
                <c:pt idx="8">
                  <c:v>184.125</c:v>
                </c:pt>
                <c:pt idx="9">
                  <c:v>184.16666666666666</c:v>
                </c:pt>
                <c:pt idx="10">
                  <c:v>184.20833333333334</c:v>
                </c:pt>
                <c:pt idx="11">
                  <c:v>184.25</c:v>
                </c:pt>
                <c:pt idx="12">
                  <c:v>184.29166666666666</c:v>
                </c:pt>
                <c:pt idx="13">
                  <c:v>184.33333333333334</c:v>
                </c:pt>
              </c:numCache>
            </c:numRef>
          </c:xVal>
          <c:yVal>
            <c:numRef>
              <c:f>'2000'!$H$105:$H$118</c:f>
              <c:numCache>
                <c:formatCode>0.000</c:formatCode>
                <c:ptCount val="14"/>
                <c:pt idx="9">
                  <c:v>0.88098629771942616</c:v>
                </c:pt>
                <c:pt idx="10">
                  <c:v>0.86987855011366766</c:v>
                </c:pt>
                <c:pt idx="11">
                  <c:v>0.86069328495138797</c:v>
                </c:pt>
                <c:pt idx="12">
                  <c:v>0.85339177066080452</c:v>
                </c:pt>
                <c:pt idx="13">
                  <c:v>0.84975660268616149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418-4888-A6C4-F637189DB8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0268712"/>
        <c:axId val="470271736"/>
      </c:scatterChart>
      <c:valAx>
        <c:axId val="470268712"/>
        <c:scaling>
          <c:orientation val="minMax"/>
          <c:max val="184.35"/>
          <c:min val="183.75"/>
        </c:scaling>
        <c:delete val="0"/>
        <c:axPos val="b"/>
        <c:numFmt formatCode="0.00" sourceLinked="0"/>
        <c:majorTickMark val="out"/>
        <c:minorTickMark val="none"/>
        <c:tickLblPos val="nextTo"/>
        <c:crossAx val="470271736"/>
        <c:crosses val="autoZero"/>
        <c:crossBetween val="midCat"/>
      </c:valAx>
      <c:valAx>
        <c:axId val="470271736"/>
        <c:scaling>
          <c:orientation val="minMax"/>
          <c:max val="1.1000000000000001"/>
          <c:min val="0.8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7026871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24680314960629901"/>
                  <c:y val="-0.62802493438320195"/>
                </c:manualLayout>
              </c:layout>
              <c:numFmt formatCode="General" sourceLinked="0"/>
            </c:trendlineLbl>
          </c:trendline>
          <c:xVal>
            <c:numRef>
              <c:f>'2000'!$F$128:$F$141</c:f>
              <c:numCache>
                <c:formatCode>0.000</c:formatCode>
                <c:ptCount val="14"/>
                <c:pt idx="0">
                  <c:v>184.75</c:v>
                </c:pt>
                <c:pt idx="1">
                  <c:v>184.79166666666666</c:v>
                </c:pt>
                <c:pt idx="2">
                  <c:v>184.83333333333334</c:v>
                </c:pt>
                <c:pt idx="3">
                  <c:v>184.875</c:v>
                </c:pt>
                <c:pt idx="4">
                  <c:v>184.91666666666666</c:v>
                </c:pt>
                <c:pt idx="5">
                  <c:v>184.95833333333334</c:v>
                </c:pt>
                <c:pt idx="6">
                  <c:v>185</c:v>
                </c:pt>
                <c:pt idx="7">
                  <c:v>185.04166666666666</c:v>
                </c:pt>
                <c:pt idx="8">
                  <c:v>185.08333333333334</c:v>
                </c:pt>
                <c:pt idx="9">
                  <c:v>185.125</c:v>
                </c:pt>
                <c:pt idx="10">
                  <c:v>185.16666666666666</c:v>
                </c:pt>
                <c:pt idx="11">
                  <c:v>185.20833333333334</c:v>
                </c:pt>
                <c:pt idx="12">
                  <c:v>185.25</c:v>
                </c:pt>
                <c:pt idx="13">
                  <c:v>185.29166666666666</c:v>
                </c:pt>
              </c:numCache>
            </c:numRef>
          </c:xVal>
          <c:yVal>
            <c:numRef>
              <c:f>'2000'!$G$128:$G$141</c:f>
              <c:numCache>
                <c:formatCode>0.000</c:formatCode>
                <c:ptCount val="14"/>
                <c:pt idx="1">
                  <c:v>0.9851031886202708</c:v>
                </c:pt>
                <c:pt idx="2">
                  <c:v>0.97316992309033434</c:v>
                </c:pt>
                <c:pt idx="3">
                  <c:v>0.95936199532509081</c:v>
                </c:pt>
                <c:pt idx="4">
                  <c:v>0.9398508888989171</c:v>
                </c:pt>
                <c:pt idx="5">
                  <c:v>0.91486617434914208</c:v>
                </c:pt>
                <c:pt idx="6">
                  <c:v>0.89218700062416856</c:v>
                </c:pt>
                <c:pt idx="7">
                  <c:v>0.87172337517234344</c:v>
                </c:pt>
                <c:pt idx="8">
                  <c:v>0.85339177066080452</c:v>
                </c:pt>
                <c:pt idx="9">
                  <c:v>0.8389135514442011</c:v>
                </c:pt>
                <c:pt idx="10">
                  <c:v>0.82460215166951567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F98-4E44-8930-B0F86B6BBE21}"/>
            </c:ext>
          </c:extLst>
        </c:ser>
        <c:ser>
          <c:idx val="1"/>
          <c:order val="1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41346981627296597"/>
                  <c:y val="-0.14191382327209101"/>
                </c:manualLayout>
              </c:layout>
              <c:numFmt formatCode="General" sourceLinked="0"/>
            </c:trendlineLbl>
          </c:trendline>
          <c:xVal>
            <c:numRef>
              <c:f>'2000'!$F$128:$F$141</c:f>
              <c:numCache>
                <c:formatCode>0.000</c:formatCode>
                <c:ptCount val="14"/>
                <c:pt idx="0">
                  <c:v>184.75</c:v>
                </c:pt>
                <c:pt idx="1">
                  <c:v>184.79166666666666</c:v>
                </c:pt>
                <c:pt idx="2">
                  <c:v>184.83333333333334</c:v>
                </c:pt>
                <c:pt idx="3">
                  <c:v>184.875</c:v>
                </c:pt>
                <c:pt idx="4">
                  <c:v>184.91666666666666</c:v>
                </c:pt>
                <c:pt idx="5">
                  <c:v>184.95833333333334</c:v>
                </c:pt>
                <c:pt idx="6">
                  <c:v>185</c:v>
                </c:pt>
                <c:pt idx="7">
                  <c:v>185.04166666666666</c:v>
                </c:pt>
                <c:pt idx="8">
                  <c:v>185.08333333333334</c:v>
                </c:pt>
                <c:pt idx="9">
                  <c:v>185.125</c:v>
                </c:pt>
                <c:pt idx="10">
                  <c:v>185.16666666666666</c:v>
                </c:pt>
                <c:pt idx="11">
                  <c:v>185.20833333333334</c:v>
                </c:pt>
                <c:pt idx="12">
                  <c:v>185.25</c:v>
                </c:pt>
                <c:pt idx="13">
                  <c:v>185.29166666666666</c:v>
                </c:pt>
              </c:numCache>
            </c:numRef>
          </c:xVal>
          <c:yVal>
            <c:numRef>
              <c:f>'2000'!$H$128:$H$141</c:f>
              <c:numCache>
                <c:formatCode>0.000</c:formatCode>
                <c:ptCount val="14"/>
                <c:pt idx="10">
                  <c:v>0.82460215166951567</c:v>
                </c:pt>
                <c:pt idx="11">
                  <c:v>0.81574243792975731</c:v>
                </c:pt>
                <c:pt idx="12">
                  <c:v>0.80870177493615203</c:v>
                </c:pt>
                <c:pt idx="13">
                  <c:v>0.80694815802098629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F98-4E44-8930-B0F86B6BBE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0304344"/>
        <c:axId val="470307368"/>
      </c:scatterChart>
      <c:valAx>
        <c:axId val="470304344"/>
        <c:scaling>
          <c:orientation val="minMax"/>
          <c:max val="185.3"/>
          <c:min val="184.7"/>
        </c:scaling>
        <c:delete val="0"/>
        <c:axPos val="b"/>
        <c:numFmt formatCode="0.00" sourceLinked="0"/>
        <c:majorTickMark val="out"/>
        <c:minorTickMark val="none"/>
        <c:tickLblPos val="nextTo"/>
        <c:crossAx val="470307368"/>
        <c:crosses val="autoZero"/>
        <c:crossBetween val="midCat"/>
      </c:valAx>
      <c:valAx>
        <c:axId val="470307368"/>
        <c:scaling>
          <c:orientation val="minMax"/>
          <c:max val="1"/>
          <c:min val="0.8"/>
        </c:scaling>
        <c:delete val="0"/>
        <c:axPos val="l"/>
        <c:majorGridlines/>
        <c:numFmt formatCode="0.00" sourceLinked="0"/>
        <c:majorTickMark val="out"/>
        <c:minorTickMark val="none"/>
        <c:tickLblPos val="nextTo"/>
        <c:crossAx val="47030434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40928937007874"/>
                  <c:y val="-0.51228419364246103"/>
                </c:manualLayout>
              </c:layout>
              <c:numFmt formatCode="General" sourceLinked="0"/>
            </c:trendlineLbl>
          </c:trendline>
          <c:xVal>
            <c:numRef>
              <c:f>'2000'!$F$151:$F$165</c:f>
              <c:numCache>
                <c:formatCode>0.000</c:formatCode>
                <c:ptCount val="15"/>
                <c:pt idx="0">
                  <c:v>185.70833333333334</c:v>
                </c:pt>
                <c:pt idx="1">
                  <c:v>185.75</c:v>
                </c:pt>
                <c:pt idx="2">
                  <c:v>185.79166666666666</c:v>
                </c:pt>
                <c:pt idx="3">
                  <c:v>185.83333333333334</c:v>
                </c:pt>
                <c:pt idx="4">
                  <c:v>185.875</c:v>
                </c:pt>
                <c:pt idx="5">
                  <c:v>185.91666666666666</c:v>
                </c:pt>
                <c:pt idx="6">
                  <c:v>185.95833333333334</c:v>
                </c:pt>
                <c:pt idx="7">
                  <c:v>186</c:v>
                </c:pt>
                <c:pt idx="8">
                  <c:v>186.04166666666666</c:v>
                </c:pt>
                <c:pt idx="9">
                  <c:v>186.08333333333334</c:v>
                </c:pt>
                <c:pt idx="10">
                  <c:v>186.125</c:v>
                </c:pt>
                <c:pt idx="11">
                  <c:v>186.16666666666666</c:v>
                </c:pt>
                <c:pt idx="12">
                  <c:v>186.20833333333334</c:v>
                </c:pt>
                <c:pt idx="13">
                  <c:v>186.25</c:v>
                </c:pt>
                <c:pt idx="14">
                  <c:v>186.29166666666666</c:v>
                </c:pt>
              </c:numCache>
            </c:numRef>
          </c:xVal>
          <c:yVal>
            <c:numRef>
              <c:f>'2000'!$G$151:$G$165</c:f>
              <c:numCache>
                <c:formatCode>0.000</c:formatCode>
                <c:ptCount val="15"/>
                <c:pt idx="0">
                  <c:v>0.8865750462746439</c:v>
                </c:pt>
                <c:pt idx="1">
                  <c:v>0.88284663340682312</c:v>
                </c:pt>
                <c:pt idx="2">
                  <c:v>0.87172337517234344</c:v>
                </c:pt>
                <c:pt idx="3">
                  <c:v>0.86069328495138797</c:v>
                </c:pt>
                <c:pt idx="4">
                  <c:v>0.84794291954899081</c:v>
                </c:pt>
                <c:pt idx="5">
                  <c:v>0.83532004402781102</c:v>
                </c:pt>
                <c:pt idx="6">
                  <c:v>0.82105042011630036</c:v>
                </c:pt>
                <c:pt idx="7">
                  <c:v>0.8104580120842706</c:v>
                </c:pt>
                <c:pt idx="8">
                  <c:v>0.79821940024127136</c:v>
                </c:pt>
                <c:pt idx="9">
                  <c:v>0.78610936688284183</c:v>
                </c:pt>
                <c:pt idx="10">
                  <c:v>0.77072855916147076</c:v>
                </c:pt>
                <c:pt idx="11">
                  <c:v>0.75891308351060283</c:v>
                </c:pt>
                <c:pt idx="12">
                  <c:v>0.75055248242449368</c:v>
                </c:pt>
                <c:pt idx="13">
                  <c:v>0.74556774757088473</c:v>
                </c:pt>
                <c:pt idx="14">
                  <c:v>0.74060673883225436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E82-4803-91F6-BE17512A72FB}"/>
            </c:ext>
          </c:extLst>
        </c:ser>
        <c:ser>
          <c:idx val="1"/>
          <c:order val="1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28590638670166202"/>
                  <c:y val="-0.15830781568970501"/>
                </c:manualLayout>
              </c:layout>
              <c:numFmt formatCode="General" sourceLinked="0"/>
            </c:trendlineLbl>
          </c:trendline>
          <c:xVal>
            <c:numRef>
              <c:f>'2000'!$F$151:$F$165</c:f>
              <c:numCache>
                <c:formatCode>0.000</c:formatCode>
                <c:ptCount val="15"/>
                <c:pt idx="0">
                  <c:v>185.70833333333334</c:v>
                </c:pt>
                <c:pt idx="1">
                  <c:v>185.75</c:v>
                </c:pt>
                <c:pt idx="2">
                  <c:v>185.79166666666666</c:v>
                </c:pt>
                <c:pt idx="3">
                  <c:v>185.83333333333334</c:v>
                </c:pt>
                <c:pt idx="4">
                  <c:v>185.875</c:v>
                </c:pt>
                <c:pt idx="5">
                  <c:v>185.91666666666666</c:v>
                </c:pt>
                <c:pt idx="6">
                  <c:v>185.95833333333334</c:v>
                </c:pt>
                <c:pt idx="7">
                  <c:v>186</c:v>
                </c:pt>
                <c:pt idx="8">
                  <c:v>186.04166666666666</c:v>
                </c:pt>
                <c:pt idx="9">
                  <c:v>186.08333333333334</c:v>
                </c:pt>
                <c:pt idx="10">
                  <c:v>186.125</c:v>
                </c:pt>
                <c:pt idx="11">
                  <c:v>186.16666666666666</c:v>
                </c:pt>
                <c:pt idx="12">
                  <c:v>186.20833333333334</c:v>
                </c:pt>
                <c:pt idx="13">
                  <c:v>186.25</c:v>
                </c:pt>
                <c:pt idx="14">
                  <c:v>186.29166666666666</c:v>
                </c:pt>
              </c:numCache>
            </c:numRef>
          </c:xVal>
          <c:yVal>
            <c:numRef>
              <c:f>'2000'!$H$151:$H$165</c:f>
              <c:numCache>
                <c:formatCode>0.000</c:formatCode>
                <c:ptCount val="15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E82-4803-91F6-BE17512A72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0339912"/>
        <c:axId val="470342936"/>
      </c:scatterChart>
      <c:valAx>
        <c:axId val="470339912"/>
        <c:scaling>
          <c:orientation val="minMax"/>
        </c:scaling>
        <c:delete val="0"/>
        <c:axPos val="b"/>
        <c:numFmt formatCode="0.000" sourceLinked="1"/>
        <c:majorTickMark val="out"/>
        <c:minorTickMark val="none"/>
        <c:tickLblPos val="nextTo"/>
        <c:crossAx val="470342936"/>
        <c:crosses val="autoZero"/>
        <c:crossBetween val="midCat"/>
      </c:valAx>
      <c:valAx>
        <c:axId val="470342936"/>
        <c:scaling>
          <c:orientation val="minMax"/>
          <c:max val="0.9"/>
          <c:min val="0.72"/>
        </c:scaling>
        <c:delete val="0"/>
        <c:axPos val="l"/>
        <c:majorGridlines/>
        <c:numFmt formatCode="0.00" sourceLinked="0"/>
        <c:majorTickMark val="out"/>
        <c:minorTickMark val="none"/>
        <c:tickLblPos val="nextTo"/>
        <c:crossAx val="47033991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6.6199037620297496E-2"/>
                  <c:y val="-0.66043234179060895"/>
                </c:manualLayout>
              </c:layout>
              <c:numFmt formatCode="General" sourceLinked="0"/>
            </c:trendlineLbl>
          </c:trendline>
          <c:xVal>
            <c:numRef>
              <c:f>'2000'!$F$177:$F$187</c:f>
              <c:numCache>
                <c:formatCode>0.000</c:formatCode>
                <c:ptCount val="11"/>
                <c:pt idx="0">
                  <c:v>186.79166666666666</c:v>
                </c:pt>
                <c:pt idx="1">
                  <c:v>186.83333333333334</c:v>
                </c:pt>
                <c:pt idx="2">
                  <c:v>186.875</c:v>
                </c:pt>
                <c:pt idx="3">
                  <c:v>186.91666666666666</c:v>
                </c:pt>
                <c:pt idx="4">
                  <c:v>186.95833333333334</c:v>
                </c:pt>
                <c:pt idx="5">
                  <c:v>187</c:v>
                </c:pt>
                <c:pt idx="6">
                  <c:v>187.04166666666666</c:v>
                </c:pt>
                <c:pt idx="7">
                  <c:v>187.08333333333334</c:v>
                </c:pt>
                <c:pt idx="8">
                  <c:v>187.125</c:v>
                </c:pt>
                <c:pt idx="9">
                  <c:v>187.16666666666666</c:v>
                </c:pt>
                <c:pt idx="10">
                  <c:v>187.20833333333334</c:v>
                </c:pt>
              </c:numCache>
            </c:numRef>
          </c:xVal>
          <c:yVal>
            <c:numRef>
              <c:f>'2000'!$G$177:$G$187</c:f>
              <c:numCache>
                <c:formatCode>0.000</c:formatCode>
                <c:ptCount val="11"/>
                <c:pt idx="0">
                  <c:v>0.87357078826897583</c:v>
                </c:pt>
                <c:pt idx="1">
                  <c:v>0.86987855011366766</c:v>
                </c:pt>
                <c:pt idx="2">
                  <c:v>0.86435961453339494</c:v>
                </c:pt>
                <c:pt idx="3">
                  <c:v>0.84975660268616149</c:v>
                </c:pt>
                <c:pt idx="4">
                  <c:v>0.83711549397050744</c:v>
                </c:pt>
                <c:pt idx="5">
                  <c:v>0.82638193811280347</c:v>
                </c:pt>
                <c:pt idx="6">
                  <c:v>0.81574243792975731</c:v>
                </c:pt>
                <c:pt idx="7">
                  <c:v>0.80694815802098629</c:v>
                </c:pt>
                <c:pt idx="8">
                  <c:v>0.79648151851468652</c:v>
                </c:pt>
                <c:pt idx="9">
                  <c:v>0.79128362387552342</c:v>
                </c:pt>
                <c:pt idx="10">
                  <c:v>0.78610936688284183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EE8-4406-AB3D-19BBAAC213E4}"/>
            </c:ext>
          </c:extLst>
        </c:ser>
        <c:ser>
          <c:idx val="1"/>
          <c:order val="1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45324540682414699"/>
                  <c:y val="-0.54006197142023904"/>
                </c:manualLayout>
              </c:layout>
              <c:numFmt formatCode="General" sourceLinked="0"/>
            </c:trendlineLbl>
          </c:trendline>
          <c:xVal>
            <c:numRef>
              <c:f>'2000'!$F$177:$F$187</c:f>
              <c:numCache>
                <c:formatCode>0.000</c:formatCode>
                <c:ptCount val="11"/>
                <c:pt idx="0">
                  <c:v>186.79166666666666</c:v>
                </c:pt>
                <c:pt idx="1">
                  <c:v>186.83333333333334</c:v>
                </c:pt>
                <c:pt idx="2">
                  <c:v>186.875</c:v>
                </c:pt>
                <c:pt idx="3">
                  <c:v>186.91666666666666</c:v>
                </c:pt>
                <c:pt idx="4">
                  <c:v>186.95833333333334</c:v>
                </c:pt>
                <c:pt idx="5">
                  <c:v>187</c:v>
                </c:pt>
                <c:pt idx="6">
                  <c:v>187.04166666666666</c:v>
                </c:pt>
                <c:pt idx="7">
                  <c:v>187.08333333333334</c:v>
                </c:pt>
                <c:pt idx="8">
                  <c:v>187.125</c:v>
                </c:pt>
                <c:pt idx="9">
                  <c:v>187.16666666666666</c:v>
                </c:pt>
                <c:pt idx="10">
                  <c:v>187.20833333333334</c:v>
                </c:pt>
              </c:numCache>
            </c:numRef>
          </c:xVal>
          <c:yVal>
            <c:numRef>
              <c:f>'2000'!$H$177:$H$187</c:f>
              <c:numCache>
                <c:formatCode>0.000</c:formatCode>
                <c:ptCount val="1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EE8-4406-AB3D-19BBAAC213E4}"/>
            </c:ext>
          </c:extLst>
        </c:ser>
        <c:ser>
          <c:idx val="2"/>
          <c:order val="2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12546762904636899"/>
                  <c:y val="-4.3066491688538898E-2"/>
                </c:manualLayout>
              </c:layout>
              <c:numFmt formatCode="General" sourceLinked="0"/>
            </c:trendlineLbl>
          </c:trendline>
          <c:xVal>
            <c:numRef>
              <c:f>'2000'!$F$177:$F$187</c:f>
              <c:numCache>
                <c:formatCode>0.000</c:formatCode>
                <c:ptCount val="11"/>
                <c:pt idx="0">
                  <c:v>186.79166666666666</c:v>
                </c:pt>
                <c:pt idx="1">
                  <c:v>186.83333333333334</c:v>
                </c:pt>
                <c:pt idx="2">
                  <c:v>186.875</c:v>
                </c:pt>
                <c:pt idx="3">
                  <c:v>186.91666666666666</c:v>
                </c:pt>
                <c:pt idx="4">
                  <c:v>186.95833333333334</c:v>
                </c:pt>
                <c:pt idx="5">
                  <c:v>187</c:v>
                </c:pt>
                <c:pt idx="6">
                  <c:v>187.04166666666666</c:v>
                </c:pt>
                <c:pt idx="7">
                  <c:v>187.08333333333334</c:v>
                </c:pt>
                <c:pt idx="8">
                  <c:v>187.125</c:v>
                </c:pt>
                <c:pt idx="9">
                  <c:v>187.16666666666666</c:v>
                </c:pt>
                <c:pt idx="10">
                  <c:v>187.20833333333334</c:v>
                </c:pt>
              </c:numCache>
            </c:numRef>
          </c:xVal>
          <c:yVal>
            <c:numRef>
              <c:f>'2000'!$I$177:$I$187</c:f>
              <c:numCache>
                <c:formatCode>0.000</c:formatCode>
                <c:ptCount val="1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EE8-4406-AB3D-19BBAAC213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0382968"/>
        <c:axId val="470386040"/>
      </c:scatterChart>
      <c:valAx>
        <c:axId val="470382968"/>
        <c:scaling>
          <c:orientation val="minMax"/>
        </c:scaling>
        <c:delete val="0"/>
        <c:axPos val="b"/>
        <c:numFmt formatCode="0.00" sourceLinked="0"/>
        <c:majorTickMark val="out"/>
        <c:minorTickMark val="none"/>
        <c:tickLblPos val="nextTo"/>
        <c:crossAx val="470386040"/>
        <c:crosses val="autoZero"/>
        <c:crossBetween val="midCat"/>
      </c:valAx>
      <c:valAx>
        <c:axId val="470386040"/>
        <c:scaling>
          <c:orientation val="minMax"/>
          <c:max val="0.88"/>
          <c:min val="0.78"/>
        </c:scaling>
        <c:delete val="0"/>
        <c:axPos val="l"/>
        <c:majorGridlines/>
        <c:numFmt formatCode="0.00" sourceLinked="0"/>
        <c:majorTickMark val="out"/>
        <c:minorTickMark val="none"/>
        <c:tickLblPos val="nextTo"/>
        <c:crossAx val="47038296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8.2118547681539797E-2"/>
                  <c:y val="-0.68447214931466904"/>
                </c:manualLayout>
              </c:layout>
              <c:numFmt formatCode="General" sourceLinked="0"/>
            </c:trendlineLbl>
          </c:trendline>
          <c:xVal>
            <c:numRef>
              <c:f>'2000'!$F$200:$F$211</c:f>
              <c:numCache>
                <c:formatCode>0.000</c:formatCode>
                <c:ptCount val="12"/>
                <c:pt idx="0">
                  <c:v>187.75</c:v>
                </c:pt>
                <c:pt idx="1">
                  <c:v>187.79166666666666</c:v>
                </c:pt>
                <c:pt idx="2">
                  <c:v>187.83333333333334</c:v>
                </c:pt>
                <c:pt idx="3">
                  <c:v>187.875</c:v>
                </c:pt>
                <c:pt idx="4">
                  <c:v>187.91666666666666</c:v>
                </c:pt>
                <c:pt idx="5">
                  <c:v>187.95833333333334</c:v>
                </c:pt>
                <c:pt idx="6">
                  <c:v>188</c:v>
                </c:pt>
                <c:pt idx="7">
                  <c:v>188.04166666666666</c:v>
                </c:pt>
                <c:pt idx="8">
                  <c:v>188.08333333333334</c:v>
                </c:pt>
                <c:pt idx="9">
                  <c:v>188.125</c:v>
                </c:pt>
                <c:pt idx="10">
                  <c:v>188.16666666666666</c:v>
                </c:pt>
                <c:pt idx="11">
                  <c:v>188.20833333333334</c:v>
                </c:pt>
              </c:numCache>
            </c:numRef>
          </c:xVal>
          <c:yVal>
            <c:numRef>
              <c:f>'2000'!$G$200:$G$211</c:f>
              <c:numCache>
                <c:formatCode>0.000</c:formatCode>
                <c:ptCount val="12"/>
                <c:pt idx="1">
                  <c:v>0.96132700446668218</c:v>
                </c:pt>
                <c:pt idx="2">
                  <c:v>0.95543954458785163</c:v>
                </c:pt>
                <c:pt idx="3">
                  <c:v>0.94957481279083655</c:v>
                </c:pt>
                <c:pt idx="4">
                  <c:v>0.93791371317312422</c:v>
                </c:pt>
                <c:pt idx="5">
                  <c:v>0.92059362258900967</c:v>
                </c:pt>
                <c:pt idx="6">
                  <c:v>0.90159173263684145</c:v>
                </c:pt>
                <c:pt idx="7">
                  <c:v>0.88470955000287832</c:v>
                </c:pt>
                <c:pt idx="8">
                  <c:v>0.86803631423620642</c:v>
                </c:pt>
                <c:pt idx="9">
                  <c:v>0.85703733417002725</c:v>
                </c:pt>
                <c:pt idx="10">
                  <c:v>0.84794291954899081</c:v>
                </c:pt>
                <c:pt idx="11">
                  <c:v>0.8389135514442011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369-4BCA-968C-A841A9EC05AD}"/>
            </c:ext>
          </c:extLst>
        </c:ser>
        <c:ser>
          <c:idx val="1"/>
          <c:order val="1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38359055118110202"/>
                  <c:y val="-0.46135826771653499"/>
                </c:manualLayout>
              </c:layout>
              <c:numFmt formatCode="General" sourceLinked="0"/>
            </c:trendlineLbl>
          </c:trendline>
          <c:xVal>
            <c:numRef>
              <c:f>'2000'!$F$200:$F$211</c:f>
              <c:numCache>
                <c:formatCode>0.000</c:formatCode>
                <c:ptCount val="12"/>
                <c:pt idx="0">
                  <c:v>187.75</c:v>
                </c:pt>
                <c:pt idx="1">
                  <c:v>187.79166666666666</c:v>
                </c:pt>
                <c:pt idx="2">
                  <c:v>187.83333333333334</c:v>
                </c:pt>
                <c:pt idx="3">
                  <c:v>187.875</c:v>
                </c:pt>
                <c:pt idx="4">
                  <c:v>187.91666666666666</c:v>
                </c:pt>
                <c:pt idx="5">
                  <c:v>187.95833333333334</c:v>
                </c:pt>
                <c:pt idx="6">
                  <c:v>188</c:v>
                </c:pt>
                <c:pt idx="7">
                  <c:v>188.04166666666666</c:v>
                </c:pt>
                <c:pt idx="8">
                  <c:v>188.08333333333334</c:v>
                </c:pt>
                <c:pt idx="9">
                  <c:v>188.125</c:v>
                </c:pt>
                <c:pt idx="10">
                  <c:v>188.16666666666666</c:v>
                </c:pt>
                <c:pt idx="11">
                  <c:v>188.20833333333334</c:v>
                </c:pt>
              </c:numCache>
            </c:numRef>
          </c:xVal>
          <c:yVal>
            <c:numRef>
              <c:f>'2000'!$H$200:$H$211</c:f>
              <c:numCache>
                <c:formatCode>0.000</c:formatCode>
                <c:ptCount val="12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369-4BCA-968C-A841A9EC05AD}"/>
            </c:ext>
          </c:extLst>
        </c:ser>
        <c:ser>
          <c:idx val="2"/>
          <c:order val="2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8.4548118985126805E-2"/>
                  <c:y val="-2.1543452901720501E-2"/>
                </c:manualLayout>
              </c:layout>
              <c:numFmt formatCode="General" sourceLinked="0"/>
            </c:trendlineLbl>
          </c:trendline>
          <c:xVal>
            <c:numRef>
              <c:f>'2000'!$F$200:$F$211</c:f>
              <c:numCache>
                <c:formatCode>0.000</c:formatCode>
                <c:ptCount val="12"/>
                <c:pt idx="0">
                  <c:v>187.75</c:v>
                </c:pt>
                <c:pt idx="1">
                  <c:v>187.79166666666666</c:v>
                </c:pt>
                <c:pt idx="2">
                  <c:v>187.83333333333334</c:v>
                </c:pt>
                <c:pt idx="3">
                  <c:v>187.875</c:v>
                </c:pt>
                <c:pt idx="4">
                  <c:v>187.91666666666666</c:v>
                </c:pt>
                <c:pt idx="5">
                  <c:v>187.95833333333334</c:v>
                </c:pt>
                <c:pt idx="6">
                  <c:v>188</c:v>
                </c:pt>
                <c:pt idx="7">
                  <c:v>188.04166666666666</c:v>
                </c:pt>
                <c:pt idx="8">
                  <c:v>188.08333333333334</c:v>
                </c:pt>
                <c:pt idx="9">
                  <c:v>188.125</c:v>
                </c:pt>
                <c:pt idx="10">
                  <c:v>188.16666666666666</c:v>
                </c:pt>
                <c:pt idx="11">
                  <c:v>188.20833333333334</c:v>
                </c:pt>
              </c:numCache>
            </c:numRef>
          </c:xVal>
          <c:yVal>
            <c:numRef>
              <c:f>'2000'!$I$200:$I$211</c:f>
              <c:numCache>
                <c:formatCode>0.000</c:formatCode>
                <c:ptCount val="12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369-4BCA-968C-A841A9EC05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0425464"/>
        <c:axId val="470428536"/>
      </c:scatterChart>
      <c:valAx>
        <c:axId val="470425464"/>
        <c:scaling>
          <c:orientation val="minMax"/>
          <c:max val="188.25"/>
          <c:min val="187.7"/>
        </c:scaling>
        <c:delete val="0"/>
        <c:axPos val="b"/>
        <c:numFmt formatCode="0.00" sourceLinked="0"/>
        <c:majorTickMark val="out"/>
        <c:minorTickMark val="none"/>
        <c:tickLblPos val="nextTo"/>
        <c:crossAx val="470428536"/>
        <c:crosses val="autoZero"/>
        <c:crossBetween val="midCat"/>
      </c:valAx>
      <c:valAx>
        <c:axId val="470428536"/>
        <c:scaling>
          <c:orientation val="minMax"/>
          <c:max val="0.98"/>
          <c:min val="0.82"/>
        </c:scaling>
        <c:delete val="0"/>
        <c:axPos val="l"/>
        <c:majorGridlines/>
        <c:numFmt formatCode="0.00" sourceLinked="0"/>
        <c:majorTickMark val="out"/>
        <c:minorTickMark val="none"/>
        <c:tickLblPos val="nextTo"/>
        <c:crossAx val="47042546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6.6730971128608901E-2"/>
                  <c:y val="-0.60487678623505403"/>
                </c:manualLayout>
              </c:layout>
              <c:numFmt formatCode="General" sourceLinked="0"/>
            </c:trendlineLbl>
          </c:trendline>
          <c:xVal>
            <c:numRef>
              <c:f>'2000'!$F$223:$F$236</c:f>
              <c:numCache>
                <c:formatCode>0.000</c:formatCode>
                <c:ptCount val="14"/>
                <c:pt idx="0">
                  <c:v>188.70833333333334</c:v>
                </c:pt>
                <c:pt idx="1">
                  <c:v>188.75</c:v>
                </c:pt>
                <c:pt idx="2">
                  <c:v>188.79166666666666</c:v>
                </c:pt>
                <c:pt idx="3">
                  <c:v>188.83333333333334</c:v>
                </c:pt>
                <c:pt idx="4">
                  <c:v>188.875</c:v>
                </c:pt>
                <c:pt idx="5">
                  <c:v>188.91666666666666</c:v>
                </c:pt>
                <c:pt idx="6">
                  <c:v>188.95833333333334</c:v>
                </c:pt>
                <c:pt idx="7">
                  <c:v>189</c:v>
                </c:pt>
                <c:pt idx="8">
                  <c:v>189.04166666666666</c:v>
                </c:pt>
                <c:pt idx="9">
                  <c:v>189.08333333333334</c:v>
                </c:pt>
                <c:pt idx="10">
                  <c:v>189.125</c:v>
                </c:pt>
                <c:pt idx="11">
                  <c:v>189.16666666666666</c:v>
                </c:pt>
                <c:pt idx="12">
                  <c:v>189.20833333333334</c:v>
                </c:pt>
                <c:pt idx="13">
                  <c:v>189.25</c:v>
                </c:pt>
              </c:numCache>
            </c:numRef>
          </c:xVal>
          <c:yVal>
            <c:numRef>
              <c:f>'2000'!$G$223:$G$236</c:f>
              <c:numCache>
                <c:formatCode>0.000</c:formatCode>
                <c:ptCount val="14"/>
                <c:pt idx="0">
                  <c:v>1.1901864142373018</c:v>
                </c:pt>
                <c:pt idx="1">
                  <c:v>1.1835112709902353</c:v>
                </c:pt>
                <c:pt idx="2">
                  <c:v>1.1746430155801788</c:v>
                </c:pt>
                <c:pt idx="3">
                  <c:v>1.1526331252571755</c:v>
                </c:pt>
                <c:pt idx="4">
                  <c:v>1.1308549932702485</c:v>
                </c:pt>
                <c:pt idx="5">
                  <c:v>1.1179004351391093</c:v>
                </c:pt>
                <c:pt idx="6">
                  <c:v>1.0922465727887536</c:v>
                </c:pt>
                <c:pt idx="7">
                  <c:v>1.0816587059262748</c:v>
                </c:pt>
                <c:pt idx="8">
                  <c:v>1.0585769725841867</c:v>
                </c:pt>
                <c:pt idx="9">
                  <c:v>1.0481820862293261</c:v>
                </c:pt>
                <c:pt idx="10">
                  <c:v>1.0255280708401155</c:v>
                </c:pt>
                <c:pt idx="11">
                  <c:v>1.0214410479627605</c:v>
                </c:pt>
                <c:pt idx="12">
                  <c:v>1.0112666367397796</c:v>
                </c:pt>
                <c:pt idx="13">
                  <c:v>0.99511630723456956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90C-4540-82A4-1520991F6CBE}"/>
            </c:ext>
          </c:extLst>
        </c:ser>
        <c:ser>
          <c:idx val="1"/>
          <c:order val="1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46534995625546799"/>
                  <c:y val="-0.35487678623505398"/>
                </c:manualLayout>
              </c:layout>
              <c:numFmt formatCode="General" sourceLinked="0"/>
            </c:trendlineLbl>
          </c:trendline>
          <c:xVal>
            <c:numRef>
              <c:f>'2000'!$F$223:$F$236</c:f>
              <c:numCache>
                <c:formatCode>0.000</c:formatCode>
                <c:ptCount val="14"/>
                <c:pt idx="0">
                  <c:v>188.70833333333334</c:v>
                </c:pt>
                <c:pt idx="1">
                  <c:v>188.75</c:v>
                </c:pt>
                <c:pt idx="2">
                  <c:v>188.79166666666666</c:v>
                </c:pt>
                <c:pt idx="3">
                  <c:v>188.83333333333334</c:v>
                </c:pt>
                <c:pt idx="4">
                  <c:v>188.875</c:v>
                </c:pt>
                <c:pt idx="5">
                  <c:v>188.91666666666666</c:v>
                </c:pt>
                <c:pt idx="6">
                  <c:v>188.95833333333334</c:v>
                </c:pt>
                <c:pt idx="7">
                  <c:v>189</c:v>
                </c:pt>
                <c:pt idx="8">
                  <c:v>189.04166666666666</c:v>
                </c:pt>
                <c:pt idx="9">
                  <c:v>189.08333333333334</c:v>
                </c:pt>
                <c:pt idx="10">
                  <c:v>189.125</c:v>
                </c:pt>
                <c:pt idx="11">
                  <c:v>189.16666666666666</c:v>
                </c:pt>
                <c:pt idx="12">
                  <c:v>189.20833333333334</c:v>
                </c:pt>
                <c:pt idx="13">
                  <c:v>189.25</c:v>
                </c:pt>
              </c:numCache>
            </c:numRef>
          </c:xVal>
          <c:yVal>
            <c:numRef>
              <c:f>'2000'!$H$223:$H$236</c:f>
              <c:numCache>
                <c:formatCode>0.000</c:formatCode>
                <c:ptCount val="1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90C-4540-82A4-1520991F6CBE}"/>
            </c:ext>
          </c:extLst>
        </c:ser>
        <c:ser>
          <c:idx val="2"/>
          <c:order val="2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165861329833771"/>
                  <c:y val="-1.2284193642461401E-2"/>
                </c:manualLayout>
              </c:layout>
              <c:numFmt formatCode="General" sourceLinked="0"/>
            </c:trendlineLbl>
          </c:trendline>
          <c:xVal>
            <c:numRef>
              <c:f>'2000'!$F$223:$F$236</c:f>
              <c:numCache>
                <c:formatCode>0.000</c:formatCode>
                <c:ptCount val="14"/>
                <c:pt idx="0">
                  <c:v>188.70833333333334</c:v>
                </c:pt>
                <c:pt idx="1">
                  <c:v>188.75</c:v>
                </c:pt>
                <c:pt idx="2">
                  <c:v>188.79166666666666</c:v>
                </c:pt>
                <c:pt idx="3">
                  <c:v>188.83333333333334</c:v>
                </c:pt>
                <c:pt idx="4">
                  <c:v>188.875</c:v>
                </c:pt>
                <c:pt idx="5">
                  <c:v>188.91666666666666</c:v>
                </c:pt>
                <c:pt idx="6">
                  <c:v>188.95833333333334</c:v>
                </c:pt>
                <c:pt idx="7">
                  <c:v>189</c:v>
                </c:pt>
                <c:pt idx="8">
                  <c:v>189.04166666666666</c:v>
                </c:pt>
                <c:pt idx="9">
                  <c:v>189.08333333333334</c:v>
                </c:pt>
                <c:pt idx="10">
                  <c:v>189.125</c:v>
                </c:pt>
                <c:pt idx="11">
                  <c:v>189.16666666666666</c:v>
                </c:pt>
                <c:pt idx="12">
                  <c:v>189.20833333333334</c:v>
                </c:pt>
                <c:pt idx="13">
                  <c:v>189.25</c:v>
                </c:pt>
              </c:numCache>
            </c:numRef>
          </c:xVal>
          <c:yVal>
            <c:numRef>
              <c:f>'2000'!$I$223:$I$236</c:f>
              <c:numCache>
                <c:formatCode>0.000</c:formatCode>
                <c:ptCount val="1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90C-4540-82A4-1520991F6C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0467992"/>
        <c:axId val="470471064"/>
      </c:scatterChart>
      <c:valAx>
        <c:axId val="470467992"/>
        <c:scaling>
          <c:orientation val="minMax"/>
          <c:min val="188.7"/>
        </c:scaling>
        <c:delete val="0"/>
        <c:axPos val="b"/>
        <c:numFmt formatCode="0.00" sourceLinked="0"/>
        <c:majorTickMark val="out"/>
        <c:minorTickMark val="none"/>
        <c:tickLblPos val="nextTo"/>
        <c:crossAx val="470471064"/>
        <c:crosses val="autoZero"/>
        <c:crossBetween val="midCat"/>
      </c:valAx>
      <c:valAx>
        <c:axId val="470471064"/>
        <c:scaling>
          <c:orientation val="minMax"/>
          <c:max val="1.2"/>
          <c:min val="0.98"/>
        </c:scaling>
        <c:delete val="0"/>
        <c:axPos val="l"/>
        <c:majorGridlines/>
        <c:numFmt formatCode="0.00" sourceLinked="0"/>
        <c:majorTickMark val="out"/>
        <c:minorTickMark val="none"/>
        <c:tickLblPos val="nextTo"/>
        <c:crossAx val="47046799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4.2780183727034099E-2"/>
                  <c:y val="-0.67895086030912799"/>
                </c:manualLayout>
              </c:layout>
              <c:numFmt formatCode="General" sourceLinked="0"/>
            </c:trendlineLbl>
          </c:trendline>
          <c:xVal>
            <c:numRef>
              <c:f>'2000'!$F$244:$F$260</c:f>
              <c:numCache>
                <c:formatCode>0.000</c:formatCode>
                <c:ptCount val="17"/>
                <c:pt idx="0">
                  <c:v>189.58333333333334</c:v>
                </c:pt>
                <c:pt idx="1">
                  <c:v>189.625</c:v>
                </c:pt>
                <c:pt idx="2">
                  <c:v>189.66666666666666</c:v>
                </c:pt>
                <c:pt idx="3">
                  <c:v>189.70833333333334</c:v>
                </c:pt>
                <c:pt idx="4">
                  <c:v>189.75</c:v>
                </c:pt>
                <c:pt idx="5">
                  <c:v>189.79166666666666</c:v>
                </c:pt>
                <c:pt idx="6">
                  <c:v>189.83333333333334</c:v>
                </c:pt>
                <c:pt idx="7">
                  <c:v>189.875</c:v>
                </c:pt>
                <c:pt idx="8">
                  <c:v>189.91666666666666</c:v>
                </c:pt>
                <c:pt idx="9">
                  <c:v>189.95833333333334</c:v>
                </c:pt>
                <c:pt idx="10">
                  <c:v>190</c:v>
                </c:pt>
                <c:pt idx="11">
                  <c:v>190.04166666666666</c:v>
                </c:pt>
                <c:pt idx="12">
                  <c:v>190.08333333333334</c:v>
                </c:pt>
                <c:pt idx="13">
                  <c:v>190.125</c:v>
                </c:pt>
                <c:pt idx="14">
                  <c:v>190.16666666666666</c:v>
                </c:pt>
                <c:pt idx="15">
                  <c:v>190.20833333333334</c:v>
                </c:pt>
                <c:pt idx="16">
                  <c:v>190.25</c:v>
                </c:pt>
              </c:numCache>
            </c:numRef>
          </c:xVal>
          <c:yVal>
            <c:numRef>
              <c:f>'2000'!$G$244:$G$260</c:f>
              <c:numCache>
                <c:formatCode>0.000</c:formatCode>
                <c:ptCount val="17"/>
                <c:pt idx="2">
                  <c:v>1.2741709080978454</c:v>
                </c:pt>
                <c:pt idx="3">
                  <c:v>1.2695540672050565</c:v>
                </c:pt>
                <c:pt idx="4">
                  <c:v>1.2626451025779231</c:v>
                </c:pt>
                <c:pt idx="5">
                  <c:v>1.2352063047499311</c:v>
                </c:pt>
                <c:pt idx="6">
                  <c:v>1.2058411397023081</c:v>
                </c:pt>
                <c:pt idx="7">
                  <c:v>1.1724316726085098</c:v>
                </c:pt>
                <c:pt idx="8">
                  <c:v>1.1482588744527571</c:v>
                </c:pt>
                <c:pt idx="9">
                  <c:v>1.1243671345195159</c:v>
                </c:pt>
                <c:pt idx="10">
                  <c:v>1.1071698069352915</c:v>
                </c:pt>
                <c:pt idx="11">
                  <c:v>1.0858866702279155</c:v>
                </c:pt>
                <c:pt idx="12">
                  <c:v>1.0627519163411654</c:v>
                </c:pt>
                <c:pt idx="13">
                  <c:v>1.0399100093310401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7D3-4DE8-A8A6-F2C904FEB87D}"/>
            </c:ext>
          </c:extLst>
        </c:ser>
        <c:ser>
          <c:idx val="1"/>
          <c:order val="1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43158355205599302"/>
                  <c:y val="-0.14654345290172099"/>
                </c:manualLayout>
              </c:layout>
              <c:numFmt formatCode="General" sourceLinked="0"/>
            </c:trendlineLbl>
          </c:trendline>
          <c:xVal>
            <c:numRef>
              <c:f>'2000'!$F$244:$F$260</c:f>
              <c:numCache>
                <c:formatCode>0.000</c:formatCode>
                <c:ptCount val="17"/>
                <c:pt idx="0">
                  <c:v>189.58333333333334</c:v>
                </c:pt>
                <c:pt idx="1">
                  <c:v>189.625</c:v>
                </c:pt>
                <c:pt idx="2">
                  <c:v>189.66666666666666</c:v>
                </c:pt>
                <c:pt idx="3">
                  <c:v>189.70833333333334</c:v>
                </c:pt>
                <c:pt idx="4">
                  <c:v>189.75</c:v>
                </c:pt>
                <c:pt idx="5">
                  <c:v>189.79166666666666</c:v>
                </c:pt>
                <c:pt idx="6">
                  <c:v>189.83333333333334</c:v>
                </c:pt>
                <c:pt idx="7">
                  <c:v>189.875</c:v>
                </c:pt>
                <c:pt idx="8">
                  <c:v>189.91666666666666</c:v>
                </c:pt>
                <c:pt idx="9">
                  <c:v>189.95833333333334</c:v>
                </c:pt>
                <c:pt idx="10">
                  <c:v>190</c:v>
                </c:pt>
                <c:pt idx="11">
                  <c:v>190.04166666666666</c:v>
                </c:pt>
                <c:pt idx="12">
                  <c:v>190.08333333333334</c:v>
                </c:pt>
                <c:pt idx="13">
                  <c:v>190.125</c:v>
                </c:pt>
                <c:pt idx="14">
                  <c:v>190.16666666666666</c:v>
                </c:pt>
                <c:pt idx="15">
                  <c:v>190.20833333333334</c:v>
                </c:pt>
                <c:pt idx="16">
                  <c:v>190.25</c:v>
                </c:pt>
              </c:numCache>
            </c:numRef>
          </c:xVal>
          <c:yVal>
            <c:numRef>
              <c:f>'2000'!$H$244:$H$260</c:f>
              <c:numCache>
                <c:formatCode>0.000</c:formatCode>
                <c:ptCount val="17"/>
                <c:pt idx="13">
                  <c:v>1.0399100093310401</c:v>
                </c:pt>
                <c:pt idx="14">
                  <c:v>1.0296249309657488</c:v>
                </c:pt>
                <c:pt idx="15">
                  <c:v>1.0275752722859484</c:v>
                </c:pt>
                <c:pt idx="16">
                  <c:v>1.0214410479627605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7D3-4DE8-A8A6-F2C904FEB87D}"/>
            </c:ext>
          </c:extLst>
        </c:ser>
        <c:ser>
          <c:idx val="2"/>
          <c:order val="2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12880577427821499"/>
                  <c:y val="-7.6545640128317296E-3"/>
                </c:manualLayout>
              </c:layout>
              <c:numFmt formatCode="General" sourceLinked="0"/>
            </c:trendlineLbl>
          </c:trendline>
          <c:xVal>
            <c:numRef>
              <c:f>'2000'!$F$244:$F$260</c:f>
              <c:numCache>
                <c:formatCode>0.000</c:formatCode>
                <c:ptCount val="17"/>
                <c:pt idx="0">
                  <c:v>189.58333333333334</c:v>
                </c:pt>
                <c:pt idx="1">
                  <c:v>189.625</c:v>
                </c:pt>
                <c:pt idx="2">
                  <c:v>189.66666666666666</c:v>
                </c:pt>
                <c:pt idx="3">
                  <c:v>189.70833333333334</c:v>
                </c:pt>
                <c:pt idx="4">
                  <c:v>189.75</c:v>
                </c:pt>
                <c:pt idx="5">
                  <c:v>189.79166666666666</c:v>
                </c:pt>
                <c:pt idx="6">
                  <c:v>189.83333333333334</c:v>
                </c:pt>
                <c:pt idx="7">
                  <c:v>189.875</c:v>
                </c:pt>
                <c:pt idx="8">
                  <c:v>189.91666666666666</c:v>
                </c:pt>
                <c:pt idx="9">
                  <c:v>189.95833333333334</c:v>
                </c:pt>
                <c:pt idx="10">
                  <c:v>190</c:v>
                </c:pt>
                <c:pt idx="11">
                  <c:v>190.04166666666666</c:v>
                </c:pt>
                <c:pt idx="12">
                  <c:v>190.08333333333334</c:v>
                </c:pt>
                <c:pt idx="13">
                  <c:v>190.125</c:v>
                </c:pt>
                <c:pt idx="14">
                  <c:v>190.16666666666666</c:v>
                </c:pt>
                <c:pt idx="15">
                  <c:v>190.20833333333334</c:v>
                </c:pt>
                <c:pt idx="16">
                  <c:v>190.25</c:v>
                </c:pt>
              </c:numCache>
            </c:numRef>
          </c:xVal>
          <c:yVal>
            <c:numRef>
              <c:f>'2000'!$I$244:$I$260</c:f>
              <c:numCache>
                <c:formatCode>0.000</c:formatCode>
                <c:ptCount val="17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7D3-4DE8-A8A6-F2C904FEB8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0510856"/>
        <c:axId val="470513928"/>
      </c:scatterChart>
      <c:valAx>
        <c:axId val="470510856"/>
        <c:scaling>
          <c:orientation val="minMax"/>
          <c:max val="190.3"/>
          <c:min val="189.55"/>
        </c:scaling>
        <c:delete val="0"/>
        <c:axPos val="b"/>
        <c:numFmt formatCode="0.00" sourceLinked="0"/>
        <c:majorTickMark val="out"/>
        <c:minorTickMark val="none"/>
        <c:tickLblPos val="nextTo"/>
        <c:crossAx val="470513928"/>
        <c:crosses val="autoZero"/>
        <c:crossBetween val="midCat"/>
      </c:valAx>
      <c:valAx>
        <c:axId val="470513928"/>
        <c:scaling>
          <c:orientation val="minMax"/>
          <c:max val="1.3"/>
          <c:min val="1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7051085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202452537182852"/>
                  <c:y val="-0.62339530475357197"/>
                </c:manualLayout>
              </c:layout>
              <c:numFmt formatCode="General" sourceLinked="0"/>
            </c:trendlineLbl>
          </c:trendline>
          <c:xVal>
            <c:numRef>
              <c:f>'2000'!$F$272:$F$283</c:f>
              <c:numCache>
                <c:formatCode>0.000</c:formatCode>
                <c:ptCount val="12"/>
                <c:pt idx="0">
                  <c:v>190.75</c:v>
                </c:pt>
                <c:pt idx="1">
                  <c:v>190.79166666666666</c:v>
                </c:pt>
                <c:pt idx="2">
                  <c:v>190.83333333333334</c:v>
                </c:pt>
                <c:pt idx="3">
                  <c:v>190.875</c:v>
                </c:pt>
                <c:pt idx="4">
                  <c:v>190.91666666666666</c:v>
                </c:pt>
                <c:pt idx="5">
                  <c:v>190.95833333333334</c:v>
                </c:pt>
                <c:pt idx="6">
                  <c:v>191</c:v>
                </c:pt>
                <c:pt idx="7">
                  <c:v>191.04166666666666</c:v>
                </c:pt>
                <c:pt idx="8">
                  <c:v>191.08333333333334</c:v>
                </c:pt>
                <c:pt idx="9">
                  <c:v>191.125</c:v>
                </c:pt>
                <c:pt idx="10">
                  <c:v>191.16666666666666</c:v>
                </c:pt>
                <c:pt idx="11">
                  <c:v>191.20833333333334</c:v>
                </c:pt>
              </c:numCache>
            </c:numRef>
          </c:xVal>
          <c:yVal>
            <c:numRef>
              <c:f>'2000'!$G$272:$G$283</c:f>
              <c:numCache>
                <c:formatCode>0.000</c:formatCode>
                <c:ptCount val="12"/>
                <c:pt idx="0">
                  <c:v>1.5281267364053492</c:v>
                </c:pt>
                <c:pt idx="1">
                  <c:v>1.4955121044810489</c:v>
                </c:pt>
                <c:pt idx="2">
                  <c:v>1.4582741958201164</c:v>
                </c:pt>
                <c:pt idx="3">
                  <c:v>1.4214693316565001</c:v>
                </c:pt>
                <c:pt idx="4">
                  <c:v>1.3730886451039859</c:v>
                </c:pt>
                <c:pt idx="5">
                  <c:v>1.3255226901314865</c:v>
                </c:pt>
                <c:pt idx="6">
                  <c:v>1.2973845928345917</c:v>
                </c:pt>
                <c:pt idx="7">
                  <c:v>1.2741709080978454</c:v>
                </c:pt>
                <c:pt idx="8">
                  <c:v>1.2397574155469253</c:v>
                </c:pt>
                <c:pt idx="9">
                  <c:v>1.2080865617487715</c:v>
                </c:pt>
                <c:pt idx="10">
                  <c:v>1.1924160096488872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BFB-4CCB-8D7B-D5476E8E5D3E}"/>
            </c:ext>
          </c:extLst>
        </c:ser>
        <c:ser>
          <c:idx val="1"/>
          <c:order val="1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189241688538933"/>
                  <c:y val="-1.6913823272091E-2"/>
                </c:manualLayout>
              </c:layout>
              <c:numFmt formatCode="General" sourceLinked="0"/>
            </c:trendlineLbl>
          </c:trendline>
          <c:xVal>
            <c:numRef>
              <c:f>'2000'!$F$272:$F$283</c:f>
              <c:numCache>
                <c:formatCode>0.000</c:formatCode>
                <c:ptCount val="12"/>
                <c:pt idx="0">
                  <c:v>190.75</c:v>
                </c:pt>
                <c:pt idx="1">
                  <c:v>190.79166666666666</c:v>
                </c:pt>
                <c:pt idx="2">
                  <c:v>190.83333333333334</c:v>
                </c:pt>
                <c:pt idx="3">
                  <c:v>190.875</c:v>
                </c:pt>
                <c:pt idx="4">
                  <c:v>190.91666666666666</c:v>
                </c:pt>
                <c:pt idx="5">
                  <c:v>190.95833333333334</c:v>
                </c:pt>
                <c:pt idx="6">
                  <c:v>191</c:v>
                </c:pt>
                <c:pt idx="7">
                  <c:v>191.04166666666666</c:v>
                </c:pt>
                <c:pt idx="8">
                  <c:v>191.08333333333334</c:v>
                </c:pt>
                <c:pt idx="9">
                  <c:v>191.125</c:v>
                </c:pt>
                <c:pt idx="10">
                  <c:v>191.16666666666666</c:v>
                </c:pt>
                <c:pt idx="11">
                  <c:v>191.20833333333334</c:v>
                </c:pt>
              </c:numCache>
            </c:numRef>
          </c:xVal>
          <c:yVal>
            <c:numRef>
              <c:f>'2000'!$H$272:$H$283</c:f>
              <c:numCache>
                <c:formatCode>0.000</c:formatCode>
                <c:ptCount val="12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BFB-4CCB-8D7B-D5476E8E5D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0544552"/>
        <c:axId val="470547576"/>
      </c:scatterChart>
      <c:valAx>
        <c:axId val="470544552"/>
        <c:scaling>
          <c:orientation val="minMax"/>
          <c:max val="191.25"/>
          <c:min val="190.7"/>
        </c:scaling>
        <c:delete val="0"/>
        <c:axPos val="b"/>
        <c:numFmt formatCode="0.00" sourceLinked="0"/>
        <c:majorTickMark val="out"/>
        <c:minorTickMark val="none"/>
        <c:tickLblPos val="nextTo"/>
        <c:crossAx val="470547576"/>
        <c:crosses val="autoZero"/>
        <c:crossBetween val="midCat"/>
      </c:valAx>
      <c:valAx>
        <c:axId val="470547576"/>
        <c:scaling>
          <c:orientation val="minMax"/>
          <c:max val="1.55"/>
          <c:min val="1.1499999999999999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7054455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numRef>
              <c:f>'2000'!$F$298:$F$303</c:f>
              <c:numCache>
                <c:formatCode>0.000</c:formatCode>
                <c:ptCount val="6"/>
                <c:pt idx="0">
                  <c:v>191.83333333333334</c:v>
                </c:pt>
                <c:pt idx="1">
                  <c:v>191.875</c:v>
                </c:pt>
                <c:pt idx="2">
                  <c:v>191.91666666666666</c:v>
                </c:pt>
                <c:pt idx="3">
                  <c:v>191.95833333333334</c:v>
                </c:pt>
                <c:pt idx="4">
                  <c:v>192</c:v>
                </c:pt>
                <c:pt idx="5">
                  <c:v>192.04166666666666</c:v>
                </c:pt>
              </c:numCache>
            </c:numRef>
          </c:xVal>
          <c:yVal>
            <c:numRef>
              <c:f>'2000'!$G$298:$G$303</c:f>
              <c:numCache>
                <c:formatCode>0.000</c:formatCode>
                <c:ptCount val="6"/>
                <c:pt idx="0">
                  <c:v>1.6273268889080073</c:v>
                </c:pt>
                <c:pt idx="1">
                  <c:v>1.4288376696108072</c:v>
                </c:pt>
                <c:pt idx="2">
                  <c:v>1.3090839091259736</c:v>
                </c:pt>
                <c:pt idx="3">
                  <c:v>1.2595334321925149</c:v>
                </c:pt>
                <c:pt idx="4">
                  <c:v>1.1418446547395091</c:v>
                </c:pt>
                <c:pt idx="5">
                  <c:v>0.99603054112585376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067-45A8-88FF-B2813DFA3A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0571704"/>
        <c:axId val="470574616"/>
      </c:scatterChart>
      <c:valAx>
        <c:axId val="470571704"/>
        <c:scaling>
          <c:orientation val="minMax"/>
          <c:max val="192.05"/>
        </c:scaling>
        <c:delete val="0"/>
        <c:axPos val="b"/>
        <c:numFmt formatCode="0.00" sourceLinked="0"/>
        <c:majorTickMark val="out"/>
        <c:minorTickMark val="none"/>
        <c:tickLblPos val="nextTo"/>
        <c:crossAx val="470574616"/>
        <c:crosses val="autoZero"/>
        <c:crossBetween val="midCat"/>
      </c:valAx>
      <c:valAx>
        <c:axId val="470574616"/>
        <c:scaling>
          <c:orientation val="minMax"/>
          <c:max val="1.7"/>
          <c:min val="0.9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7057170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23476749781277301"/>
                  <c:y val="-0.109506415864684"/>
                </c:manualLayout>
              </c:layout>
              <c:numFmt formatCode="General" sourceLinked="0"/>
            </c:trendlineLbl>
          </c:trendline>
          <c:xVal>
            <c:numRef>
              <c:f>'2000'!$F$316:$F$321</c:f>
              <c:numCache>
                <c:formatCode>0.000</c:formatCode>
                <c:ptCount val="6"/>
                <c:pt idx="0">
                  <c:v>192.58333333333334</c:v>
                </c:pt>
                <c:pt idx="1">
                  <c:v>192.625</c:v>
                </c:pt>
                <c:pt idx="2">
                  <c:v>192.66666666666666</c:v>
                </c:pt>
                <c:pt idx="3">
                  <c:v>192.70833333333334</c:v>
                </c:pt>
                <c:pt idx="4">
                  <c:v>192.75</c:v>
                </c:pt>
                <c:pt idx="5">
                  <c:v>192.79166666666666</c:v>
                </c:pt>
              </c:numCache>
            </c:numRef>
          </c:xVal>
          <c:yVal>
            <c:numRef>
              <c:f>'2000'!$G$316:$G$321</c:f>
              <c:numCache>
                <c:formatCode>0.000</c:formatCode>
                <c:ptCount val="6"/>
                <c:pt idx="0">
                  <c:v>1.429792641317998</c:v>
                </c:pt>
                <c:pt idx="1">
                  <c:v>1.4013100959654972</c:v>
                </c:pt>
                <c:pt idx="2">
                  <c:v>1.3979770563239209</c:v>
                </c:pt>
                <c:pt idx="3">
                  <c:v>1.3766466891239395</c:v>
                </c:pt>
                <c:pt idx="4">
                  <c:v>1.3491494178916787</c:v>
                </c:pt>
                <c:pt idx="5">
                  <c:v>1.3399408319257984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917-4200-B0B6-883D0FA182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0600152"/>
        <c:axId val="470603064"/>
      </c:scatterChart>
      <c:valAx>
        <c:axId val="470600152"/>
        <c:scaling>
          <c:orientation val="minMax"/>
          <c:max val="192.8"/>
          <c:min val="192.55"/>
        </c:scaling>
        <c:delete val="0"/>
        <c:axPos val="b"/>
        <c:numFmt formatCode="0.00" sourceLinked="0"/>
        <c:majorTickMark val="out"/>
        <c:minorTickMark val="none"/>
        <c:tickLblPos val="nextTo"/>
        <c:crossAx val="470603064"/>
        <c:crosses val="autoZero"/>
        <c:crossBetween val="midCat"/>
      </c:valAx>
      <c:valAx>
        <c:axId val="470603064"/>
        <c:scaling>
          <c:orientation val="minMax"/>
          <c:max val="1.43"/>
          <c:min val="1.33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7060015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'1999'!$F$457:$F$469</c:f>
              <c:numCache>
                <c:formatCode>0.000</c:formatCode>
                <c:ptCount val="13"/>
                <c:pt idx="0">
                  <c:v>194.66666666666666</c:v>
                </c:pt>
                <c:pt idx="1">
                  <c:v>194.70833333333334</c:v>
                </c:pt>
                <c:pt idx="2">
                  <c:v>194.75</c:v>
                </c:pt>
                <c:pt idx="3">
                  <c:v>194.79166666666666</c:v>
                </c:pt>
                <c:pt idx="4">
                  <c:v>194.83333333333334</c:v>
                </c:pt>
                <c:pt idx="5">
                  <c:v>194.875</c:v>
                </c:pt>
                <c:pt idx="6">
                  <c:v>194.91666666666666</c:v>
                </c:pt>
                <c:pt idx="7">
                  <c:v>194.95833333333334</c:v>
                </c:pt>
                <c:pt idx="8">
                  <c:v>195</c:v>
                </c:pt>
                <c:pt idx="9">
                  <c:v>195.04166666666666</c:v>
                </c:pt>
                <c:pt idx="10">
                  <c:v>195.08333333333334</c:v>
                </c:pt>
                <c:pt idx="11">
                  <c:v>195.125</c:v>
                </c:pt>
                <c:pt idx="12">
                  <c:v>195.16666666666666</c:v>
                </c:pt>
              </c:numCache>
            </c:numRef>
          </c:xVal>
          <c:yVal>
            <c:numRef>
              <c:f>'1999'!$E$457:$E$469</c:f>
              <c:numCache>
                <c:formatCode>0.000</c:formatCode>
                <c:ptCount val="13"/>
                <c:pt idx="0">
                  <c:v>5.3579113695317861</c:v>
                </c:pt>
                <c:pt idx="1">
                  <c:v>5.1525009465899103</c:v>
                </c:pt>
                <c:pt idx="2">
                  <c:v>3.9082003261313565</c:v>
                </c:pt>
                <c:pt idx="3">
                  <c:v>3.2724123578266182</c:v>
                </c:pt>
                <c:pt idx="4">
                  <c:v>3.1693609673029961</c:v>
                </c:pt>
                <c:pt idx="5">
                  <c:v>3.1107878560634585</c:v>
                </c:pt>
                <c:pt idx="6">
                  <c:v>2.8089649541875952</c:v>
                </c:pt>
                <c:pt idx="7">
                  <c:v>2.3404155935590731</c:v>
                </c:pt>
                <c:pt idx="8">
                  <c:v>2.1628713627056415</c:v>
                </c:pt>
                <c:pt idx="9">
                  <c:v>1.9487480718040668</c:v>
                </c:pt>
                <c:pt idx="10">
                  <c:v>1.6590471748716533</c:v>
                </c:pt>
                <c:pt idx="11">
                  <c:v>1.3387046303035275</c:v>
                </c:pt>
                <c:pt idx="12">
                  <c:v>1.0431997685611618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A7A-4E5A-8C2B-758CADA281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6222360"/>
        <c:axId val="456225480"/>
      </c:scatterChart>
      <c:valAx>
        <c:axId val="456222360"/>
        <c:scaling>
          <c:orientation val="minMax"/>
          <c:max val="195.2"/>
          <c:min val="194.65"/>
        </c:scaling>
        <c:delete val="0"/>
        <c:axPos val="b"/>
        <c:numFmt formatCode="0.00" sourceLinked="0"/>
        <c:majorTickMark val="out"/>
        <c:minorTickMark val="none"/>
        <c:tickLblPos val="nextTo"/>
        <c:crossAx val="456225480"/>
        <c:crosses val="autoZero"/>
        <c:crossBetween val="midCat"/>
      </c:valAx>
      <c:valAx>
        <c:axId val="456225480"/>
        <c:scaling>
          <c:orientation val="minMax"/>
          <c:max val="5.5"/>
          <c:min val="0.5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622236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330376202974628"/>
                  <c:y val="-0.706728638086906"/>
                </c:manualLayout>
              </c:layout>
              <c:numFmt formatCode="General" sourceLinked="0"/>
            </c:trendlineLbl>
          </c:trendline>
          <c:xVal>
            <c:numRef>
              <c:f>'2000'!$F$324:$F$330</c:f>
              <c:numCache>
                <c:formatCode>0.000</c:formatCode>
                <c:ptCount val="7"/>
                <c:pt idx="0">
                  <c:v>192.91666666666666</c:v>
                </c:pt>
                <c:pt idx="1">
                  <c:v>192.95833333333334</c:v>
                </c:pt>
                <c:pt idx="2">
                  <c:v>193</c:v>
                </c:pt>
                <c:pt idx="3">
                  <c:v>193.04166666666666</c:v>
                </c:pt>
                <c:pt idx="4">
                  <c:v>193.08333333333334</c:v>
                </c:pt>
                <c:pt idx="5">
                  <c:v>193.125</c:v>
                </c:pt>
                <c:pt idx="6">
                  <c:v>193.16666666666666</c:v>
                </c:pt>
              </c:numCache>
            </c:numRef>
          </c:xVal>
          <c:yVal>
            <c:numRef>
              <c:f>'2000'!$G$324:$G$330</c:f>
              <c:numCache>
                <c:formatCode>0.000</c:formatCode>
                <c:ptCount val="7"/>
                <c:pt idx="0">
                  <c:v>1.3654356693942185</c:v>
                </c:pt>
                <c:pt idx="1">
                  <c:v>1.3384116659884102</c:v>
                </c:pt>
                <c:pt idx="2">
                  <c:v>1.2800799941443011</c:v>
                </c:pt>
                <c:pt idx="3">
                  <c:v>1.2035251174652943</c:v>
                </c:pt>
                <c:pt idx="4">
                  <c:v>1.1690719949447446</c:v>
                </c:pt>
                <c:pt idx="5">
                  <c:v>1.1519090989175857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CAC-45B8-81B5-8B79F39C1883}"/>
            </c:ext>
          </c:extLst>
        </c:ser>
        <c:ser>
          <c:idx val="1"/>
          <c:order val="1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39426509186351699"/>
                  <c:y val="-7.70990084572762E-2"/>
                </c:manualLayout>
              </c:layout>
              <c:numFmt formatCode="General" sourceLinked="0"/>
            </c:trendlineLbl>
          </c:trendline>
          <c:xVal>
            <c:numRef>
              <c:f>'2000'!$F$324:$F$330</c:f>
              <c:numCache>
                <c:formatCode>0.000</c:formatCode>
                <c:ptCount val="7"/>
                <c:pt idx="0">
                  <c:v>192.91666666666666</c:v>
                </c:pt>
                <c:pt idx="1">
                  <c:v>192.95833333333334</c:v>
                </c:pt>
                <c:pt idx="2">
                  <c:v>193</c:v>
                </c:pt>
                <c:pt idx="3">
                  <c:v>193.04166666666666</c:v>
                </c:pt>
                <c:pt idx="4">
                  <c:v>193.08333333333334</c:v>
                </c:pt>
                <c:pt idx="5">
                  <c:v>193.125</c:v>
                </c:pt>
                <c:pt idx="6">
                  <c:v>193.16666666666666</c:v>
                </c:pt>
              </c:numCache>
            </c:numRef>
          </c:xVal>
          <c:yVal>
            <c:numRef>
              <c:f>'2000'!$H$324:$H$330</c:f>
              <c:numCache>
                <c:formatCode>0.000</c:formatCode>
                <c:ptCount val="7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CAC-45B8-81B5-8B79F39C18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0637288"/>
        <c:axId val="470640312"/>
      </c:scatterChart>
      <c:valAx>
        <c:axId val="470637288"/>
        <c:scaling>
          <c:orientation val="minMax"/>
        </c:scaling>
        <c:delete val="0"/>
        <c:axPos val="b"/>
        <c:numFmt formatCode="0.000" sourceLinked="1"/>
        <c:majorTickMark val="out"/>
        <c:minorTickMark val="none"/>
        <c:tickLblPos val="nextTo"/>
        <c:crossAx val="470640312"/>
        <c:crosses val="autoZero"/>
        <c:crossBetween val="midCat"/>
      </c:valAx>
      <c:valAx>
        <c:axId val="470640312"/>
        <c:scaling>
          <c:orientation val="minMax"/>
          <c:max val="1.4"/>
          <c:min val="1.1000000000000001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7063728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42532633420822402"/>
                  <c:y val="-0.38265456401283199"/>
                </c:manualLayout>
              </c:layout>
              <c:numFmt formatCode="General" sourceLinked="0"/>
            </c:trendlineLbl>
          </c:trendline>
          <c:xVal>
            <c:numRef>
              <c:f>'2000'!$F$341:$F$350</c:f>
              <c:numCache>
                <c:formatCode>0.000</c:formatCode>
                <c:ptCount val="10"/>
                <c:pt idx="0">
                  <c:v>193.625</c:v>
                </c:pt>
                <c:pt idx="1">
                  <c:v>193.66666666666666</c:v>
                </c:pt>
                <c:pt idx="2">
                  <c:v>193.70833333333334</c:v>
                </c:pt>
                <c:pt idx="3">
                  <c:v>193.75</c:v>
                </c:pt>
                <c:pt idx="4">
                  <c:v>193.79166666666666</c:v>
                </c:pt>
                <c:pt idx="5">
                  <c:v>193.83333333333334</c:v>
                </c:pt>
                <c:pt idx="6">
                  <c:v>193.875</c:v>
                </c:pt>
                <c:pt idx="7">
                  <c:v>193.91666666666666</c:v>
                </c:pt>
                <c:pt idx="8">
                  <c:v>193.95833333333334</c:v>
                </c:pt>
                <c:pt idx="9">
                  <c:v>194</c:v>
                </c:pt>
              </c:numCache>
            </c:numRef>
          </c:xVal>
          <c:yVal>
            <c:numRef>
              <c:f>'2000'!$G$341:$G$350</c:f>
              <c:numCache>
                <c:formatCode>0.000</c:formatCode>
                <c:ptCount val="10"/>
                <c:pt idx="0">
                  <c:v>1.4675810468728847</c:v>
                </c:pt>
                <c:pt idx="1">
                  <c:v>1.4054203274522288</c:v>
                </c:pt>
                <c:pt idx="2">
                  <c:v>1.4004675248901104</c:v>
                </c:pt>
                <c:pt idx="3">
                  <c:v>1.3873557603114259</c:v>
                </c:pt>
                <c:pt idx="4">
                  <c:v>1.3292910990516131</c:v>
                </c:pt>
                <c:pt idx="5">
                  <c:v>1.3110912543344806</c:v>
                </c:pt>
                <c:pt idx="6">
                  <c:v>1.2408043516236706</c:v>
                </c:pt>
                <c:pt idx="7">
                  <c:v>1.1976508268945463</c:v>
                </c:pt>
                <c:pt idx="8">
                  <c:v>1.1769554685359891</c:v>
                </c:pt>
                <c:pt idx="9">
                  <c:v>1.1643197605646354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D5B-4745-8323-F688493F2149}"/>
            </c:ext>
          </c:extLst>
        </c:ser>
        <c:ser>
          <c:idx val="1"/>
          <c:order val="1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153782152230971"/>
                  <c:y val="-1.6637139107611498E-2"/>
                </c:manualLayout>
              </c:layout>
              <c:numFmt formatCode="General" sourceLinked="0"/>
            </c:trendlineLbl>
          </c:trendline>
          <c:xVal>
            <c:numRef>
              <c:f>'2000'!$F$341:$F$350</c:f>
              <c:numCache>
                <c:formatCode>0.000</c:formatCode>
                <c:ptCount val="10"/>
                <c:pt idx="0">
                  <c:v>193.625</c:v>
                </c:pt>
                <c:pt idx="1">
                  <c:v>193.66666666666666</c:v>
                </c:pt>
                <c:pt idx="2">
                  <c:v>193.70833333333334</c:v>
                </c:pt>
                <c:pt idx="3">
                  <c:v>193.75</c:v>
                </c:pt>
                <c:pt idx="4">
                  <c:v>193.79166666666666</c:v>
                </c:pt>
                <c:pt idx="5">
                  <c:v>193.83333333333334</c:v>
                </c:pt>
                <c:pt idx="6">
                  <c:v>193.875</c:v>
                </c:pt>
                <c:pt idx="7">
                  <c:v>193.91666666666666</c:v>
                </c:pt>
                <c:pt idx="8">
                  <c:v>193.95833333333334</c:v>
                </c:pt>
                <c:pt idx="9">
                  <c:v>194</c:v>
                </c:pt>
              </c:numCache>
            </c:numRef>
          </c:xVal>
          <c:yVal>
            <c:numRef>
              <c:f>'2000'!$H$341:$H$350</c:f>
              <c:numCache>
                <c:formatCode>0.000</c:formatCode>
                <c:ptCount val="1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D5B-4745-8323-F688493F21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0672600"/>
        <c:axId val="470675624"/>
      </c:scatterChart>
      <c:valAx>
        <c:axId val="470672600"/>
        <c:scaling>
          <c:orientation val="minMax"/>
        </c:scaling>
        <c:delete val="0"/>
        <c:axPos val="b"/>
        <c:numFmt formatCode="0.00" sourceLinked="0"/>
        <c:majorTickMark val="out"/>
        <c:minorTickMark val="none"/>
        <c:tickLblPos val="nextTo"/>
        <c:crossAx val="470675624"/>
        <c:crosses val="autoZero"/>
        <c:crossBetween val="midCat"/>
      </c:valAx>
      <c:valAx>
        <c:axId val="470675624"/>
        <c:scaling>
          <c:orientation val="minMax"/>
          <c:max val="1.5"/>
          <c:min val="1.1000000000000001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7067260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18921609798775099"/>
                  <c:y val="-0.57246937882764704"/>
                </c:manualLayout>
              </c:layout>
              <c:numFmt formatCode="General" sourceLinked="0"/>
            </c:trendlineLbl>
          </c:trendline>
          <c:xVal>
            <c:numRef>
              <c:f>'2000'!$F$491:$F$496</c:f>
              <c:numCache>
                <c:formatCode>0.000</c:formatCode>
                <c:ptCount val="6"/>
                <c:pt idx="0">
                  <c:v>199.875</c:v>
                </c:pt>
                <c:pt idx="1">
                  <c:v>199.91666666666666</c:v>
                </c:pt>
                <c:pt idx="2">
                  <c:v>199.95833333333334</c:v>
                </c:pt>
                <c:pt idx="3">
                  <c:v>200</c:v>
                </c:pt>
                <c:pt idx="4">
                  <c:v>200.04166666666666</c:v>
                </c:pt>
                <c:pt idx="5">
                  <c:v>200.08333333333334</c:v>
                </c:pt>
              </c:numCache>
            </c:numRef>
          </c:xVal>
          <c:yVal>
            <c:numRef>
              <c:f>'2000'!$G$491:$G$496</c:f>
              <c:numCache>
                <c:formatCode>0.000</c:formatCode>
                <c:ptCount val="6"/>
                <c:pt idx="0">
                  <c:v>2.3055260591538764</c:v>
                </c:pt>
                <c:pt idx="1">
                  <c:v>2.2402813103242329</c:v>
                </c:pt>
                <c:pt idx="2">
                  <c:v>2.1390076741738295</c:v>
                </c:pt>
                <c:pt idx="3">
                  <c:v>2.0211192883898805</c:v>
                </c:pt>
                <c:pt idx="4">
                  <c:v>1.9535188550198961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276-4ED2-8D41-40DF2AFCB1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0700008"/>
        <c:axId val="470702920"/>
      </c:scatterChart>
      <c:valAx>
        <c:axId val="470700008"/>
        <c:scaling>
          <c:orientation val="minMax"/>
        </c:scaling>
        <c:delete val="0"/>
        <c:axPos val="b"/>
        <c:numFmt formatCode="0.000" sourceLinked="1"/>
        <c:majorTickMark val="out"/>
        <c:minorTickMark val="none"/>
        <c:tickLblPos val="nextTo"/>
        <c:crossAx val="470702920"/>
        <c:crosses val="autoZero"/>
        <c:crossBetween val="midCat"/>
      </c:valAx>
      <c:valAx>
        <c:axId val="470702920"/>
        <c:scaling>
          <c:orientation val="minMax"/>
          <c:max val="2.35"/>
          <c:min val="1.9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707000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1.58926071741032E-2"/>
                  <c:y val="-0.50142424905220195"/>
                </c:manualLayout>
              </c:layout>
              <c:numFmt formatCode="General" sourceLinked="0"/>
            </c:trendlineLbl>
          </c:trendline>
          <c:xVal>
            <c:numRef>
              <c:f>'2000'!$F$460:$F$466</c:f>
              <c:numCache>
                <c:formatCode>0.000</c:formatCode>
                <c:ptCount val="7"/>
                <c:pt idx="0">
                  <c:v>198.58333333333334</c:v>
                </c:pt>
                <c:pt idx="1">
                  <c:v>198.625</c:v>
                </c:pt>
                <c:pt idx="2">
                  <c:v>198.66666666666666</c:v>
                </c:pt>
                <c:pt idx="3">
                  <c:v>198.70833333333334</c:v>
                </c:pt>
                <c:pt idx="4">
                  <c:v>198.75</c:v>
                </c:pt>
                <c:pt idx="5">
                  <c:v>198.79166666666666</c:v>
                </c:pt>
                <c:pt idx="6">
                  <c:v>198.83333333333334</c:v>
                </c:pt>
              </c:numCache>
            </c:numRef>
          </c:xVal>
          <c:yVal>
            <c:numRef>
              <c:f>'2000'!$G$460:$G$466</c:f>
              <c:numCache>
                <c:formatCode>0.000</c:formatCode>
                <c:ptCount val="7"/>
                <c:pt idx="1">
                  <c:v>1.7817852023461731</c:v>
                </c:pt>
                <c:pt idx="2">
                  <c:v>1.7387997867072844</c:v>
                </c:pt>
                <c:pt idx="3">
                  <c:v>1.7232257181778765</c:v>
                </c:pt>
                <c:pt idx="4">
                  <c:v>1.648812341314176</c:v>
                </c:pt>
                <c:pt idx="5">
                  <c:v>1.514683497185338</c:v>
                </c:pt>
                <c:pt idx="6">
                  <c:v>1.474369217992076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4E4-421D-8AB6-518D6A3E108B}"/>
            </c:ext>
          </c:extLst>
        </c:ser>
        <c:ser>
          <c:idx val="1"/>
          <c:order val="1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141762685914261"/>
                  <c:y val="-0.23450641586468399"/>
                </c:manualLayout>
              </c:layout>
              <c:numFmt formatCode="General" sourceLinked="0"/>
            </c:trendlineLbl>
          </c:trendline>
          <c:xVal>
            <c:numRef>
              <c:f>'2000'!$F$460:$F$466</c:f>
              <c:numCache>
                <c:formatCode>0.000</c:formatCode>
                <c:ptCount val="7"/>
                <c:pt idx="0">
                  <c:v>198.58333333333334</c:v>
                </c:pt>
                <c:pt idx="1">
                  <c:v>198.625</c:v>
                </c:pt>
                <c:pt idx="2">
                  <c:v>198.66666666666666</c:v>
                </c:pt>
                <c:pt idx="3">
                  <c:v>198.70833333333334</c:v>
                </c:pt>
                <c:pt idx="4">
                  <c:v>198.75</c:v>
                </c:pt>
                <c:pt idx="5">
                  <c:v>198.79166666666666</c:v>
                </c:pt>
                <c:pt idx="6">
                  <c:v>198.83333333333334</c:v>
                </c:pt>
              </c:numCache>
            </c:numRef>
          </c:xVal>
          <c:yVal>
            <c:numRef>
              <c:f>'2000'!$H$460:$H$466</c:f>
              <c:numCache>
                <c:formatCode>0.000</c:formatCode>
                <c:ptCount val="7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4E4-421D-8AB6-518D6A3E10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0736584"/>
        <c:axId val="470739608"/>
      </c:scatterChart>
      <c:valAx>
        <c:axId val="470736584"/>
        <c:scaling>
          <c:orientation val="minMax"/>
        </c:scaling>
        <c:delete val="0"/>
        <c:axPos val="b"/>
        <c:numFmt formatCode="0.00" sourceLinked="0"/>
        <c:majorTickMark val="out"/>
        <c:minorTickMark val="none"/>
        <c:tickLblPos val="nextTo"/>
        <c:crossAx val="470739608"/>
        <c:crosses val="autoZero"/>
        <c:crossBetween val="midCat"/>
      </c:valAx>
      <c:valAx>
        <c:axId val="470739608"/>
        <c:scaling>
          <c:orientation val="minMax"/>
          <c:max val="1.8"/>
          <c:min val="1.4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7073658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9.5417760279965E-2"/>
                  <c:y val="-0.56321011956838696"/>
                </c:manualLayout>
              </c:layout>
              <c:numFmt formatCode="General" sourceLinked="0"/>
            </c:trendlineLbl>
          </c:trendline>
          <c:xVal>
            <c:numRef>
              <c:f>'2000'!$F$471:$F$476</c:f>
              <c:numCache>
                <c:formatCode>0.000</c:formatCode>
                <c:ptCount val="6"/>
                <c:pt idx="0">
                  <c:v>199.04166666666666</c:v>
                </c:pt>
                <c:pt idx="1">
                  <c:v>199.08333333333334</c:v>
                </c:pt>
                <c:pt idx="2">
                  <c:v>199.125</c:v>
                </c:pt>
                <c:pt idx="3">
                  <c:v>199.16666666666666</c:v>
                </c:pt>
                <c:pt idx="4">
                  <c:v>199.20833333333334</c:v>
                </c:pt>
                <c:pt idx="5">
                  <c:v>199.25</c:v>
                </c:pt>
              </c:numCache>
            </c:numRef>
          </c:xVal>
          <c:yVal>
            <c:numRef>
              <c:f>'2000'!$G$471:$G$476</c:f>
              <c:numCache>
                <c:formatCode>0.000</c:formatCode>
                <c:ptCount val="6"/>
                <c:pt idx="1">
                  <c:v>1.8546503013890876</c:v>
                </c:pt>
                <c:pt idx="2">
                  <c:v>1.8367492869596396</c:v>
                </c:pt>
                <c:pt idx="3">
                  <c:v>1.7592502134558394</c:v>
                </c:pt>
                <c:pt idx="4">
                  <c:v>1.7219882695311619</c:v>
                </c:pt>
                <c:pt idx="5">
                  <c:v>1.70446435407638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202-4F17-A4CC-75AFD8D325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0764456"/>
        <c:axId val="470767368"/>
      </c:scatterChart>
      <c:valAx>
        <c:axId val="470764456"/>
        <c:scaling>
          <c:orientation val="minMax"/>
        </c:scaling>
        <c:delete val="0"/>
        <c:axPos val="b"/>
        <c:numFmt formatCode="0.000" sourceLinked="1"/>
        <c:majorTickMark val="out"/>
        <c:minorTickMark val="none"/>
        <c:tickLblPos val="nextTo"/>
        <c:crossAx val="470767368"/>
        <c:crosses val="autoZero"/>
        <c:crossBetween val="midCat"/>
      </c:valAx>
      <c:valAx>
        <c:axId val="470767368"/>
        <c:scaling>
          <c:orientation val="minMax"/>
          <c:max val="1.87"/>
          <c:min val="1.7"/>
        </c:scaling>
        <c:delete val="0"/>
        <c:axPos val="l"/>
        <c:majorGridlines/>
        <c:numFmt formatCode="0.00" sourceLinked="0"/>
        <c:majorTickMark val="out"/>
        <c:minorTickMark val="none"/>
        <c:tickLblPos val="nextTo"/>
        <c:crossAx val="47076445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2.37996500437445E-2"/>
                  <c:y val="-0.34561752697579501"/>
                </c:manualLayout>
              </c:layout>
              <c:numFmt formatCode="General" sourceLinked="0"/>
            </c:trendlineLbl>
          </c:trendline>
          <c:xVal>
            <c:numRef>
              <c:f>'2000'!$F$514:$F$520</c:f>
              <c:numCache>
                <c:formatCode>0.000</c:formatCode>
                <c:ptCount val="7"/>
                <c:pt idx="0">
                  <c:v>200.83333333333334</c:v>
                </c:pt>
                <c:pt idx="1">
                  <c:v>200.875</c:v>
                </c:pt>
                <c:pt idx="2">
                  <c:v>200.91666666666666</c:v>
                </c:pt>
                <c:pt idx="3">
                  <c:v>200.95833333333334</c:v>
                </c:pt>
                <c:pt idx="4">
                  <c:v>201</c:v>
                </c:pt>
                <c:pt idx="5">
                  <c:v>201.04166666666666</c:v>
                </c:pt>
                <c:pt idx="6">
                  <c:v>201.08333333333334</c:v>
                </c:pt>
              </c:numCache>
            </c:numRef>
          </c:xVal>
          <c:yVal>
            <c:numRef>
              <c:f>'2000'!$G$514:$G$520</c:f>
              <c:numCache>
                <c:formatCode>0.000</c:formatCode>
                <c:ptCount val="7"/>
                <c:pt idx="0">
                  <c:v>2.5288462815569144</c:v>
                </c:pt>
                <c:pt idx="1">
                  <c:v>2.5284048415993707</c:v>
                </c:pt>
                <c:pt idx="2">
                  <c:v>2.4658242118093141</c:v>
                </c:pt>
                <c:pt idx="3">
                  <c:v>2.4021402920198338</c:v>
                </c:pt>
                <c:pt idx="4">
                  <c:v>2.3483273373684939</c:v>
                </c:pt>
                <c:pt idx="5">
                  <c:v>2.346873301986157</c:v>
                </c:pt>
                <c:pt idx="6">
                  <c:v>2.2870482763884685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92C-49EB-9EE3-02029E46C2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0793272"/>
        <c:axId val="470812440"/>
      </c:scatterChart>
      <c:valAx>
        <c:axId val="470793272"/>
        <c:scaling>
          <c:orientation val="minMax"/>
        </c:scaling>
        <c:delete val="0"/>
        <c:axPos val="b"/>
        <c:numFmt formatCode="0.000" sourceLinked="1"/>
        <c:majorTickMark val="out"/>
        <c:minorTickMark val="none"/>
        <c:tickLblPos val="nextTo"/>
        <c:crossAx val="470812440"/>
        <c:crosses val="autoZero"/>
        <c:crossBetween val="midCat"/>
      </c:valAx>
      <c:valAx>
        <c:axId val="470812440"/>
        <c:scaling>
          <c:orientation val="minMax"/>
          <c:max val="2.5499999999999998"/>
          <c:min val="2.25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7079327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33333267716535397"/>
                  <c:y val="-0.41506197142023898"/>
                </c:manualLayout>
              </c:layout>
              <c:numFmt formatCode="General" sourceLinked="0"/>
            </c:trendlineLbl>
          </c:trendline>
          <c:xVal>
            <c:numRef>
              <c:f>'2000'!$F$549:$F$554</c:f>
              <c:numCache>
                <c:formatCode>0.000</c:formatCode>
                <c:ptCount val="6"/>
                <c:pt idx="0">
                  <c:v>202.29166666666666</c:v>
                </c:pt>
                <c:pt idx="1">
                  <c:v>202.33333333333334</c:v>
                </c:pt>
                <c:pt idx="2">
                  <c:v>202.375</c:v>
                </c:pt>
                <c:pt idx="3">
                  <c:v>202.41666666666666</c:v>
                </c:pt>
                <c:pt idx="4">
                  <c:v>202.45833333333334</c:v>
                </c:pt>
                <c:pt idx="5">
                  <c:v>202.5</c:v>
                </c:pt>
              </c:numCache>
            </c:numRef>
          </c:xVal>
          <c:yVal>
            <c:numRef>
              <c:f>'2000'!$G$549:$G$554</c:f>
              <c:numCache>
                <c:formatCode>0.000</c:formatCode>
                <c:ptCount val="6"/>
                <c:pt idx="1">
                  <c:v>3.3627399502862789</c:v>
                </c:pt>
                <c:pt idx="2">
                  <c:v>3.33733355668973</c:v>
                </c:pt>
                <c:pt idx="3">
                  <c:v>3.2818493818168979</c:v>
                </c:pt>
                <c:pt idx="4">
                  <c:v>3.2091967128604604</c:v>
                </c:pt>
                <c:pt idx="5">
                  <c:v>3.1862548121894925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491-43E9-8CF7-175CB5C921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0838344"/>
        <c:axId val="470841256"/>
      </c:scatterChart>
      <c:valAx>
        <c:axId val="470838344"/>
        <c:scaling>
          <c:orientation val="minMax"/>
        </c:scaling>
        <c:delete val="0"/>
        <c:axPos val="b"/>
        <c:numFmt formatCode="0.000" sourceLinked="1"/>
        <c:majorTickMark val="out"/>
        <c:minorTickMark val="none"/>
        <c:tickLblPos val="nextTo"/>
        <c:crossAx val="470841256"/>
        <c:crosses val="autoZero"/>
        <c:crossBetween val="midCat"/>
      </c:valAx>
      <c:valAx>
        <c:axId val="470841256"/>
        <c:scaling>
          <c:orientation val="minMax"/>
          <c:max val="3.4"/>
          <c:min val="3.15"/>
        </c:scaling>
        <c:delete val="0"/>
        <c:axPos val="l"/>
        <c:majorGridlines/>
        <c:numFmt formatCode="0.00" sourceLinked="0"/>
        <c:majorTickMark val="out"/>
        <c:minorTickMark val="none"/>
        <c:tickLblPos val="nextTo"/>
        <c:crossAx val="47083834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30170231846019202"/>
                  <c:y val="-0.55395086030912799"/>
                </c:manualLayout>
              </c:layout>
              <c:numFmt formatCode="General" sourceLinked="0"/>
            </c:trendlineLbl>
          </c:trendline>
          <c:xVal>
            <c:numRef>
              <c:f>'2000'!$F$590:$F$599</c:f>
              <c:numCache>
                <c:formatCode>0.000</c:formatCode>
                <c:ptCount val="10"/>
                <c:pt idx="0">
                  <c:v>204</c:v>
                </c:pt>
                <c:pt idx="1">
                  <c:v>204.04166666666666</c:v>
                </c:pt>
                <c:pt idx="2">
                  <c:v>204.08333333333334</c:v>
                </c:pt>
                <c:pt idx="3">
                  <c:v>204.125</c:v>
                </c:pt>
                <c:pt idx="4">
                  <c:v>204.16666666666666</c:v>
                </c:pt>
                <c:pt idx="5">
                  <c:v>204.20833333333334</c:v>
                </c:pt>
                <c:pt idx="6">
                  <c:v>204.25</c:v>
                </c:pt>
                <c:pt idx="7">
                  <c:v>204.29166666666666</c:v>
                </c:pt>
                <c:pt idx="8">
                  <c:v>204.33333333333334</c:v>
                </c:pt>
                <c:pt idx="9">
                  <c:v>204.375</c:v>
                </c:pt>
              </c:numCache>
            </c:numRef>
          </c:xVal>
          <c:yVal>
            <c:numRef>
              <c:f>'2000'!$G$590:$G$599</c:f>
              <c:numCache>
                <c:formatCode>0.000</c:formatCode>
                <c:ptCount val="10"/>
                <c:pt idx="0">
                  <c:v>3.8446469831639387</c:v>
                </c:pt>
                <c:pt idx="1">
                  <c:v>3.7761998483276793</c:v>
                </c:pt>
                <c:pt idx="2">
                  <c:v>3.7038654618881686</c:v>
                </c:pt>
                <c:pt idx="3">
                  <c:v>3.5932622222932196</c:v>
                </c:pt>
                <c:pt idx="4">
                  <c:v>3.5149798118542566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CB5-4913-B827-B9B503A1CB52}"/>
            </c:ext>
          </c:extLst>
        </c:ser>
        <c:ser>
          <c:idx val="1"/>
          <c:order val="1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7.7705599300087497E-2"/>
                  <c:y val="-0.17432123067949801"/>
                </c:manualLayout>
              </c:layout>
              <c:numFmt formatCode="General" sourceLinked="0"/>
            </c:trendlineLbl>
          </c:trendline>
          <c:xVal>
            <c:numRef>
              <c:f>'2000'!$F$590:$F$599</c:f>
              <c:numCache>
                <c:formatCode>0.000</c:formatCode>
                <c:ptCount val="10"/>
                <c:pt idx="0">
                  <c:v>204</c:v>
                </c:pt>
                <c:pt idx="1">
                  <c:v>204.04166666666666</c:v>
                </c:pt>
                <c:pt idx="2">
                  <c:v>204.08333333333334</c:v>
                </c:pt>
                <c:pt idx="3">
                  <c:v>204.125</c:v>
                </c:pt>
                <c:pt idx="4">
                  <c:v>204.16666666666666</c:v>
                </c:pt>
                <c:pt idx="5">
                  <c:v>204.20833333333334</c:v>
                </c:pt>
                <c:pt idx="6">
                  <c:v>204.25</c:v>
                </c:pt>
                <c:pt idx="7">
                  <c:v>204.29166666666666</c:v>
                </c:pt>
                <c:pt idx="8">
                  <c:v>204.33333333333334</c:v>
                </c:pt>
                <c:pt idx="9">
                  <c:v>204.375</c:v>
                </c:pt>
              </c:numCache>
            </c:numRef>
          </c:xVal>
          <c:yVal>
            <c:numRef>
              <c:f>'2000'!$H$590:$H$599</c:f>
              <c:numCache>
                <c:formatCode>0.000</c:formatCode>
                <c:ptCount val="10"/>
                <c:pt idx="4">
                  <c:v>3.5149798118542566</c:v>
                </c:pt>
                <c:pt idx="5">
                  <c:v>3.48401850284763</c:v>
                </c:pt>
                <c:pt idx="6">
                  <c:v>3.4703181421355271</c:v>
                </c:pt>
                <c:pt idx="7">
                  <c:v>3.4622286895572056</c:v>
                </c:pt>
                <c:pt idx="8">
                  <c:v>3.4586210449884347</c:v>
                </c:pt>
                <c:pt idx="9">
                  <c:v>3.4294551555909352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CB5-4913-B827-B9B503A1CB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0875096"/>
        <c:axId val="470878120"/>
      </c:scatterChart>
      <c:valAx>
        <c:axId val="470875096"/>
        <c:scaling>
          <c:orientation val="minMax"/>
        </c:scaling>
        <c:delete val="0"/>
        <c:axPos val="b"/>
        <c:numFmt formatCode="0.00" sourceLinked="0"/>
        <c:majorTickMark val="out"/>
        <c:minorTickMark val="none"/>
        <c:tickLblPos val="nextTo"/>
        <c:crossAx val="470878120"/>
        <c:crosses val="autoZero"/>
        <c:crossBetween val="midCat"/>
      </c:valAx>
      <c:valAx>
        <c:axId val="470878120"/>
        <c:scaling>
          <c:orientation val="minMax"/>
          <c:max val="3.9"/>
          <c:min val="3.4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7087509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31653805774278199"/>
                  <c:y val="-0.60487678623505403"/>
                </c:manualLayout>
              </c:layout>
              <c:numFmt formatCode="General" sourceLinked="0"/>
            </c:trendlineLbl>
          </c:trendline>
          <c:xVal>
            <c:numRef>
              <c:f>'2000'!$F$607:$F$618</c:f>
              <c:numCache>
                <c:formatCode>0.000</c:formatCode>
                <c:ptCount val="12"/>
                <c:pt idx="0">
                  <c:v>204.70833333333334</c:v>
                </c:pt>
                <c:pt idx="1">
                  <c:v>204.75</c:v>
                </c:pt>
                <c:pt idx="2">
                  <c:v>204.79166666666666</c:v>
                </c:pt>
                <c:pt idx="3">
                  <c:v>204.83333333333334</c:v>
                </c:pt>
                <c:pt idx="4">
                  <c:v>204.875</c:v>
                </c:pt>
                <c:pt idx="5">
                  <c:v>204.91666666666666</c:v>
                </c:pt>
                <c:pt idx="6">
                  <c:v>204.95833333333334</c:v>
                </c:pt>
                <c:pt idx="7">
                  <c:v>205</c:v>
                </c:pt>
                <c:pt idx="8">
                  <c:v>205.04166666666666</c:v>
                </c:pt>
                <c:pt idx="9">
                  <c:v>205.08333333333334</c:v>
                </c:pt>
                <c:pt idx="10">
                  <c:v>205.125</c:v>
                </c:pt>
                <c:pt idx="11">
                  <c:v>205.16666666666666</c:v>
                </c:pt>
              </c:numCache>
            </c:numRef>
          </c:xVal>
          <c:yVal>
            <c:numRef>
              <c:f>'2000'!$G$607:$G$618</c:f>
              <c:numCache>
                <c:formatCode>0.000</c:formatCode>
                <c:ptCount val="12"/>
                <c:pt idx="0">
                  <c:v>3.6741043003057063</c:v>
                </c:pt>
                <c:pt idx="1">
                  <c:v>3.6482587124620505</c:v>
                </c:pt>
                <c:pt idx="2">
                  <c:v>3.6017855641954841</c:v>
                </c:pt>
                <c:pt idx="3">
                  <c:v>3.554606537939212</c:v>
                </c:pt>
                <c:pt idx="4">
                  <c:v>3.5157838616493549</c:v>
                </c:pt>
                <c:pt idx="5">
                  <c:v>3.4513219405629658</c:v>
                </c:pt>
                <c:pt idx="6">
                  <c:v>3.3897867121615697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9A1-4C65-BC10-9C6A53946005}"/>
            </c:ext>
          </c:extLst>
        </c:ser>
        <c:ser>
          <c:idx val="1"/>
          <c:order val="1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5.8691819772528402E-2"/>
                  <c:y val="-0.15117308253135001"/>
                </c:manualLayout>
              </c:layout>
              <c:numFmt formatCode="General" sourceLinked="0"/>
            </c:trendlineLbl>
          </c:trendline>
          <c:xVal>
            <c:numRef>
              <c:f>'2000'!$F$607:$F$618</c:f>
              <c:numCache>
                <c:formatCode>0.000</c:formatCode>
                <c:ptCount val="12"/>
                <c:pt idx="0">
                  <c:v>204.70833333333334</c:v>
                </c:pt>
                <c:pt idx="1">
                  <c:v>204.75</c:v>
                </c:pt>
                <c:pt idx="2">
                  <c:v>204.79166666666666</c:v>
                </c:pt>
                <c:pt idx="3">
                  <c:v>204.83333333333334</c:v>
                </c:pt>
                <c:pt idx="4">
                  <c:v>204.875</c:v>
                </c:pt>
                <c:pt idx="5">
                  <c:v>204.91666666666666</c:v>
                </c:pt>
                <c:pt idx="6">
                  <c:v>204.95833333333334</c:v>
                </c:pt>
                <c:pt idx="7">
                  <c:v>205</c:v>
                </c:pt>
                <c:pt idx="8">
                  <c:v>205.04166666666666</c:v>
                </c:pt>
                <c:pt idx="9">
                  <c:v>205.08333333333334</c:v>
                </c:pt>
                <c:pt idx="10">
                  <c:v>205.125</c:v>
                </c:pt>
                <c:pt idx="11">
                  <c:v>205.16666666666666</c:v>
                </c:pt>
              </c:numCache>
            </c:numRef>
          </c:xVal>
          <c:yVal>
            <c:numRef>
              <c:f>'2000'!$H$607:$H$618</c:f>
              <c:numCache>
                <c:formatCode>0.000</c:formatCode>
                <c:ptCount val="12"/>
                <c:pt idx="6">
                  <c:v>3.3897867121615697</c:v>
                </c:pt>
                <c:pt idx="7">
                  <c:v>3.3834803900545971</c:v>
                </c:pt>
                <c:pt idx="8">
                  <c:v>3.3639817974538504</c:v>
                </c:pt>
                <c:pt idx="9">
                  <c:v>3.349139068779964</c:v>
                </c:pt>
                <c:pt idx="10">
                  <c:v>3.3216863907676251</c:v>
                </c:pt>
                <c:pt idx="11">
                  <c:v>3.3157678084765454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9A1-4C65-BC10-9C6A539460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0910664"/>
        <c:axId val="470913688"/>
      </c:scatterChart>
      <c:valAx>
        <c:axId val="470910664"/>
        <c:scaling>
          <c:orientation val="minMax"/>
          <c:min val="204.7"/>
        </c:scaling>
        <c:delete val="0"/>
        <c:axPos val="b"/>
        <c:numFmt formatCode="0.00" sourceLinked="0"/>
        <c:majorTickMark val="out"/>
        <c:minorTickMark val="none"/>
        <c:tickLblPos val="nextTo"/>
        <c:crossAx val="470913688"/>
        <c:crosses val="autoZero"/>
        <c:crossBetween val="midCat"/>
      </c:valAx>
      <c:valAx>
        <c:axId val="470913688"/>
        <c:scaling>
          <c:orientation val="minMax"/>
          <c:max val="3.7"/>
          <c:min val="3.3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47091066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187597987751531"/>
                  <c:y val="-0.68358048993875797"/>
                </c:manualLayout>
              </c:layout>
              <c:numFmt formatCode="General" sourceLinked="0"/>
            </c:trendlineLbl>
          </c:trendline>
          <c:xVal>
            <c:numRef>
              <c:f>'2000'!$F$629:$F$644</c:f>
              <c:numCache>
                <c:formatCode>0.000</c:formatCode>
                <c:ptCount val="16"/>
                <c:pt idx="0">
                  <c:v>205.625</c:v>
                </c:pt>
                <c:pt idx="1">
                  <c:v>205.66666666666666</c:v>
                </c:pt>
                <c:pt idx="2">
                  <c:v>205.70833333333334</c:v>
                </c:pt>
                <c:pt idx="3">
                  <c:v>205.75</c:v>
                </c:pt>
                <c:pt idx="4">
                  <c:v>205.79166666666666</c:v>
                </c:pt>
                <c:pt idx="5">
                  <c:v>205.83333333333334</c:v>
                </c:pt>
                <c:pt idx="6">
                  <c:v>205.875</c:v>
                </c:pt>
                <c:pt idx="7">
                  <c:v>205.91666666666666</c:v>
                </c:pt>
                <c:pt idx="8">
                  <c:v>205.95833333333334</c:v>
                </c:pt>
                <c:pt idx="9">
                  <c:v>206</c:v>
                </c:pt>
                <c:pt idx="10">
                  <c:v>206.04166666666666</c:v>
                </c:pt>
                <c:pt idx="11">
                  <c:v>206.08333333333334</c:v>
                </c:pt>
                <c:pt idx="12">
                  <c:v>206.125</c:v>
                </c:pt>
                <c:pt idx="13">
                  <c:v>206.16666666666666</c:v>
                </c:pt>
                <c:pt idx="14">
                  <c:v>206.20833333333334</c:v>
                </c:pt>
                <c:pt idx="15">
                  <c:v>206.25</c:v>
                </c:pt>
              </c:numCache>
            </c:numRef>
          </c:xVal>
          <c:yVal>
            <c:numRef>
              <c:f>'2000'!$G$629:$G$644</c:f>
              <c:numCache>
                <c:formatCode>0.000</c:formatCode>
                <c:ptCount val="16"/>
                <c:pt idx="1">
                  <c:v>3.4304121611425873</c:v>
                </c:pt>
                <c:pt idx="2">
                  <c:v>3.424552167331345</c:v>
                </c:pt>
                <c:pt idx="3">
                  <c:v>3.4137002197225352</c:v>
                </c:pt>
                <c:pt idx="4">
                  <c:v>3.3750247351150962</c:v>
                </c:pt>
                <c:pt idx="5">
                  <c:v>3.3036857601023506</c:v>
                </c:pt>
                <c:pt idx="6">
                  <c:v>3.2541004405037444</c:v>
                </c:pt>
                <c:pt idx="7">
                  <c:v>3.2004349943644126</c:v>
                </c:pt>
                <c:pt idx="8">
                  <c:v>3.1619489891213548</c:v>
                </c:pt>
                <c:pt idx="9">
                  <c:v>3.1262060948676136</c:v>
                </c:pt>
                <c:pt idx="10">
                  <c:v>3.0742174206213124</c:v>
                </c:pt>
                <c:pt idx="11">
                  <c:v>3.0412061190660626</c:v>
                </c:pt>
                <c:pt idx="12">
                  <c:v>2.9997858330287288</c:v>
                </c:pt>
                <c:pt idx="13">
                  <c:v>2.959212304076881</c:v>
                </c:pt>
                <c:pt idx="14">
                  <c:v>2.9172262402572842</c:v>
                </c:pt>
                <c:pt idx="15">
                  <c:v>2.8995689411571113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BEE-4FC9-8C0F-B08A7054CEC0}"/>
            </c:ext>
          </c:extLst>
        </c:ser>
        <c:ser>
          <c:idx val="1"/>
          <c:order val="1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17626224846894101"/>
                  <c:y val="-0.104876786235054"/>
                </c:manualLayout>
              </c:layout>
              <c:numFmt formatCode="General" sourceLinked="0"/>
            </c:trendlineLbl>
          </c:trendline>
          <c:xVal>
            <c:numRef>
              <c:f>'2000'!$F$629:$F$644</c:f>
              <c:numCache>
                <c:formatCode>0.000</c:formatCode>
                <c:ptCount val="16"/>
                <c:pt idx="0">
                  <c:v>205.625</c:v>
                </c:pt>
                <c:pt idx="1">
                  <c:v>205.66666666666666</c:v>
                </c:pt>
                <c:pt idx="2">
                  <c:v>205.70833333333334</c:v>
                </c:pt>
                <c:pt idx="3">
                  <c:v>205.75</c:v>
                </c:pt>
                <c:pt idx="4">
                  <c:v>205.79166666666666</c:v>
                </c:pt>
                <c:pt idx="5">
                  <c:v>205.83333333333334</c:v>
                </c:pt>
                <c:pt idx="6">
                  <c:v>205.875</c:v>
                </c:pt>
                <c:pt idx="7">
                  <c:v>205.91666666666666</c:v>
                </c:pt>
                <c:pt idx="8">
                  <c:v>205.95833333333334</c:v>
                </c:pt>
                <c:pt idx="9">
                  <c:v>206</c:v>
                </c:pt>
                <c:pt idx="10">
                  <c:v>206.04166666666666</c:v>
                </c:pt>
                <c:pt idx="11">
                  <c:v>206.08333333333334</c:v>
                </c:pt>
                <c:pt idx="12">
                  <c:v>206.125</c:v>
                </c:pt>
                <c:pt idx="13">
                  <c:v>206.16666666666666</c:v>
                </c:pt>
                <c:pt idx="14">
                  <c:v>206.20833333333334</c:v>
                </c:pt>
                <c:pt idx="15">
                  <c:v>206.25</c:v>
                </c:pt>
              </c:numCache>
            </c:numRef>
          </c:xVal>
          <c:yVal>
            <c:numRef>
              <c:f>'2000'!$H$629:$H$644</c:f>
              <c:numCache>
                <c:formatCode>0.000</c:formatCode>
                <c:ptCount val="1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BEE-4FC9-8C0F-B08A7054CE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0946488"/>
        <c:axId val="470949512"/>
      </c:scatterChart>
      <c:valAx>
        <c:axId val="470946488"/>
        <c:scaling>
          <c:orientation val="minMax"/>
          <c:min val="205.6"/>
        </c:scaling>
        <c:delete val="0"/>
        <c:axPos val="b"/>
        <c:numFmt formatCode="0.000" sourceLinked="1"/>
        <c:majorTickMark val="out"/>
        <c:minorTickMark val="none"/>
        <c:tickLblPos val="nextTo"/>
        <c:crossAx val="470949512"/>
        <c:crosses val="autoZero"/>
        <c:crossBetween val="midCat"/>
      </c:valAx>
      <c:valAx>
        <c:axId val="470949512"/>
        <c:scaling>
          <c:orientation val="minMax"/>
          <c:max val="3.5"/>
          <c:min val="2.9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7094648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'1999'!$F$482:$F$494</c:f>
              <c:numCache>
                <c:formatCode>0.000</c:formatCode>
                <c:ptCount val="13"/>
                <c:pt idx="0">
                  <c:v>195.70833333333334</c:v>
                </c:pt>
                <c:pt idx="1">
                  <c:v>195.75</c:v>
                </c:pt>
                <c:pt idx="2">
                  <c:v>195.79166666666666</c:v>
                </c:pt>
                <c:pt idx="3">
                  <c:v>195.83333333333334</c:v>
                </c:pt>
                <c:pt idx="4">
                  <c:v>195.875</c:v>
                </c:pt>
                <c:pt idx="5">
                  <c:v>195.91666666666666</c:v>
                </c:pt>
                <c:pt idx="6">
                  <c:v>195.95833333333334</c:v>
                </c:pt>
                <c:pt idx="7">
                  <c:v>196</c:v>
                </c:pt>
                <c:pt idx="8">
                  <c:v>196.04166666666666</c:v>
                </c:pt>
                <c:pt idx="9">
                  <c:v>196.08333333333334</c:v>
                </c:pt>
                <c:pt idx="10">
                  <c:v>196.125</c:v>
                </c:pt>
                <c:pt idx="11">
                  <c:v>196.16666666666666</c:v>
                </c:pt>
                <c:pt idx="12">
                  <c:v>196.20833333333334</c:v>
                </c:pt>
              </c:numCache>
            </c:numRef>
          </c:xVal>
          <c:yVal>
            <c:numRef>
              <c:f>'1999'!$E$482:$E$494</c:f>
              <c:numCache>
                <c:formatCode>0.000</c:formatCode>
                <c:ptCount val="13"/>
                <c:pt idx="0">
                  <c:v>6.7384237423448026</c:v>
                </c:pt>
                <c:pt idx="1">
                  <c:v>6.5241311001469544</c:v>
                </c:pt>
                <c:pt idx="2">
                  <c:v>6.2705836855363266</c:v>
                </c:pt>
                <c:pt idx="3">
                  <c:v>5.726942783384203</c:v>
                </c:pt>
                <c:pt idx="4">
                  <c:v>5.3227198752744425</c:v>
                </c:pt>
                <c:pt idx="5">
                  <c:v>4.9622818450747808</c:v>
                </c:pt>
                <c:pt idx="6">
                  <c:v>4.5547002606264968</c:v>
                </c:pt>
                <c:pt idx="7">
                  <c:v>4.2885982766103057</c:v>
                </c:pt>
                <c:pt idx="8">
                  <c:v>4.0513793426140605</c:v>
                </c:pt>
                <c:pt idx="9">
                  <c:v>3.8846188102464172</c:v>
                </c:pt>
                <c:pt idx="10">
                  <c:v>3.7961387092225269</c:v>
                </c:pt>
                <c:pt idx="11">
                  <c:v>3.6950678271244959</c:v>
                </c:pt>
                <c:pt idx="12">
                  <c:v>3.666609997621646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B24-4CEC-AB94-5E18753665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6248808"/>
        <c:axId val="456251928"/>
      </c:scatterChart>
      <c:valAx>
        <c:axId val="456248808"/>
        <c:scaling>
          <c:orientation val="minMax"/>
          <c:max val="196.25"/>
          <c:min val="195.7"/>
        </c:scaling>
        <c:delete val="0"/>
        <c:axPos val="b"/>
        <c:numFmt formatCode="0.00" sourceLinked="0"/>
        <c:majorTickMark val="out"/>
        <c:minorTickMark val="none"/>
        <c:tickLblPos val="nextTo"/>
        <c:crossAx val="456251928"/>
        <c:crosses val="autoZero"/>
        <c:crossBetween val="midCat"/>
      </c:valAx>
      <c:valAx>
        <c:axId val="456251928"/>
        <c:scaling>
          <c:orientation val="minMax"/>
          <c:min val="3.5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62488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3.0970909886264199E-2"/>
                  <c:y val="-0.71135826771653499"/>
                </c:manualLayout>
              </c:layout>
              <c:numFmt formatCode="General" sourceLinked="0"/>
            </c:trendlineLbl>
          </c:trendline>
          <c:xVal>
            <c:numRef>
              <c:f>'2000'!$F$652:$F$668</c:f>
              <c:numCache>
                <c:formatCode>0.000</c:formatCode>
                <c:ptCount val="17"/>
                <c:pt idx="0">
                  <c:v>206.58333333333334</c:v>
                </c:pt>
                <c:pt idx="1">
                  <c:v>206.625</c:v>
                </c:pt>
                <c:pt idx="2">
                  <c:v>206.66666666666666</c:v>
                </c:pt>
                <c:pt idx="3">
                  <c:v>206.70833333333334</c:v>
                </c:pt>
                <c:pt idx="4">
                  <c:v>206.75</c:v>
                </c:pt>
                <c:pt idx="5">
                  <c:v>206.79166666666666</c:v>
                </c:pt>
                <c:pt idx="6">
                  <c:v>206.83333333333334</c:v>
                </c:pt>
                <c:pt idx="7">
                  <c:v>206.875</c:v>
                </c:pt>
                <c:pt idx="8">
                  <c:v>206.91666666666666</c:v>
                </c:pt>
                <c:pt idx="9">
                  <c:v>206.95833333333334</c:v>
                </c:pt>
                <c:pt idx="10">
                  <c:v>207</c:v>
                </c:pt>
                <c:pt idx="11">
                  <c:v>207.04166666666666</c:v>
                </c:pt>
                <c:pt idx="12">
                  <c:v>207.08333333333334</c:v>
                </c:pt>
                <c:pt idx="13">
                  <c:v>207.125</c:v>
                </c:pt>
                <c:pt idx="14">
                  <c:v>207.16666666666666</c:v>
                </c:pt>
                <c:pt idx="15">
                  <c:v>207.20833333333334</c:v>
                </c:pt>
                <c:pt idx="16">
                  <c:v>207.25</c:v>
                </c:pt>
              </c:numCache>
            </c:numRef>
          </c:xVal>
          <c:yVal>
            <c:numRef>
              <c:f>'2000'!$G$652:$G$668</c:f>
              <c:numCache>
                <c:formatCode>0.000</c:formatCode>
                <c:ptCount val="17"/>
                <c:pt idx="1">
                  <c:v>2.8994889502031098</c:v>
                </c:pt>
                <c:pt idx="2">
                  <c:v>2.8930074184566292</c:v>
                </c:pt>
                <c:pt idx="3">
                  <c:v>2.884817131139386</c:v>
                </c:pt>
                <c:pt idx="4">
                  <c:v>2.8655071065834852</c:v>
                </c:pt>
                <c:pt idx="5">
                  <c:v>2.824673370841543</c:v>
                </c:pt>
                <c:pt idx="6">
                  <c:v>2.7904642956563301</c:v>
                </c:pt>
                <c:pt idx="7">
                  <c:v>2.7532599466573777</c:v>
                </c:pt>
                <c:pt idx="8">
                  <c:v>2.7100558865644118</c:v>
                </c:pt>
                <c:pt idx="9">
                  <c:v>2.658924392757207</c:v>
                </c:pt>
                <c:pt idx="10">
                  <c:v>2.6148125140052465</c:v>
                </c:pt>
                <c:pt idx="11">
                  <c:v>2.5804399494200596</c:v>
                </c:pt>
                <c:pt idx="12">
                  <c:v>2.5499933673779673</c:v>
                </c:pt>
                <c:pt idx="13">
                  <c:v>2.5207231773103689</c:v>
                </c:pt>
                <c:pt idx="14">
                  <c:v>2.4926552873888022</c:v>
                </c:pt>
                <c:pt idx="15">
                  <c:v>2.4900795989270903</c:v>
                </c:pt>
                <c:pt idx="16">
                  <c:v>2.4677314621380497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BD7-4B06-8A7C-E504F440FD31}"/>
            </c:ext>
          </c:extLst>
        </c:ser>
        <c:ser>
          <c:idx val="1"/>
          <c:order val="1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32705227471566101"/>
                  <c:y val="-0.31321011956838701"/>
                </c:manualLayout>
              </c:layout>
              <c:numFmt formatCode="General" sourceLinked="0"/>
            </c:trendlineLbl>
          </c:trendline>
          <c:xVal>
            <c:numRef>
              <c:f>'2000'!$F$652:$F$668</c:f>
              <c:numCache>
                <c:formatCode>0.000</c:formatCode>
                <c:ptCount val="17"/>
                <c:pt idx="0">
                  <c:v>206.58333333333334</c:v>
                </c:pt>
                <c:pt idx="1">
                  <c:v>206.625</c:v>
                </c:pt>
                <c:pt idx="2">
                  <c:v>206.66666666666666</c:v>
                </c:pt>
                <c:pt idx="3">
                  <c:v>206.70833333333334</c:v>
                </c:pt>
                <c:pt idx="4">
                  <c:v>206.75</c:v>
                </c:pt>
                <c:pt idx="5">
                  <c:v>206.79166666666666</c:v>
                </c:pt>
                <c:pt idx="6">
                  <c:v>206.83333333333334</c:v>
                </c:pt>
                <c:pt idx="7">
                  <c:v>206.875</c:v>
                </c:pt>
                <c:pt idx="8">
                  <c:v>206.91666666666666</c:v>
                </c:pt>
                <c:pt idx="9">
                  <c:v>206.95833333333334</c:v>
                </c:pt>
                <c:pt idx="10">
                  <c:v>207</c:v>
                </c:pt>
                <c:pt idx="11">
                  <c:v>207.04166666666666</c:v>
                </c:pt>
                <c:pt idx="12">
                  <c:v>207.08333333333334</c:v>
                </c:pt>
                <c:pt idx="13">
                  <c:v>207.125</c:v>
                </c:pt>
                <c:pt idx="14">
                  <c:v>207.16666666666666</c:v>
                </c:pt>
                <c:pt idx="15">
                  <c:v>207.20833333333334</c:v>
                </c:pt>
                <c:pt idx="16">
                  <c:v>207.25</c:v>
                </c:pt>
              </c:numCache>
            </c:numRef>
          </c:xVal>
          <c:yVal>
            <c:numRef>
              <c:f>'2000'!$H$652:$H$668</c:f>
              <c:numCache>
                <c:formatCode>0.000</c:formatCode>
                <c:ptCount val="17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BD7-4B06-8A7C-E504F440FD31}"/>
            </c:ext>
          </c:extLst>
        </c:ser>
        <c:ser>
          <c:idx val="2"/>
          <c:order val="2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12842497812773401"/>
                  <c:y val="-1.9058763487897298E-2"/>
                </c:manualLayout>
              </c:layout>
              <c:numFmt formatCode="General" sourceLinked="0"/>
            </c:trendlineLbl>
          </c:trendline>
          <c:xVal>
            <c:numRef>
              <c:f>'2000'!$F$652:$F$668</c:f>
              <c:numCache>
                <c:formatCode>0.000</c:formatCode>
                <c:ptCount val="17"/>
                <c:pt idx="0">
                  <c:v>206.58333333333334</c:v>
                </c:pt>
                <c:pt idx="1">
                  <c:v>206.625</c:v>
                </c:pt>
                <c:pt idx="2">
                  <c:v>206.66666666666666</c:v>
                </c:pt>
                <c:pt idx="3">
                  <c:v>206.70833333333334</c:v>
                </c:pt>
                <c:pt idx="4">
                  <c:v>206.75</c:v>
                </c:pt>
                <c:pt idx="5">
                  <c:v>206.79166666666666</c:v>
                </c:pt>
                <c:pt idx="6">
                  <c:v>206.83333333333334</c:v>
                </c:pt>
                <c:pt idx="7">
                  <c:v>206.875</c:v>
                </c:pt>
                <c:pt idx="8">
                  <c:v>206.91666666666666</c:v>
                </c:pt>
                <c:pt idx="9">
                  <c:v>206.95833333333334</c:v>
                </c:pt>
                <c:pt idx="10">
                  <c:v>207</c:v>
                </c:pt>
                <c:pt idx="11">
                  <c:v>207.04166666666666</c:v>
                </c:pt>
                <c:pt idx="12">
                  <c:v>207.08333333333334</c:v>
                </c:pt>
                <c:pt idx="13">
                  <c:v>207.125</c:v>
                </c:pt>
                <c:pt idx="14">
                  <c:v>207.16666666666666</c:v>
                </c:pt>
                <c:pt idx="15">
                  <c:v>207.20833333333334</c:v>
                </c:pt>
                <c:pt idx="16">
                  <c:v>207.25</c:v>
                </c:pt>
              </c:numCache>
            </c:numRef>
          </c:xVal>
          <c:yVal>
            <c:numRef>
              <c:f>'2000'!$I$652:$I$668</c:f>
              <c:numCache>
                <c:formatCode>0.000</c:formatCode>
                <c:ptCount val="17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BD7-4B06-8A7C-E504F440FD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0991016"/>
        <c:axId val="470994088"/>
      </c:scatterChart>
      <c:valAx>
        <c:axId val="470991016"/>
        <c:scaling>
          <c:orientation val="minMax"/>
          <c:max val="207.3"/>
          <c:min val="206.5"/>
        </c:scaling>
        <c:delete val="0"/>
        <c:axPos val="b"/>
        <c:numFmt formatCode="0.00" sourceLinked="0"/>
        <c:majorTickMark val="out"/>
        <c:minorTickMark val="none"/>
        <c:tickLblPos val="nextTo"/>
        <c:crossAx val="470994088"/>
        <c:crosses val="autoZero"/>
        <c:crossBetween val="midCat"/>
      </c:valAx>
      <c:valAx>
        <c:axId val="470994088"/>
        <c:scaling>
          <c:orientation val="minMax"/>
          <c:max val="2.91"/>
          <c:min val="2.4500000000000002"/>
        </c:scaling>
        <c:delete val="0"/>
        <c:axPos val="l"/>
        <c:majorGridlines/>
        <c:numFmt formatCode="0.00" sourceLinked="0"/>
        <c:majorTickMark val="out"/>
        <c:minorTickMark val="none"/>
        <c:tickLblPos val="nextTo"/>
        <c:crossAx val="47099101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8.4978565179352594E-2"/>
                  <c:y val="-0.65117308253134998"/>
                </c:manualLayout>
              </c:layout>
              <c:numFmt formatCode="General" sourceLinked="0"/>
            </c:trendlineLbl>
          </c:trendline>
          <c:xVal>
            <c:numRef>
              <c:f>'2000'!$F$680:$F$693</c:f>
              <c:numCache>
                <c:formatCode>0.000</c:formatCode>
                <c:ptCount val="14"/>
                <c:pt idx="0">
                  <c:v>207.75</c:v>
                </c:pt>
                <c:pt idx="1">
                  <c:v>207.79166666666666</c:v>
                </c:pt>
                <c:pt idx="2">
                  <c:v>207.83333333333334</c:v>
                </c:pt>
                <c:pt idx="3">
                  <c:v>207.875</c:v>
                </c:pt>
                <c:pt idx="4">
                  <c:v>207.91666666666666</c:v>
                </c:pt>
                <c:pt idx="5">
                  <c:v>207.95833333333334</c:v>
                </c:pt>
                <c:pt idx="6">
                  <c:v>208</c:v>
                </c:pt>
                <c:pt idx="7">
                  <c:v>208.04166666666666</c:v>
                </c:pt>
                <c:pt idx="8">
                  <c:v>208.08333333333334</c:v>
                </c:pt>
                <c:pt idx="9">
                  <c:v>208.125</c:v>
                </c:pt>
                <c:pt idx="10">
                  <c:v>208.16666666666666</c:v>
                </c:pt>
                <c:pt idx="11">
                  <c:v>208.20833333333334</c:v>
                </c:pt>
                <c:pt idx="12">
                  <c:v>208.25</c:v>
                </c:pt>
                <c:pt idx="13">
                  <c:v>208.29166666666666</c:v>
                </c:pt>
              </c:numCache>
            </c:numRef>
          </c:xVal>
          <c:yVal>
            <c:numRef>
              <c:f>'2000'!$G$680:$G$693</c:f>
              <c:numCache>
                <c:formatCode>0.000</c:formatCode>
                <c:ptCount val="14"/>
                <c:pt idx="0">
                  <c:v>2.6720365824657057</c:v>
                </c:pt>
                <c:pt idx="1">
                  <c:v>2.6031609692786568</c:v>
                </c:pt>
                <c:pt idx="2">
                  <c:v>2.5611489303435517</c:v>
                </c:pt>
                <c:pt idx="3">
                  <c:v>2.5356267677688011</c:v>
                </c:pt>
                <c:pt idx="4">
                  <c:v>2.5214472223008442</c:v>
                </c:pt>
                <c:pt idx="5">
                  <c:v>2.4484722376048098</c:v>
                </c:pt>
                <c:pt idx="6">
                  <c:v>2.3889079604511347</c:v>
                </c:pt>
                <c:pt idx="7">
                  <c:v>2.3536288974342723</c:v>
                </c:pt>
                <c:pt idx="8">
                  <c:v>2.3175358209589927</c:v>
                </c:pt>
                <c:pt idx="9">
                  <c:v>2.2915948908888844</c:v>
                </c:pt>
                <c:pt idx="10">
                  <c:v>2.2674428341771078</c:v>
                </c:pt>
                <c:pt idx="11">
                  <c:v>2.2431816159334685</c:v>
                </c:pt>
                <c:pt idx="12">
                  <c:v>2.2258757570580032</c:v>
                </c:pt>
                <c:pt idx="13">
                  <c:v>2.2051024201640095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9CF-415E-A2CD-E23514974D42}"/>
            </c:ext>
          </c:extLst>
        </c:ser>
        <c:ser>
          <c:idx val="1"/>
          <c:order val="1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4.9561023622047201E-2"/>
                  <c:y val="-0.21051363371245299"/>
                </c:manualLayout>
              </c:layout>
              <c:numFmt formatCode="General" sourceLinked="0"/>
            </c:trendlineLbl>
          </c:trendline>
          <c:xVal>
            <c:numRef>
              <c:f>'2000'!$F$680:$F$693</c:f>
              <c:numCache>
                <c:formatCode>0.000</c:formatCode>
                <c:ptCount val="14"/>
                <c:pt idx="0">
                  <c:v>207.75</c:v>
                </c:pt>
                <c:pt idx="1">
                  <c:v>207.79166666666666</c:v>
                </c:pt>
                <c:pt idx="2">
                  <c:v>207.83333333333334</c:v>
                </c:pt>
                <c:pt idx="3">
                  <c:v>207.875</c:v>
                </c:pt>
                <c:pt idx="4">
                  <c:v>207.91666666666666</c:v>
                </c:pt>
                <c:pt idx="5">
                  <c:v>207.95833333333334</c:v>
                </c:pt>
                <c:pt idx="6">
                  <c:v>208</c:v>
                </c:pt>
                <c:pt idx="7">
                  <c:v>208.04166666666666</c:v>
                </c:pt>
                <c:pt idx="8">
                  <c:v>208.08333333333334</c:v>
                </c:pt>
                <c:pt idx="9">
                  <c:v>208.125</c:v>
                </c:pt>
                <c:pt idx="10">
                  <c:v>208.16666666666666</c:v>
                </c:pt>
                <c:pt idx="11">
                  <c:v>208.20833333333334</c:v>
                </c:pt>
                <c:pt idx="12">
                  <c:v>208.25</c:v>
                </c:pt>
                <c:pt idx="13">
                  <c:v>208.29166666666666</c:v>
                </c:pt>
              </c:numCache>
            </c:numRef>
          </c:xVal>
          <c:yVal>
            <c:numRef>
              <c:f>'2000'!$H$680:$H$693</c:f>
              <c:numCache>
                <c:formatCode>0.000</c:formatCode>
                <c:ptCount val="1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9CF-415E-A2CD-E23514974D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1025064"/>
        <c:axId val="471028088"/>
      </c:scatterChart>
      <c:valAx>
        <c:axId val="471025064"/>
        <c:scaling>
          <c:orientation val="minMax"/>
          <c:max val="208.3"/>
        </c:scaling>
        <c:delete val="0"/>
        <c:axPos val="b"/>
        <c:numFmt formatCode="0.00" sourceLinked="0"/>
        <c:majorTickMark val="out"/>
        <c:minorTickMark val="none"/>
        <c:tickLblPos val="nextTo"/>
        <c:crossAx val="471028088"/>
        <c:crosses val="autoZero"/>
        <c:crossBetween val="midCat"/>
      </c:valAx>
      <c:valAx>
        <c:axId val="471028088"/>
        <c:scaling>
          <c:orientation val="minMax"/>
          <c:max val="2.7"/>
          <c:min val="2.2000000000000002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7102506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34723928258967601"/>
                  <c:y val="-0.60950641586468302"/>
                </c:manualLayout>
              </c:layout>
              <c:numFmt formatCode="General" sourceLinked="0"/>
            </c:trendlineLbl>
          </c:trendline>
          <c:xVal>
            <c:numRef>
              <c:f>'2000'!$F$725:$F$745</c:f>
              <c:numCache>
                <c:formatCode>0.000</c:formatCode>
                <c:ptCount val="21"/>
                <c:pt idx="0">
                  <c:v>209.625</c:v>
                </c:pt>
                <c:pt idx="1">
                  <c:v>209.66666666666666</c:v>
                </c:pt>
                <c:pt idx="2">
                  <c:v>209.70833333333334</c:v>
                </c:pt>
                <c:pt idx="3">
                  <c:v>209.75</c:v>
                </c:pt>
                <c:pt idx="4">
                  <c:v>209.79166666666666</c:v>
                </c:pt>
                <c:pt idx="5">
                  <c:v>209.83333333333334</c:v>
                </c:pt>
                <c:pt idx="6">
                  <c:v>209.875</c:v>
                </c:pt>
                <c:pt idx="7">
                  <c:v>209.91666666666666</c:v>
                </c:pt>
                <c:pt idx="8">
                  <c:v>209.95833333333334</c:v>
                </c:pt>
                <c:pt idx="9">
                  <c:v>210</c:v>
                </c:pt>
                <c:pt idx="10">
                  <c:v>210.04166666666666</c:v>
                </c:pt>
                <c:pt idx="11">
                  <c:v>210.08333333333334</c:v>
                </c:pt>
                <c:pt idx="12">
                  <c:v>210.125</c:v>
                </c:pt>
                <c:pt idx="13">
                  <c:v>210.16666666666666</c:v>
                </c:pt>
                <c:pt idx="14">
                  <c:v>210.20833333333334</c:v>
                </c:pt>
                <c:pt idx="15">
                  <c:v>210.25</c:v>
                </c:pt>
                <c:pt idx="16">
                  <c:v>210.29166666666666</c:v>
                </c:pt>
                <c:pt idx="17">
                  <c:v>210.33333333333334</c:v>
                </c:pt>
                <c:pt idx="18">
                  <c:v>210.375</c:v>
                </c:pt>
                <c:pt idx="19">
                  <c:v>210.41666666666666</c:v>
                </c:pt>
                <c:pt idx="20">
                  <c:v>210.45833333333334</c:v>
                </c:pt>
              </c:numCache>
            </c:numRef>
          </c:xVal>
          <c:yVal>
            <c:numRef>
              <c:f>'2000'!$G$725:$G$745</c:f>
              <c:numCache>
                <c:formatCode>0.000</c:formatCode>
                <c:ptCount val="21"/>
                <c:pt idx="0">
                  <c:v>2.7201187050675704</c:v>
                </c:pt>
                <c:pt idx="1">
                  <c:v>2.7048965740169137</c:v>
                </c:pt>
                <c:pt idx="2">
                  <c:v>2.6510388889214522</c:v>
                </c:pt>
                <c:pt idx="3">
                  <c:v>2.6019523038044503</c:v>
                </c:pt>
                <c:pt idx="4">
                  <c:v>2.5285149362087243</c:v>
                </c:pt>
                <c:pt idx="5">
                  <c:v>2.4812979703659876</c:v>
                </c:pt>
                <c:pt idx="6">
                  <c:v>2.4093602070348221</c:v>
                </c:pt>
                <c:pt idx="7">
                  <c:v>2.3460735319585737</c:v>
                </c:pt>
                <c:pt idx="8">
                  <c:v>2.3085385552319804</c:v>
                </c:pt>
                <c:pt idx="9">
                  <c:v>2.2625334532774701</c:v>
                </c:pt>
                <c:pt idx="10">
                  <c:v>2.1995592899659737</c:v>
                </c:pt>
                <c:pt idx="11">
                  <c:v>2.1602815583268113</c:v>
                </c:pt>
                <c:pt idx="12">
                  <c:v>2.1124749453461433</c:v>
                </c:pt>
                <c:pt idx="13">
                  <c:v>2.0670590717418635</c:v>
                </c:pt>
                <c:pt idx="14">
                  <c:v>2.0295483444157365</c:v>
                </c:pt>
                <c:pt idx="15">
                  <c:v>1.9985992982360199</c:v>
                </c:pt>
                <c:pt idx="16">
                  <c:v>1.9853642121857784</c:v>
                </c:pt>
                <c:pt idx="17">
                  <c:v>1.9201402764955069</c:v>
                </c:pt>
                <c:pt idx="18">
                  <c:v>1.875246563575917</c:v>
                </c:pt>
                <c:pt idx="19">
                  <c:v>1.8481558111957981</c:v>
                </c:pt>
                <c:pt idx="20">
                  <c:v>1.788049741762026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1F8-44D7-A66C-F0AD9A2D4243}"/>
            </c:ext>
          </c:extLst>
        </c:ser>
        <c:ser>
          <c:idx val="1"/>
          <c:order val="1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1.66496062992126E-2"/>
                  <c:y val="-0.292437664041995"/>
                </c:manualLayout>
              </c:layout>
              <c:numFmt formatCode="General" sourceLinked="0"/>
            </c:trendlineLbl>
          </c:trendline>
          <c:xVal>
            <c:numRef>
              <c:f>'2000'!$F$725:$F$745</c:f>
              <c:numCache>
                <c:formatCode>0.000</c:formatCode>
                <c:ptCount val="21"/>
                <c:pt idx="0">
                  <c:v>209.625</c:v>
                </c:pt>
                <c:pt idx="1">
                  <c:v>209.66666666666666</c:v>
                </c:pt>
                <c:pt idx="2">
                  <c:v>209.70833333333334</c:v>
                </c:pt>
                <c:pt idx="3">
                  <c:v>209.75</c:v>
                </c:pt>
                <c:pt idx="4">
                  <c:v>209.79166666666666</c:v>
                </c:pt>
                <c:pt idx="5">
                  <c:v>209.83333333333334</c:v>
                </c:pt>
                <c:pt idx="6">
                  <c:v>209.875</c:v>
                </c:pt>
                <c:pt idx="7">
                  <c:v>209.91666666666666</c:v>
                </c:pt>
                <c:pt idx="8">
                  <c:v>209.95833333333334</c:v>
                </c:pt>
                <c:pt idx="9">
                  <c:v>210</c:v>
                </c:pt>
                <c:pt idx="10">
                  <c:v>210.04166666666666</c:v>
                </c:pt>
                <c:pt idx="11">
                  <c:v>210.08333333333334</c:v>
                </c:pt>
                <c:pt idx="12">
                  <c:v>210.125</c:v>
                </c:pt>
                <c:pt idx="13">
                  <c:v>210.16666666666666</c:v>
                </c:pt>
                <c:pt idx="14">
                  <c:v>210.20833333333334</c:v>
                </c:pt>
                <c:pt idx="15">
                  <c:v>210.25</c:v>
                </c:pt>
                <c:pt idx="16">
                  <c:v>210.29166666666666</c:v>
                </c:pt>
                <c:pt idx="17">
                  <c:v>210.33333333333334</c:v>
                </c:pt>
                <c:pt idx="18">
                  <c:v>210.375</c:v>
                </c:pt>
                <c:pt idx="19">
                  <c:v>210.41666666666666</c:v>
                </c:pt>
                <c:pt idx="20">
                  <c:v>210.45833333333334</c:v>
                </c:pt>
              </c:numCache>
            </c:numRef>
          </c:xVal>
          <c:yVal>
            <c:numRef>
              <c:f>'2000'!$H$725:$H$745</c:f>
              <c:numCache>
                <c:formatCode>0.000</c:formatCode>
                <c:ptCount val="2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1F8-44D7-A66C-F0AD9A2D42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1061352"/>
        <c:axId val="471064376"/>
      </c:scatterChart>
      <c:valAx>
        <c:axId val="471061352"/>
        <c:scaling>
          <c:orientation val="minMax"/>
          <c:max val="210.5"/>
          <c:min val="209.6"/>
        </c:scaling>
        <c:delete val="0"/>
        <c:axPos val="b"/>
        <c:numFmt formatCode="0.00" sourceLinked="0"/>
        <c:majorTickMark val="out"/>
        <c:minorTickMark val="none"/>
        <c:tickLblPos val="nextTo"/>
        <c:crossAx val="471064376"/>
        <c:crosses val="autoZero"/>
        <c:crossBetween val="midCat"/>
      </c:valAx>
      <c:valAx>
        <c:axId val="471064376"/>
        <c:scaling>
          <c:orientation val="minMax"/>
          <c:max val="2.75"/>
          <c:min val="1.75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47106135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7.78915135608049E-3"/>
                  <c:y val="-0.69746937882764604"/>
                </c:manualLayout>
              </c:layout>
              <c:numFmt formatCode="General" sourceLinked="0"/>
            </c:trendlineLbl>
          </c:trendline>
          <c:xVal>
            <c:numRef>
              <c:f>'2000'!$F$773:$F$789</c:f>
              <c:numCache>
                <c:formatCode>0.000</c:formatCode>
                <c:ptCount val="17"/>
                <c:pt idx="0">
                  <c:v>211.625</c:v>
                </c:pt>
                <c:pt idx="1">
                  <c:v>211.66666666666666</c:v>
                </c:pt>
                <c:pt idx="2">
                  <c:v>211.70833333333334</c:v>
                </c:pt>
                <c:pt idx="3">
                  <c:v>211.75</c:v>
                </c:pt>
                <c:pt idx="4">
                  <c:v>211.79166666666666</c:v>
                </c:pt>
                <c:pt idx="5">
                  <c:v>211.83333333333334</c:v>
                </c:pt>
                <c:pt idx="6">
                  <c:v>211.875</c:v>
                </c:pt>
                <c:pt idx="7">
                  <c:v>211.91666666666666</c:v>
                </c:pt>
                <c:pt idx="8">
                  <c:v>211.95833333333334</c:v>
                </c:pt>
                <c:pt idx="9">
                  <c:v>212</c:v>
                </c:pt>
                <c:pt idx="10">
                  <c:v>212.04166666666666</c:v>
                </c:pt>
                <c:pt idx="11">
                  <c:v>212.08333333333334</c:v>
                </c:pt>
                <c:pt idx="12">
                  <c:v>212.125</c:v>
                </c:pt>
                <c:pt idx="13">
                  <c:v>212.16666666666666</c:v>
                </c:pt>
                <c:pt idx="14">
                  <c:v>212.20833333333334</c:v>
                </c:pt>
                <c:pt idx="15">
                  <c:v>212.25</c:v>
                </c:pt>
                <c:pt idx="16">
                  <c:v>212.29166666666666</c:v>
                </c:pt>
              </c:numCache>
            </c:numRef>
          </c:xVal>
          <c:yVal>
            <c:numRef>
              <c:f>'2000'!$G$773:$G$789</c:f>
              <c:numCache>
                <c:formatCode>0.000</c:formatCode>
                <c:ptCount val="17"/>
                <c:pt idx="0">
                  <c:v>1.4800210886211473</c:v>
                </c:pt>
                <c:pt idx="1">
                  <c:v>1.4682423312505801</c:v>
                </c:pt>
                <c:pt idx="2">
                  <c:v>1.4563533974870484</c:v>
                </c:pt>
                <c:pt idx="3">
                  <c:v>1.4459079154948999</c:v>
                </c:pt>
                <c:pt idx="4">
                  <c:v>1.4183625090921999</c:v>
                </c:pt>
                <c:pt idx="5">
                  <c:v>1.3686306934371026</c:v>
                </c:pt>
                <c:pt idx="6">
                  <c:v>1.3270913259057096</c:v>
                </c:pt>
                <c:pt idx="7">
                  <c:v>1.311481816832325</c:v>
                </c:pt>
                <c:pt idx="8">
                  <c:v>1.278058314233899</c:v>
                </c:pt>
                <c:pt idx="9">
                  <c:v>1.2600948377595329</c:v>
                </c:pt>
                <c:pt idx="10">
                  <c:v>1.228254783817609</c:v>
                </c:pt>
                <c:pt idx="11">
                  <c:v>1.1844488373552322</c:v>
                </c:pt>
                <c:pt idx="12">
                  <c:v>1.1510511899852747</c:v>
                </c:pt>
                <c:pt idx="13">
                  <c:v>1.1358003637677951</c:v>
                </c:pt>
                <c:pt idx="14">
                  <c:v>1.1223447857607518</c:v>
                </c:pt>
                <c:pt idx="15">
                  <c:v>1.1090274236204878</c:v>
                </c:pt>
                <c:pt idx="16">
                  <c:v>1.1014085171353052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C26-4226-9DA6-1E06D8D89173}"/>
            </c:ext>
          </c:extLst>
        </c:ser>
        <c:ser>
          <c:idx val="1"/>
          <c:order val="1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53943307086614201"/>
                  <c:y val="-0.49839530475357202"/>
                </c:manualLayout>
              </c:layout>
              <c:numFmt formatCode="General" sourceLinked="0"/>
            </c:trendlineLbl>
          </c:trendline>
          <c:xVal>
            <c:numRef>
              <c:f>'2000'!$F$773:$F$789</c:f>
              <c:numCache>
                <c:formatCode>0.000</c:formatCode>
                <c:ptCount val="17"/>
                <c:pt idx="0">
                  <c:v>211.625</c:v>
                </c:pt>
                <c:pt idx="1">
                  <c:v>211.66666666666666</c:v>
                </c:pt>
                <c:pt idx="2">
                  <c:v>211.70833333333334</c:v>
                </c:pt>
                <c:pt idx="3">
                  <c:v>211.75</c:v>
                </c:pt>
                <c:pt idx="4">
                  <c:v>211.79166666666666</c:v>
                </c:pt>
                <c:pt idx="5">
                  <c:v>211.83333333333334</c:v>
                </c:pt>
                <c:pt idx="6">
                  <c:v>211.875</c:v>
                </c:pt>
                <c:pt idx="7">
                  <c:v>211.91666666666666</c:v>
                </c:pt>
                <c:pt idx="8">
                  <c:v>211.95833333333334</c:v>
                </c:pt>
                <c:pt idx="9">
                  <c:v>212</c:v>
                </c:pt>
                <c:pt idx="10">
                  <c:v>212.04166666666666</c:v>
                </c:pt>
                <c:pt idx="11">
                  <c:v>212.08333333333334</c:v>
                </c:pt>
                <c:pt idx="12">
                  <c:v>212.125</c:v>
                </c:pt>
                <c:pt idx="13">
                  <c:v>212.16666666666666</c:v>
                </c:pt>
                <c:pt idx="14">
                  <c:v>212.20833333333334</c:v>
                </c:pt>
                <c:pt idx="15">
                  <c:v>212.25</c:v>
                </c:pt>
                <c:pt idx="16">
                  <c:v>212.29166666666666</c:v>
                </c:pt>
              </c:numCache>
            </c:numRef>
          </c:xVal>
          <c:yVal>
            <c:numRef>
              <c:f>'2000'!$H$773:$H$789</c:f>
              <c:numCache>
                <c:formatCode>0.000</c:formatCode>
                <c:ptCount val="17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C26-4226-9DA6-1E06D8D89173}"/>
            </c:ext>
          </c:extLst>
        </c:ser>
        <c:ser>
          <c:idx val="2"/>
          <c:order val="2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7.5544181977252794E-2"/>
                  <c:y val="-0.30395086030912799"/>
                </c:manualLayout>
              </c:layout>
              <c:numFmt formatCode="General" sourceLinked="0"/>
            </c:trendlineLbl>
          </c:trendline>
          <c:xVal>
            <c:numRef>
              <c:f>'2000'!$F$773:$F$789</c:f>
              <c:numCache>
                <c:formatCode>0.000</c:formatCode>
                <c:ptCount val="17"/>
                <c:pt idx="0">
                  <c:v>211.625</c:v>
                </c:pt>
                <c:pt idx="1">
                  <c:v>211.66666666666666</c:v>
                </c:pt>
                <c:pt idx="2">
                  <c:v>211.70833333333334</c:v>
                </c:pt>
                <c:pt idx="3">
                  <c:v>211.75</c:v>
                </c:pt>
                <c:pt idx="4">
                  <c:v>211.79166666666666</c:v>
                </c:pt>
                <c:pt idx="5">
                  <c:v>211.83333333333334</c:v>
                </c:pt>
                <c:pt idx="6">
                  <c:v>211.875</c:v>
                </c:pt>
                <c:pt idx="7">
                  <c:v>211.91666666666666</c:v>
                </c:pt>
                <c:pt idx="8">
                  <c:v>211.95833333333334</c:v>
                </c:pt>
                <c:pt idx="9">
                  <c:v>212</c:v>
                </c:pt>
                <c:pt idx="10">
                  <c:v>212.04166666666666</c:v>
                </c:pt>
                <c:pt idx="11">
                  <c:v>212.08333333333334</c:v>
                </c:pt>
                <c:pt idx="12">
                  <c:v>212.125</c:v>
                </c:pt>
                <c:pt idx="13">
                  <c:v>212.16666666666666</c:v>
                </c:pt>
                <c:pt idx="14">
                  <c:v>212.20833333333334</c:v>
                </c:pt>
                <c:pt idx="15">
                  <c:v>212.25</c:v>
                </c:pt>
                <c:pt idx="16">
                  <c:v>212.29166666666666</c:v>
                </c:pt>
              </c:numCache>
            </c:numRef>
          </c:xVal>
          <c:yVal>
            <c:numRef>
              <c:f>'2000'!$I$773:$I$789</c:f>
              <c:numCache>
                <c:formatCode>0.000</c:formatCode>
                <c:ptCount val="17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C26-4226-9DA6-1E06D8D89173}"/>
            </c:ext>
          </c:extLst>
        </c:ser>
        <c:ser>
          <c:idx val="3"/>
          <c:order val="3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34136986001749797"/>
                  <c:y val="-0.10024715660542401"/>
                </c:manualLayout>
              </c:layout>
              <c:numFmt formatCode="General" sourceLinked="0"/>
            </c:trendlineLbl>
          </c:trendline>
          <c:xVal>
            <c:numRef>
              <c:f>'2000'!$F$773:$F$789</c:f>
              <c:numCache>
                <c:formatCode>0.000</c:formatCode>
                <c:ptCount val="17"/>
                <c:pt idx="0">
                  <c:v>211.625</c:v>
                </c:pt>
                <c:pt idx="1">
                  <c:v>211.66666666666666</c:v>
                </c:pt>
                <c:pt idx="2">
                  <c:v>211.70833333333334</c:v>
                </c:pt>
                <c:pt idx="3">
                  <c:v>211.75</c:v>
                </c:pt>
                <c:pt idx="4">
                  <c:v>211.79166666666666</c:v>
                </c:pt>
                <c:pt idx="5">
                  <c:v>211.83333333333334</c:v>
                </c:pt>
                <c:pt idx="6">
                  <c:v>211.875</c:v>
                </c:pt>
                <c:pt idx="7">
                  <c:v>211.91666666666666</c:v>
                </c:pt>
                <c:pt idx="8">
                  <c:v>211.95833333333334</c:v>
                </c:pt>
                <c:pt idx="9">
                  <c:v>212</c:v>
                </c:pt>
                <c:pt idx="10">
                  <c:v>212.04166666666666</c:v>
                </c:pt>
                <c:pt idx="11">
                  <c:v>212.08333333333334</c:v>
                </c:pt>
                <c:pt idx="12">
                  <c:v>212.125</c:v>
                </c:pt>
                <c:pt idx="13">
                  <c:v>212.16666666666666</c:v>
                </c:pt>
                <c:pt idx="14">
                  <c:v>212.20833333333334</c:v>
                </c:pt>
                <c:pt idx="15">
                  <c:v>212.25</c:v>
                </c:pt>
                <c:pt idx="16">
                  <c:v>212.29166666666666</c:v>
                </c:pt>
              </c:numCache>
            </c:numRef>
          </c:xVal>
          <c:yVal>
            <c:numRef>
              <c:f>'2000'!#REF!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C26-4226-9DA6-1E06D8D891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1112872"/>
        <c:axId val="471115864"/>
      </c:scatterChart>
      <c:valAx>
        <c:axId val="471112872"/>
        <c:scaling>
          <c:orientation val="minMax"/>
          <c:max val="212.3"/>
          <c:min val="211.6"/>
        </c:scaling>
        <c:delete val="0"/>
        <c:axPos val="b"/>
        <c:numFmt formatCode="0.00" sourceLinked="0"/>
        <c:majorTickMark val="out"/>
        <c:minorTickMark val="none"/>
        <c:tickLblPos val="nextTo"/>
        <c:crossAx val="471115864"/>
        <c:crosses val="autoZero"/>
        <c:crossBetween val="midCat"/>
      </c:valAx>
      <c:valAx>
        <c:axId val="471115864"/>
        <c:scaling>
          <c:orientation val="minMax"/>
          <c:max val="1.5"/>
          <c:min val="1.1000000000000001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7111287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239338363954506"/>
                  <c:y val="-0.55395086030912799"/>
                </c:manualLayout>
              </c:layout>
              <c:numFmt formatCode="General" sourceLinked="0"/>
            </c:trendlineLbl>
          </c:trendline>
          <c:xVal>
            <c:numRef>
              <c:f>'2000'!$F$799:$F$812</c:f>
              <c:numCache>
                <c:formatCode>0.000</c:formatCode>
                <c:ptCount val="14"/>
                <c:pt idx="0">
                  <c:v>212.70833333333334</c:v>
                </c:pt>
                <c:pt idx="1">
                  <c:v>212.75</c:v>
                </c:pt>
                <c:pt idx="2">
                  <c:v>212.79166666666666</c:v>
                </c:pt>
                <c:pt idx="3">
                  <c:v>212.83333333333334</c:v>
                </c:pt>
                <c:pt idx="4">
                  <c:v>212.875</c:v>
                </c:pt>
                <c:pt idx="5">
                  <c:v>212.91666666666666</c:v>
                </c:pt>
                <c:pt idx="6">
                  <c:v>212.95833333333334</c:v>
                </c:pt>
                <c:pt idx="7">
                  <c:v>213</c:v>
                </c:pt>
                <c:pt idx="8">
                  <c:v>213.04166666666666</c:v>
                </c:pt>
                <c:pt idx="9">
                  <c:v>213.08333333333334</c:v>
                </c:pt>
                <c:pt idx="10">
                  <c:v>213.125</c:v>
                </c:pt>
                <c:pt idx="11">
                  <c:v>213.16666666666666</c:v>
                </c:pt>
                <c:pt idx="12">
                  <c:v>213.20833333333334</c:v>
                </c:pt>
                <c:pt idx="13">
                  <c:v>213.25</c:v>
                </c:pt>
              </c:numCache>
            </c:numRef>
          </c:xVal>
          <c:yVal>
            <c:numRef>
              <c:f>'2000'!$G$799:$G$812</c:f>
              <c:numCache>
                <c:formatCode>0.000</c:formatCode>
                <c:ptCount val="14"/>
                <c:pt idx="0">
                  <c:v>1.4385033031890897</c:v>
                </c:pt>
                <c:pt idx="1">
                  <c:v>1.422994865801416</c:v>
                </c:pt>
                <c:pt idx="2">
                  <c:v>1.4211103336426405</c:v>
                </c:pt>
                <c:pt idx="3">
                  <c:v>1.3708319357092942</c:v>
                </c:pt>
                <c:pt idx="4">
                  <c:v>1.3150990362637545</c:v>
                </c:pt>
                <c:pt idx="5">
                  <c:v>1.2497029947608906</c:v>
                </c:pt>
                <c:pt idx="6">
                  <c:v>1.2108987252017867</c:v>
                </c:pt>
                <c:pt idx="7">
                  <c:v>1.166267866593715</c:v>
                </c:pt>
                <c:pt idx="8">
                  <c:v>1.1355787144660179</c:v>
                </c:pt>
                <c:pt idx="9">
                  <c:v>1.087610253238769</c:v>
                </c:pt>
                <c:pt idx="10">
                  <c:v>1.0653540872170717</c:v>
                </c:pt>
                <c:pt idx="11">
                  <c:v>1.0519317778904611</c:v>
                </c:pt>
                <c:pt idx="12">
                  <c:v>1.0166108738103377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088-4C0D-94EA-4A1A23B63804}"/>
            </c:ext>
          </c:extLst>
        </c:ser>
        <c:ser>
          <c:idx val="1"/>
          <c:order val="1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07883858267717"/>
                  <c:y val="-0.17042359288422301"/>
                </c:manualLayout>
              </c:layout>
              <c:numFmt formatCode="General" sourceLinked="0"/>
            </c:trendlineLbl>
          </c:trendline>
          <c:xVal>
            <c:numRef>
              <c:f>'2000'!$F$799:$F$812</c:f>
              <c:numCache>
                <c:formatCode>0.000</c:formatCode>
                <c:ptCount val="14"/>
                <c:pt idx="0">
                  <c:v>212.70833333333334</c:v>
                </c:pt>
                <c:pt idx="1">
                  <c:v>212.75</c:v>
                </c:pt>
                <c:pt idx="2">
                  <c:v>212.79166666666666</c:v>
                </c:pt>
                <c:pt idx="3">
                  <c:v>212.83333333333334</c:v>
                </c:pt>
                <c:pt idx="4">
                  <c:v>212.875</c:v>
                </c:pt>
                <c:pt idx="5">
                  <c:v>212.91666666666666</c:v>
                </c:pt>
                <c:pt idx="6">
                  <c:v>212.95833333333334</c:v>
                </c:pt>
                <c:pt idx="7">
                  <c:v>213</c:v>
                </c:pt>
                <c:pt idx="8">
                  <c:v>213.04166666666666</c:v>
                </c:pt>
                <c:pt idx="9">
                  <c:v>213.08333333333334</c:v>
                </c:pt>
                <c:pt idx="10">
                  <c:v>213.125</c:v>
                </c:pt>
                <c:pt idx="11">
                  <c:v>213.16666666666666</c:v>
                </c:pt>
                <c:pt idx="12">
                  <c:v>213.20833333333334</c:v>
                </c:pt>
                <c:pt idx="13">
                  <c:v>213.25</c:v>
                </c:pt>
              </c:numCache>
            </c:numRef>
          </c:xVal>
          <c:yVal>
            <c:numRef>
              <c:f>'2000'!$H$799:$H$812</c:f>
              <c:numCache>
                <c:formatCode>0.000</c:formatCode>
                <c:ptCount val="1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088-4C0D-94EA-4A1A23B638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1145080"/>
        <c:axId val="471148104"/>
      </c:scatterChart>
      <c:valAx>
        <c:axId val="471145080"/>
        <c:scaling>
          <c:orientation val="minMax"/>
          <c:max val="213.3"/>
          <c:min val="212.7"/>
        </c:scaling>
        <c:delete val="0"/>
        <c:axPos val="b"/>
        <c:numFmt formatCode="0.00" sourceLinked="0"/>
        <c:majorTickMark val="out"/>
        <c:minorTickMark val="none"/>
        <c:tickLblPos val="nextTo"/>
        <c:crossAx val="471148104"/>
        <c:crosses val="autoZero"/>
        <c:crossBetween val="midCat"/>
      </c:valAx>
      <c:valAx>
        <c:axId val="471148104"/>
        <c:scaling>
          <c:orientation val="minMax"/>
          <c:max val="1.45"/>
          <c:min val="1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7114508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8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138445319335083"/>
                  <c:y val="-0.56783974919801705"/>
                </c:manualLayout>
              </c:layout>
              <c:numFmt formatCode="General" sourceLinked="0"/>
            </c:trendlineLbl>
          </c:trendline>
          <c:xVal>
            <c:numRef>
              <c:f>'2000'!$F$824:$F$836</c:f>
              <c:numCache>
                <c:formatCode>0.000</c:formatCode>
                <c:ptCount val="13"/>
                <c:pt idx="0">
                  <c:v>213.75</c:v>
                </c:pt>
                <c:pt idx="1">
                  <c:v>213.79166666666666</c:v>
                </c:pt>
                <c:pt idx="2">
                  <c:v>213.83333333333334</c:v>
                </c:pt>
                <c:pt idx="3">
                  <c:v>213.875</c:v>
                </c:pt>
                <c:pt idx="4">
                  <c:v>213.91666666666666</c:v>
                </c:pt>
                <c:pt idx="5">
                  <c:v>213.95833333333334</c:v>
                </c:pt>
                <c:pt idx="6">
                  <c:v>214</c:v>
                </c:pt>
                <c:pt idx="7">
                  <c:v>214.04166666666666</c:v>
                </c:pt>
                <c:pt idx="8">
                  <c:v>214.08333333333334</c:v>
                </c:pt>
                <c:pt idx="9">
                  <c:v>214.125</c:v>
                </c:pt>
                <c:pt idx="10">
                  <c:v>214.16666666666666</c:v>
                </c:pt>
                <c:pt idx="11">
                  <c:v>214.20833333333334</c:v>
                </c:pt>
                <c:pt idx="12">
                  <c:v>214.25</c:v>
                </c:pt>
              </c:numCache>
            </c:numRef>
          </c:xVal>
          <c:yVal>
            <c:numRef>
              <c:f>'2000'!$G$824:$G$836</c:f>
              <c:numCache>
                <c:formatCode>0.000</c:formatCode>
                <c:ptCount val="13"/>
                <c:pt idx="2">
                  <c:v>1.0782951678742128</c:v>
                </c:pt>
                <c:pt idx="3">
                  <c:v>1.0568813305992781</c:v>
                </c:pt>
                <c:pt idx="4">
                  <c:v>1.0295344208692396</c:v>
                </c:pt>
                <c:pt idx="5">
                  <c:v>0.99323623998666455</c:v>
                </c:pt>
                <c:pt idx="6">
                  <c:v>0.9463685570580348</c:v>
                </c:pt>
                <c:pt idx="7">
                  <c:v>0.92279088503684736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F8D-4A93-A323-5F4FFF7DC840}"/>
            </c:ext>
          </c:extLst>
        </c:ser>
        <c:ser>
          <c:idx val="1"/>
          <c:order val="1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16152668416448"/>
                  <c:y val="-0.19461650627005"/>
                </c:manualLayout>
              </c:layout>
              <c:numFmt formatCode="General" sourceLinked="0"/>
            </c:trendlineLbl>
          </c:trendline>
          <c:xVal>
            <c:numRef>
              <c:f>'2000'!$F$824:$F$836</c:f>
              <c:numCache>
                <c:formatCode>0.000</c:formatCode>
                <c:ptCount val="13"/>
                <c:pt idx="0">
                  <c:v>213.75</c:v>
                </c:pt>
                <c:pt idx="1">
                  <c:v>213.79166666666666</c:v>
                </c:pt>
                <c:pt idx="2">
                  <c:v>213.83333333333334</c:v>
                </c:pt>
                <c:pt idx="3">
                  <c:v>213.875</c:v>
                </c:pt>
                <c:pt idx="4">
                  <c:v>213.91666666666666</c:v>
                </c:pt>
                <c:pt idx="5">
                  <c:v>213.95833333333334</c:v>
                </c:pt>
                <c:pt idx="6">
                  <c:v>214</c:v>
                </c:pt>
                <c:pt idx="7">
                  <c:v>214.04166666666666</c:v>
                </c:pt>
                <c:pt idx="8">
                  <c:v>214.08333333333334</c:v>
                </c:pt>
                <c:pt idx="9">
                  <c:v>214.125</c:v>
                </c:pt>
                <c:pt idx="10">
                  <c:v>214.16666666666666</c:v>
                </c:pt>
                <c:pt idx="11">
                  <c:v>214.20833333333334</c:v>
                </c:pt>
                <c:pt idx="12">
                  <c:v>214.25</c:v>
                </c:pt>
              </c:numCache>
            </c:numRef>
          </c:xVal>
          <c:yVal>
            <c:numRef>
              <c:f>'2000'!$H$824:$H$836</c:f>
              <c:numCache>
                <c:formatCode>0.000</c:formatCode>
                <c:ptCount val="13"/>
                <c:pt idx="7">
                  <c:v>0.92279088503684736</c:v>
                </c:pt>
                <c:pt idx="8">
                  <c:v>0.91317551660773755</c:v>
                </c:pt>
                <c:pt idx="9">
                  <c:v>0.89962202407738312</c:v>
                </c:pt>
                <c:pt idx="10">
                  <c:v>0.87762947534343927</c:v>
                </c:pt>
                <c:pt idx="11">
                  <c:v>0.87366594222192073</c:v>
                </c:pt>
                <c:pt idx="12">
                  <c:v>0.86341286789578076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F8D-4A93-A323-5F4FFF7DC8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1180520"/>
        <c:axId val="471183544"/>
      </c:scatterChart>
      <c:valAx>
        <c:axId val="471180520"/>
        <c:scaling>
          <c:orientation val="minMax"/>
        </c:scaling>
        <c:delete val="0"/>
        <c:axPos val="b"/>
        <c:numFmt formatCode="0.000" sourceLinked="1"/>
        <c:majorTickMark val="out"/>
        <c:minorTickMark val="none"/>
        <c:tickLblPos val="nextTo"/>
        <c:crossAx val="471183544"/>
        <c:crosses val="autoZero"/>
        <c:crossBetween val="midCat"/>
      </c:valAx>
      <c:valAx>
        <c:axId val="471183544"/>
        <c:scaling>
          <c:orientation val="minMax"/>
          <c:max val="1.1499999999999999"/>
          <c:min val="0.85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7118052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8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276347550306212"/>
                  <c:y val="-0.706728638086906"/>
                </c:manualLayout>
              </c:layout>
              <c:numFmt formatCode="General" sourceLinked="0"/>
            </c:trendlineLbl>
          </c:trendline>
          <c:xVal>
            <c:numRef>
              <c:f>'2000'!$F$846:$F$857</c:f>
              <c:numCache>
                <c:formatCode>0.000</c:formatCode>
                <c:ptCount val="12"/>
                <c:pt idx="0">
                  <c:v>214.66666666666666</c:v>
                </c:pt>
                <c:pt idx="1">
                  <c:v>214.70833333333334</c:v>
                </c:pt>
                <c:pt idx="2">
                  <c:v>214.75</c:v>
                </c:pt>
                <c:pt idx="3">
                  <c:v>214.79166666666666</c:v>
                </c:pt>
                <c:pt idx="4">
                  <c:v>214.83333333333334</c:v>
                </c:pt>
                <c:pt idx="5">
                  <c:v>214.875</c:v>
                </c:pt>
                <c:pt idx="6">
                  <c:v>214.91666666666666</c:v>
                </c:pt>
                <c:pt idx="7">
                  <c:v>214.95833333333334</c:v>
                </c:pt>
                <c:pt idx="8">
                  <c:v>215</c:v>
                </c:pt>
                <c:pt idx="9">
                  <c:v>215.04166666666666</c:v>
                </c:pt>
                <c:pt idx="10">
                  <c:v>215.08333333333334</c:v>
                </c:pt>
                <c:pt idx="11">
                  <c:v>215.125</c:v>
                </c:pt>
              </c:numCache>
            </c:numRef>
          </c:xVal>
          <c:yVal>
            <c:numRef>
              <c:f>'2000'!$G$846:$G$857</c:f>
              <c:numCache>
                <c:formatCode>0.000</c:formatCode>
                <c:ptCount val="12"/>
                <c:pt idx="0">
                  <c:v>1.0753256360478303</c:v>
                </c:pt>
                <c:pt idx="1">
                  <c:v>1.0272364069474915</c:v>
                </c:pt>
                <c:pt idx="2">
                  <c:v>1.0104251468426433</c:v>
                </c:pt>
                <c:pt idx="3">
                  <c:v>0.99160486990872665</c:v>
                </c:pt>
                <c:pt idx="4">
                  <c:v>0.96076386169340178</c:v>
                </c:pt>
                <c:pt idx="5">
                  <c:v>0.94344559143263407</c:v>
                </c:pt>
                <c:pt idx="6">
                  <c:v>0.90846670214505365</c:v>
                </c:pt>
                <c:pt idx="7">
                  <c:v>0.87136681435383978</c:v>
                </c:pt>
                <c:pt idx="8">
                  <c:v>0.85380536813418928</c:v>
                </c:pt>
                <c:pt idx="9">
                  <c:v>0.84584086202059405</c:v>
                </c:pt>
                <c:pt idx="10">
                  <c:v>0.83147945860124928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4DD-4E5F-8034-D8ADCD0B7FF2}"/>
            </c:ext>
          </c:extLst>
        </c:ser>
        <c:ser>
          <c:idx val="1"/>
          <c:order val="1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561447944007"/>
                  <c:y val="-0.195612787984835"/>
                </c:manualLayout>
              </c:layout>
              <c:numFmt formatCode="General" sourceLinked="0"/>
            </c:trendlineLbl>
          </c:trendline>
          <c:xVal>
            <c:numRef>
              <c:f>'2000'!$F$846:$F$857</c:f>
              <c:numCache>
                <c:formatCode>0.000</c:formatCode>
                <c:ptCount val="12"/>
                <c:pt idx="0">
                  <c:v>214.66666666666666</c:v>
                </c:pt>
                <c:pt idx="1">
                  <c:v>214.70833333333334</c:v>
                </c:pt>
                <c:pt idx="2">
                  <c:v>214.75</c:v>
                </c:pt>
                <c:pt idx="3">
                  <c:v>214.79166666666666</c:v>
                </c:pt>
                <c:pt idx="4">
                  <c:v>214.83333333333334</c:v>
                </c:pt>
                <c:pt idx="5">
                  <c:v>214.875</c:v>
                </c:pt>
                <c:pt idx="6">
                  <c:v>214.91666666666666</c:v>
                </c:pt>
                <c:pt idx="7">
                  <c:v>214.95833333333334</c:v>
                </c:pt>
                <c:pt idx="8">
                  <c:v>215</c:v>
                </c:pt>
                <c:pt idx="9">
                  <c:v>215.04166666666666</c:v>
                </c:pt>
                <c:pt idx="10">
                  <c:v>215.08333333333334</c:v>
                </c:pt>
                <c:pt idx="11">
                  <c:v>215.125</c:v>
                </c:pt>
              </c:numCache>
            </c:numRef>
          </c:xVal>
          <c:yVal>
            <c:numRef>
              <c:f>'2000'!$H$846:$H$857</c:f>
              <c:numCache>
                <c:formatCode>0.000</c:formatCode>
                <c:ptCount val="12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4DD-4E5F-8034-D8ADCD0B7F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1215832"/>
        <c:axId val="471218856"/>
      </c:scatterChart>
      <c:valAx>
        <c:axId val="471215832"/>
        <c:scaling>
          <c:orientation val="minMax"/>
        </c:scaling>
        <c:delete val="0"/>
        <c:axPos val="b"/>
        <c:numFmt formatCode="0.00" sourceLinked="0"/>
        <c:majorTickMark val="out"/>
        <c:minorTickMark val="none"/>
        <c:tickLblPos val="nextTo"/>
        <c:crossAx val="471218856"/>
        <c:crosses val="autoZero"/>
        <c:crossBetween val="midCat"/>
      </c:valAx>
      <c:valAx>
        <c:axId val="471218856"/>
        <c:scaling>
          <c:orientation val="minMax"/>
          <c:max val="1.1000000000000001"/>
          <c:min val="0.7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7121583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8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11636986001749799"/>
                  <c:y val="-0.442839749198017"/>
                </c:manualLayout>
              </c:layout>
              <c:numFmt formatCode="General" sourceLinked="0"/>
            </c:trendlineLbl>
          </c:trendline>
          <c:xVal>
            <c:numRef>
              <c:f>'2000'!$F$894:$F$909</c:f>
              <c:numCache>
                <c:formatCode>0.000</c:formatCode>
                <c:ptCount val="16"/>
                <c:pt idx="0">
                  <c:v>216.66666666666666</c:v>
                </c:pt>
                <c:pt idx="1">
                  <c:v>216.70833333333334</c:v>
                </c:pt>
                <c:pt idx="2">
                  <c:v>216.75</c:v>
                </c:pt>
                <c:pt idx="3">
                  <c:v>216.79166666666666</c:v>
                </c:pt>
                <c:pt idx="4">
                  <c:v>216.83333333333334</c:v>
                </c:pt>
                <c:pt idx="5">
                  <c:v>216.875</c:v>
                </c:pt>
                <c:pt idx="6">
                  <c:v>216.91666666666666</c:v>
                </c:pt>
                <c:pt idx="7">
                  <c:v>216.95833333333334</c:v>
                </c:pt>
                <c:pt idx="8">
                  <c:v>217</c:v>
                </c:pt>
                <c:pt idx="9">
                  <c:v>217.04166666666666</c:v>
                </c:pt>
                <c:pt idx="10">
                  <c:v>217.08333333333334</c:v>
                </c:pt>
                <c:pt idx="11">
                  <c:v>217.125</c:v>
                </c:pt>
                <c:pt idx="12">
                  <c:v>217.16666666666666</c:v>
                </c:pt>
                <c:pt idx="13">
                  <c:v>217.20833333333334</c:v>
                </c:pt>
                <c:pt idx="14">
                  <c:v>217.25</c:v>
                </c:pt>
                <c:pt idx="15">
                  <c:v>217.29166666666666</c:v>
                </c:pt>
              </c:numCache>
            </c:numRef>
          </c:xVal>
          <c:yVal>
            <c:numRef>
              <c:f>'2000'!$G$894:$G$909</c:f>
              <c:numCache>
                <c:formatCode>0.000</c:formatCode>
                <c:ptCount val="16"/>
                <c:pt idx="0">
                  <c:v>1.5974092242557383</c:v>
                </c:pt>
                <c:pt idx="1">
                  <c:v>1.5793502312467913</c:v>
                </c:pt>
                <c:pt idx="2">
                  <c:v>1.5368706371568599</c:v>
                </c:pt>
                <c:pt idx="3">
                  <c:v>1.5092410305372403</c:v>
                </c:pt>
                <c:pt idx="4">
                  <c:v>1.47515439981478</c:v>
                </c:pt>
                <c:pt idx="5">
                  <c:v>1.4476010722972128</c:v>
                </c:pt>
                <c:pt idx="6">
                  <c:v>1.4108479232309936</c:v>
                </c:pt>
                <c:pt idx="7">
                  <c:v>1.3821686847051431</c:v>
                </c:pt>
                <c:pt idx="8">
                  <c:v>1.3543998419711569</c:v>
                </c:pt>
                <c:pt idx="9">
                  <c:v>1.3444468771271672</c:v>
                </c:pt>
                <c:pt idx="10">
                  <c:v>1.3095764663220981</c:v>
                </c:pt>
                <c:pt idx="11">
                  <c:v>1.2873027538797734</c:v>
                </c:pt>
                <c:pt idx="12">
                  <c:v>1.2562910263306861</c:v>
                </c:pt>
                <c:pt idx="13">
                  <c:v>1.2331276077975977</c:v>
                </c:pt>
                <c:pt idx="14">
                  <c:v>1.2156451686907292</c:v>
                </c:pt>
                <c:pt idx="15">
                  <c:v>1.2117082323319812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D9-4849-BB42-AD873FA75B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1243560"/>
        <c:axId val="471246472"/>
      </c:scatterChart>
      <c:valAx>
        <c:axId val="471243560"/>
        <c:scaling>
          <c:orientation val="minMax"/>
          <c:max val="217.3"/>
        </c:scaling>
        <c:delete val="0"/>
        <c:axPos val="b"/>
        <c:numFmt formatCode="0.00" sourceLinked="0"/>
        <c:majorTickMark val="out"/>
        <c:minorTickMark val="none"/>
        <c:tickLblPos val="nextTo"/>
        <c:crossAx val="471246472"/>
        <c:crosses val="autoZero"/>
        <c:crossBetween val="midCat"/>
      </c:valAx>
      <c:valAx>
        <c:axId val="471246472"/>
        <c:scaling>
          <c:orientation val="minMax"/>
          <c:max val="1.6"/>
          <c:min val="1.2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7124356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8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28120319335083099"/>
                  <c:y val="-0.614136045494313"/>
                </c:manualLayout>
              </c:layout>
              <c:numFmt formatCode="General" sourceLinked="0"/>
            </c:trendlineLbl>
          </c:trendline>
          <c:xVal>
            <c:numRef>
              <c:f>'2000'!$F$920:$F$931</c:f>
              <c:numCache>
                <c:formatCode>0.000</c:formatCode>
                <c:ptCount val="12"/>
                <c:pt idx="0">
                  <c:v>217.75</c:v>
                </c:pt>
                <c:pt idx="1">
                  <c:v>217.79166666666666</c:v>
                </c:pt>
                <c:pt idx="2">
                  <c:v>217.83333333333334</c:v>
                </c:pt>
                <c:pt idx="3">
                  <c:v>217.875</c:v>
                </c:pt>
                <c:pt idx="4">
                  <c:v>217.91666666666666</c:v>
                </c:pt>
                <c:pt idx="5">
                  <c:v>217.95833333333334</c:v>
                </c:pt>
                <c:pt idx="6">
                  <c:v>218</c:v>
                </c:pt>
                <c:pt idx="7">
                  <c:v>218.04166666666666</c:v>
                </c:pt>
                <c:pt idx="8">
                  <c:v>218.08333333333334</c:v>
                </c:pt>
                <c:pt idx="9">
                  <c:v>218.125</c:v>
                </c:pt>
                <c:pt idx="10">
                  <c:v>218.16666666666666</c:v>
                </c:pt>
                <c:pt idx="11">
                  <c:v>218.20833333333334</c:v>
                </c:pt>
              </c:numCache>
            </c:numRef>
          </c:xVal>
          <c:yVal>
            <c:numRef>
              <c:f>'2000'!$G$920:$G$931</c:f>
              <c:numCache>
                <c:formatCode>0.000</c:formatCode>
                <c:ptCount val="12"/>
                <c:pt idx="0">
                  <c:v>1.7259657281049019</c:v>
                </c:pt>
                <c:pt idx="1">
                  <c:v>1.5711554419616043</c:v>
                </c:pt>
                <c:pt idx="2">
                  <c:v>1.4598233561408123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D01-4DFC-BBAC-4B944DB410A6}"/>
            </c:ext>
          </c:extLst>
        </c:ser>
        <c:ser>
          <c:idx val="1"/>
          <c:order val="1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5490791776028001"/>
                  <c:y val="-0.160432341790609"/>
                </c:manualLayout>
              </c:layout>
              <c:numFmt formatCode="General" sourceLinked="0"/>
            </c:trendlineLbl>
          </c:trendline>
          <c:xVal>
            <c:numRef>
              <c:f>'2000'!$F$920:$F$931</c:f>
              <c:numCache>
                <c:formatCode>0.000</c:formatCode>
                <c:ptCount val="12"/>
                <c:pt idx="0">
                  <c:v>217.75</c:v>
                </c:pt>
                <c:pt idx="1">
                  <c:v>217.79166666666666</c:v>
                </c:pt>
                <c:pt idx="2">
                  <c:v>217.83333333333334</c:v>
                </c:pt>
                <c:pt idx="3">
                  <c:v>217.875</c:v>
                </c:pt>
                <c:pt idx="4">
                  <c:v>217.91666666666666</c:v>
                </c:pt>
                <c:pt idx="5">
                  <c:v>217.95833333333334</c:v>
                </c:pt>
                <c:pt idx="6">
                  <c:v>218</c:v>
                </c:pt>
                <c:pt idx="7">
                  <c:v>218.04166666666666</c:v>
                </c:pt>
                <c:pt idx="8">
                  <c:v>218.08333333333334</c:v>
                </c:pt>
                <c:pt idx="9">
                  <c:v>218.125</c:v>
                </c:pt>
                <c:pt idx="10">
                  <c:v>218.16666666666666</c:v>
                </c:pt>
                <c:pt idx="11">
                  <c:v>218.20833333333334</c:v>
                </c:pt>
              </c:numCache>
            </c:numRef>
          </c:xVal>
          <c:yVal>
            <c:numRef>
              <c:f>'2000'!$H$920:$H$931</c:f>
              <c:numCache>
                <c:formatCode>0.000</c:formatCode>
                <c:ptCount val="12"/>
                <c:pt idx="2">
                  <c:v>1.4598233561408123</c:v>
                </c:pt>
                <c:pt idx="3">
                  <c:v>1.4300376017091405</c:v>
                </c:pt>
                <c:pt idx="4">
                  <c:v>1.4039940770637616</c:v>
                </c:pt>
                <c:pt idx="5">
                  <c:v>1.3711972802622421</c:v>
                </c:pt>
                <c:pt idx="6">
                  <c:v>1.3427786084377376</c:v>
                </c:pt>
                <c:pt idx="7">
                  <c:v>1.3139909792144873</c:v>
                </c:pt>
                <c:pt idx="8">
                  <c:v>1.2855222702281661</c:v>
                </c:pt>
                <c:pt idx="9">
                  <c:v>1.254525742327288</c:v>
                </c:pt>
                <c:pt idx="10">
                  <c:v>1.2356262592882818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D01-4DFC-BBAC-4B944DB410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1280392"/>
        <c:axId val="471283416"/>
      </c:scatterChart>
      <c:valAx>
        <c:axId val="471280392"/>
        <c:scaling>
          <c:orientation val="minMax"/>
        </c:scaling>
        <c:delete val="0"/>
        <c:axPos val="b"/>
        <c:numFmt formatCode="0.000" sourceLinked="1"/>
        <c:majorTickMark val="out"/>
        <c:minorTickMark val="none"/>
        <c:tickLblPos val="nextTo"/>
        <c:crossAx val="471283416"/>
        <c:crosses val="autoZero"/>
        <c:crossBetween val="midCat"/>
      </c:valAx>
      <c:valAx>
        <c:axId val="471283416"/>
        <c:scaling>
          <c:orientation val="minMax"/>
          <c:max val="1.75"/>
          <c:min val="1.2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7128039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8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3.35461504811898E-2"/>
                  <c:y val="-0.57709900845727602"/>
                </c:manualLayout>
              </c:layout>
              <c:numFmt formatCode="General" sourceLinked="0"/>
            </c:trendlineLbl>
          </c:trendline>
          <c:xVal>
            <c:numRef>
              <c:f>'2000'!$F$943:$F$951</c:f>
              <c:numCache>
                <c:formatCode>0.000</c:formatCode>
                <c:ptCount val="9"/>
                <c:pt idx="0">
                  <c:v>218.70833333333334</c:v>
                </c:pt>
                <c:pt idx="1">
                  <c:v>218.75</c:v>
                </c:pt>
                <c:pt idx="2">
                  <c:v>218.79166666666666</c:v>
                </c:pt>
                <c:pt idx="3">
                  <c:v>218.83333333333334</c:v>
                </c:pt>
                <c:pt idx="4">
                  <c:v>218.875</c:v>
                </c:pt>
                <c:pt idx="5">
                  <c:v>218.91666666666666</c:v>
                </c:pt>
                <c:pt idx="6">
                  <c:v>218.95833333333334</c:v>
                </c:pt>
                <c:pt idx="7">
                  <c:v>219</c:v>
                </c:pt>
                <c:pt idx="8">
                  <c:v>219.04166666666666</c:v>
                </c:pt>
              </c:numCache>
            </c:numRef>
          </c:xVal>
          <c:yVal>
            <c:numRef>
              <c:f>'2000'!$G$943:$G$951</c:f>
              <c:numCache>
                <c:formatCode>0.000</c:formatCode>
                <c:ptCount val="9"/>
                <c:pt idx="0">
                  <c:v>1.7645300253026062</c:v>
                </c:pt>
                <c:pt idx="1">
                  <c:v>1.7210842973653264</c:v>
                </c:pt>
                <c:pt idx="2">
                  <c:v>1.6780533747548196</c:v>
                </c:pt>
                <c:pt idx="3">
                  <c:v>1.6478879251627438</c:v>
                </c:pt>
                <c:pt idx="4">
                  <c:v>1.6028220781875797</c:v>
                </c:pt>
                <c:pt idx="5">
                  <c:v>1.5653171564749537</c:v>
                </c:pt>
                <c:pt idx="6">
                  <c:v>1.5644888890701438</c:v>
                </c:pt>
                <c:pt idx="7">
                  <c:v>1.5356081732963553</c:v>
                </c:pt>
                <c:pt idx="8">
                  <c:v>1.5120724367887819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0E9-4868-AAF1-77B8C754CA53}"/>
            </c:ext>
          </c:extLst>
        </c:ser>
        <c:ser>
          <c:idx val="1"/>
          <c:order val="1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4339063867016599"/>
                  <c:y val="-0.19703011081948099"/>
                </c:manualLayout>
              </c:layout>
              <c:numFmt formatCode="General" sourceLinked="0"/>
            </c:trendlineLbl>
          </c:trendline>
          <c:xVal>
            <c:numRef>
              <c:f>'2000'!$F$943:$F$951</c:f>
              <c:numCache>
                <c:formatCode>0.000</c:formatCode>
                <c:ptCount val="9"/>
                <c:pt idx="0">
                  <c:v>218.70833333333334</c:v>
                </c:pt>
                <c:pt idx="1">
                  <c:v>218.75</c:v>
                </c:pt>
                <c:pt idx="2">
                  <c:v>218.79166666666666</c:v>
                </c:pt>
                <c:pt idx="3">
                  <c:v>218.83333333333334</c:v>
                </c:pt>
                <c:pt idx="4">
                  <c:v>218.875</c:v>
                </c:pt>
                <c:pt idx="5">
                  <c:v>218.91666666666666</c:v>
                </c:pt>
                <c:pt idx="6">
                  <c:v>218.95833333333334</c:v>
                </c:pt>
                <c:pt idx="7">
                  <c:v>219</c:v>
                </c:pt>
                <c:pt idx="8">
                  <c:v>219.04166666666666</c:v>
                </c:pt>
              </c:numCache>
            </c:numRef>
          </c:xVal>
          <c:yVal>
            <c:numRef>
              <c:f>'2000'!$H$943:$H$951</c:f>
              <c:numCache>
                <c:formatCode>0.000</c:formatCode>
                <c:ptCount val="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0E9-4868-AAF1-77B8C754CA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1315576"/>
        <c:axId val="471318600"/>
      </c:scatterChart>
      <c:valAx>
        <c:axId val="471315576"/>
        <c:scaling>
          <c:orientation val="minMax"/>
        </c:scaling>
        <c:delete val="0"/>
        <c:axPos val="b"/>
        <c:numFmt formatCode="0.00" sourceLinked="0"/>
        <c:majorTickMark val="out"/>
        <c:minorTickMark val="none"/>
        <c:tickLblPos val="nextTo"/>
        <c:crossAx val="471318600"/>
        <c:crosses val="autoZero"/>
        <c:crossBetween val="midCat"/>
      </c:valAx>
      <c:valAx>
        <c:axId val="471318600"/>
        <c:scaling>
          <c:orientation val="minMax"/>
          <c:max val="1.8"/>
          <c:min val="1.5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7131557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'1999'!$F$506:$F$516</c:f>
              <c:numCache>
                <c:formatCode>0.000</c:formatCode>
                <c:ptCount val="11"/>
                <c:pt idx="0">
                  <c:v>196.70833333333334</c:v>
                </c:pt>
                <c:pt idx="1">
                  <c:v>196.75</c:v>
                </c:pt>
                <c:pt idx="2">
                  <c:v>196.79166666666666</c:v>
                </c:pt>
                <c:pt idx="3">
                  <c:v>196.83333333333334</c:v>
                </c:pt>
                <c:pt idx="4">
                  <c:v>196.875</c:v>
                </c:pt>
                <c:pt idx="5">
                  <c:v>196.91666666666666</c:v>
                </c:pt>
                <c:pt idx="6">
                  <c:v>196.95833333333334</c:v>
                </c:pt>
                <c:pt idx="7">
                  <c:v>197</c:v>
                </c:pt>
                <c:pt idx="8">
                  <c:v>197.04166666666666</c:v>
                </c:pt>
                <c:pt idx="9">
                  <c:v>197.08333333333334</c:v>
                </c:pt>
                <c:pt idx="10">
                  <c:v>197.125</c:v>
                </c:pt>
              </c:numCache>
            </c:numRef>
          </c:xVal>
          <c:yVal>
            <c:numRef>
              <c:f>'1999'!$E$506:$E$516</c:f>
              <c:numCache>
                <c:formatCode>0.000</c:formatCode>
                <c:ptCount val="11"/>
                <c:pt idx="0">
                  <c:v>8.6676940228419497</c:v>
                </c:pt>
                <c:pt idx="1">
                  <c:v>8.5768584817409135</c:v>
                </c:pt>
                <c:pt idx="2">
                  <c:v>8.2512659016579981</c:v>
                </c:pt>
                <c:pt idx="3">
                  <c:v>7.7429431629582295</c:v>
                </c:pt>
                <c:pt idx="4">
                  <c:v>7.2119238037755551</c:v>
                </c:pt>
                <c:pt idx="5">
                  <c:v>6.6902603457930594</c:v>
                </c:pt>
                <c:pt idx="6">
                  <c:v>6.361736354365207</c:v>
                </c:pt>
                <c:pt idx="7">
                  <c:v>6.2705836855363266</c:v>
                </c:pt>
                <c:pt idx="8">
                  <c:v>6.047816451006474</c:v>
                </c:pt>
                <c:pt idx="9">
                  <c:v>5.6439840098307457</c:v>
                </c:pt>
                <c:pt idx="10">
                  <c:v>5.3816921038416128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DB7-4730-98B6-34C0ABE078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6274872"/>
        <c:axId val="456277992"/>
      </c:scatterChart>
      <c:valAx>
        <c:axId val="456274872"/>
        <c:scaling>
          <c:orientation val="minMax"/>
          <c:min val="196.7"/>
        </c:scaling>
        <c:delete val="0"/>
        <c:axPos val="b"/>
        <c:numFmt formatCode="0.00" sourceLinked="0"/>
        <c:majorTickMark val="out"/>
        <c:minorTickMark val="none"/>
        <c:tickLblPos val="nextTo"/>
        <c:crossAx val="456277992"/>
        <c:crosses val="autoZero"/>
        <c:crossBetween val="midCat"/>
      </c:valAx>
      <c:valAx>
        <c:axId val="456277992"/>
        <c:scaling>
          <c:orientation val="minMax"/>
          <c:min val="5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627487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9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2.52939632545932E-2"/>
                  <c:y val="-0.55480205599300103"/>
                </c:manualLayout>
              </c:layout>
              <c:numFmt formatCode="General" sourceLinked="0"/>
            </c:trendlineLbl>
          </c:trendline>
          <c:xVal>
            <c:numRef>
              <c:f>'2000'!$F$967:$F$974</c:f>
              <c:numCache>
                <c:formatCode>0.000</c:formatCode>
                <c:ptCount val="8"/>
                <c:pt idx="0">
                  <c:v>219.70833333333334</c:v>
                </c:pt>
                <c:pt idx="1">
                  <c:v>219.75</c:v>
                </c:pt>
                <c:pt idx="2">
                  <c:v>219.79166666666666</c:v>
                </c:pt>
                <c:pt idx="3">
                  <c:v>219.83333333333334</c:v>
                </c:pt>
                <c:pt idx="4">
                  <c:v>219.875</c:v>
                </c:pt>
                <c:pt idx="5">
                  <c:v>219.91666666666666</c:v>
                </c:pt>
                <c:pt idx="6">
                  <c:v>219.95833333333334</c:v>
                </c:pt>
                <c:pt idx="7">
                  <c:v>220</c:v>
                </c:pt>
              </c:numCache>
            </c:numRef>
          </c:xVal>
          <c:yVal>
            <c:numRef>
              <c:f>'2000'!$G$967:$G$974</c:f>
              <c:numCache>
                <c:formatCode>0.000</c:formatCode>
                <c:ptCount val="8"/>
                <c:pt idx="1">
                  <c:v>1.9012575580509679</c:v>
                </c:pt>
                <c:pt idx="2">
                  <c:v>1.8793663373601395</c:v>
                </c:pt>
                <c:pt idx="3">
                  <c:v>1.8366577689208501</c:v>
                </c:pt>
                <c:pt idx="4">
                  <c:v>1.8169271587571258</c:v>
                </c:pt>
                <c:pt idx="5">
                  <c:v>1.8098264193501608</c:v>
                </c:pt>
                <c:pt idx="6">
                  <c:v>1.7816448832890575</c:v>
                </c:pt>
                <c:pt idx="7">
                  <c:v>1.7574958051886207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514-48A7-A6D6-66BC9B9F36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1343624"/>
        <c:axId val="471346536"/>
      </c:scatterChart>
      <c:valAx>
        <c:axId val="471343624"/>
        <c:scaling>
          <c:orientation val="minMax"/>
        </c:scaling>
        <c:delete val="0"/>
        <c:axPos val="b"/>
        <c:numFmt formatCode="0.000" sourceLinked="1"/>
        <c:majorTickMark val="out"/>
        <c:minorTickMark val="none"/>
        <c:tickLblPos val="nextTo"/>
        <c:crossAx val="471346536"/>
        <c:crosses val="autoZero"/>
        <c:crossBetween val="midCat"/>
      </c:valAx>
      <c:valAx>
        <c:axId val="471346536"/>
        <c:scaling>
          <c:orientation val="minMax"/>
          <c:max val="2.0499999999999998"/>
          <c:min val="1.7"/>
        </c:scaling>
        <c:delete val="0"/>
        <c:axPos val="l"/>
        <c:majorGridlines/>
        <c:numFmt formatCode="0.00" sourceLinked="0"/>
        <c:majorTickMark val="out"/>
        <c:minorTickMark val="none"/>
        <c:tickLblPos val="nextTo"/>
        <c:crossAx val="47134362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9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5.5004374453193297E-2"/>
                  <c:y val="-0.57709900845727602"/>
                </c:manualLayout>
              </c:layout>
              <c:numFmt formatCode="General" sourceLinked="0"/>
            </c:trendlineLbl>
          </c:trendline>
          <c:xVal>
            <c:numRef>
              <c:f>'2000'!$F$991:$F$999</c:f>
              <c:numCache>
                <c:formatCode>0.000</c:formatCode>
                <c:ptCount val="9"/>
                <c:pt idx="0">
                  <c:v>220.70833333333334</c:v>
                </c:pt>
                <c:pt idx="1">
                  <c:v>220.75</c:v>
                </c:pt>
                <c:pt idx="2">
                  <c:v>220.79166666666666</c:v>
                </c:pt>
                <c:pt idx="3">
                  <c:v>220.83333333333334</c:v>
                </c:pt>
                <c:pt idx="4">
                  <c:v>220.875</c:v>
                </c:pt>
                <c:pt idx="5">
                  <c:v>220.91666666666666</c:v>
                </c:pt>
                <c:pt idx="6">
                  <c:v>220.95833333333334</c:v>
                </c:pt>
                <c:pt idx="7">
                  <c:v>221</c:v>
                </c:pt>
                <c:pt idx="8">
                  <c:v>221.04166666666666</c:v>
                </c:pt>
              </c:numCache>
            </c:numRef>
          </c:xVal>
          <c:yVal>
            <c:numRef>
              <c:f>'2000'!$G$991:$G$999</c:f>
              <c:numCache>
                <c:formatCode>0.000</c:formatCode>
                <c:ptCount val="9"/>
                <c:pt idx="0">
                  <c:v>1.9754973384269361</c:v>
                </c:pt>
                <c:pt idx="1">
                  <c:v>1.9708362581427212</c:v>
                </c:pt>
                <c:pt idx="2">
                  <c:v>1.9472484135145591</c:v>
                </c:pt>
                <c:pt idx="3">
                  <c:v>1.9234252345459286</c:v>
                </c:pt>
                <c:pt idx="4">
                  <c:v>1.9046358879853933</c:v>
                </c:pt>
                <c:pt idx="5">
                  <c:v>1.871630440568643</c:v>
                </c:pt>
                <c:pt idx="6">
                  <c:v>1.8241898760872082</c:v>
                </c:pt>
                <c:pt idx="7">
                  <c:v>1.8146711785120064</c:v>
                </c:pt>
                <c:pt idx="8">
                  <c:v>1.7996288822279225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0AE-46FC-93C0-0C452885A15F}"/>
            </c:ext>
          </c:extLst>
        </c:ser>
        <c:ser>
          <c:idx val="1"/>
          <c:order val="1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14913385826772"/>
                  <c:y val="-0.14191382327209101"/>
                </c:manualLayout>
              </c:layout>
              <c:numFmt formatCode="General" sourceLinked="0"/>
            </c:trendlineLbl>
          </c:trendline>
          <c:xVal>
            <c:numRef>
              <c:f>'2000'!$F$991:$F$999</c:f>
              <c:numCache>
                <c:formatCode>0.000</c:formatCode>
                <c:ptCount val="9"/>
                <c:pt idx="0">
                  <c:v>220.70833333333334</c:v>
                </c:pt>
                <c:pt idx="1">
                  <c:v>220.75</c:v>
                </c:pt>
                <c:pt idx="2">
                  <c:v>220.79166666666666</c:v>
                </c:pt>
                <c:pt idx="3">
                  <c:v>220.83333333333334</c:v>
                </c:pt>
                <c:pt idx="4">
                  <c:v>220.875</c:v>
                </c:pt>
                <c:pt idx="5">
                  <c:v>220.91666666666666</c:v>
                </c:pt>
                <c:pt idx="6">
                  <c:v>220.95833333333334</c:v>
                </c:pt>
                <c:pt idx="7">
                  <c:v>221</c:v>
                </c:pt>
                <c:pt idx="8">
                  <c:v>221.04166666666666</c:v>
                </c:pt>
              </c:numCache>
            </c:numRef>
          </c:xVal>
          <c:yVal>
            <c:numRef>
              <c:f>'2000'!$H$991:$H$999</c:f>
              <c:numCache>
                <c:formatCode>0.000</c:formatCode>
                <c:ptCount val="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0AE-46FC-93C0-0C452885A1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1380248"/>
        <c:axId val="471383272"/>
      </c:scatterChart>
      <c:valAx>
        <c:axId val="471380248"/>
        <c:scaling>
          <c:orientation val="minMax"/>
          <c:max val="221.05"/>
          <c:min val="220.7"/>
        </c:scaling>
        <c:delete val="0"/>
        <c:axPos val="b"/>
        <c:numFmt formatCode="0.00" sourceLinked="0"/>
        <c:majorTickMark val="out"/>
        <c:minorTickMark val="none"/>
        <c:tickLblPos val="nextTo"/>
        <c:crossAx val="471383272"/>
        <c:crosses val="autoZero"/>
        <c:crossBetween val="midCat"/>
      </c:valAx>
      <c:valAx>
        <c:axId val="471383272"/>
        <c:scaling>
          <c:orientation val="minMax"/>
          <c:max val="2"/>
          <c:min val="1.8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7138024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9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7.1208442694663199E-2"/>
                  <c:y val="-0.54932123067949801"/>
                </c:manualLayout>
              </c:layout>
              <c:numFmt formatCode="General" sourceLinked="0"/>
            </c:trendlineLbl>
          </c:trendline>
          <c:xVal>
            <c:numRef>
              <c:f>'2000'!$F$1022:$F$1028</c:f>
              <c:numCache>
                <c:formatCode>0.000</c:formatCode>
                <c:ptCount val="7"/>
                <c:pt idx="0">
                  <c:v>222</c:v>
                </c:pt>
                <c:pt idx="1">
                  <c:v>222.04166666666666</c:v>
                </c:pt>
                <c:pt idx="2">
                  <c:v>222.08333333333334</c:v>
                </c:pt>
                <c:pt idx="3">
                  <c:v>222.125</c:v>
                </c:pt>
                <c:pt idx="4">
                  <c:v>222.16666666666666</c:v>
                </c:pt>
                <c:pt idx="5">
                  <c:v>222.20833333333334</c:v>
                </c:pt>
                <c:pt idx="6">
                  <c:v>222.25</c:v>
                </c:pt>
              </c:numCache>
            </c:numRef>
          </c:xVal>
          <c:yVal>
            <c:numRef>
              <c:f>'2000'!$G$1022:$G$1028</c:f>
              <c:numCache>
                <c:formatCode>0.000</c:formatCode>
                <c:ptCount val="7"/>
                <c:pt idx="0">
                  <c:v>2.1495937037670307</c:v>
                </c:pt>
                <c:pt idx="1">
                  <c:v>2.1304730938948411</c:v>
                </c:pt>
                <c:pt idx="2">
                  <c:v>2.0424195233278812</c:v>
                </c:pt>
                <c:pt idx="3">
                  <c:v>1.9757773693486049</c:v>
                </c:pt>
                <c:pt idx="4">
                  <c:v>1.9660651666338185</c:v>
                </c:pt>
                <c:pt idx="5">
                  <c:v>1.9471089151447667</c:v>
                </c:pt>
                <c:pt idx="6">
                  <c:v>1.9326473237550921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C27-4CB9-AF61-AA55BE423054}"/>
            </c:ext>
          </c:extLst>
        </c:ser>
        <c:ser>
          <c:idx val="1"/>
          <c:order val="1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1.0137795275590501E-3"/>
                  <c:y val="3.8515966754155799E-2"/>
                </c:manualLayout>
              </c:layout>
              <c:numFmt formatCode="General" sourceLinked="0"/>
            </c:trendlineLbl>
          </c:trendline>
          <c:xVal>
            <c:numRef>
              <c:f>'2000'!$F$1022:$F$1028</c:f>
              <c:numCache>
                <c:formatCode>0.000</c:formatCode>
                <c:ptCount val="7"/>
                <c:pt idx="0">
                  <c:v>222</c:v>
                </c:pt>
                <c:pt idx="1">
                  <c:v>222.04166666666666</c:v>
                </c:pt>
                <c:pt idx="2">
                  <c:v>222.08333333333334</c:v>
                </c:pt>
                <c:pt idx="3">
                  <c:v>222.125</c:v>
                </c:pt>
                <c:pt idx="4">
                  <c:v>222.16666666666666</c:v>
                </c:pt>
                <c:pt idx="5">
                  <c:v>222.20833333333334</c:v>
                </c:pt>
                <c:pt idx="6">
                  <c:v>222.25</c:v>
                </c:pt>
              </c:numCache>
            </c:numRef>
          </c:xVal>
          <c:yVal>
            <c:numRef>
              <c:f>'2000'!$H$1022:$H$1028</c:f>
              <c:numCache>
                <c:formatCode>0.000</c:formatCode>
                <c:ptCount val="7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C27-4CB9-AF61-AA55BE4230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1415528"/>
        <c:axId val="471418552"/>
      </c:scatterChart>
      <c:valAx>
        <c:axId val="471415528"/>
        <c:scaling>
          <c:orientation val="minMax"/>
          <c:max val="222.25"/>
          <c:min val="222"/>
        </c:scaling>
        <c:delete val="0"/>
        <c:axPos val="b"/>
        <c:numFmt formatCode="0.00" sourceLinked="0"/>
        <c:majorTickMark val="out"/>
        <c:minorTickMark val="none"/>
        <c:tickLblPos val="nextTo"/>
        <c:crossAx val="471418552"/>
        <c:crosses val="autoZero"/>
        <c:crossBetween val="midCat"/>
      </c:valAx>
      <c:valAx>
        <c:axId val="471418552"/>
        <c:scaling>
          <c:orientation val="minMax"/>
          <c:max val="2.2000000000000002"/>
          <c:min val="1.9"/>
        </c:scaling>
        <c:delete val="0"/>
        <c:axPos val="l"/>
        <c:majorGridlines/>
        <c:numFmt formatCode="0.00" sourceLinked="0"/>
        <c:majorTickMark val="out"/>
        <c:minorTickMark val="none"/>
        <c:tickLblPos val="nextTo"/>
        <c:crossAx val="47141552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9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3.0909667541557301E-2"/>
                  <c:y val="-0.66506197142023904"/>
                </c:manualLayout>
              </c:layout>
              <c:numFmt formatCode="General" sourceLinked="0"/>
            </c:trendlineLbl>
          </c:trendline>
          <c:xVal>
            <c:numRef>
              <c:f>'2000'!$F$1042:$F$1053</c:f>
              <c:numCache>
                <c:formatCode>0.000</c:formatCode>
                <c:ptCount val="12"/>
                <c:pt idx="0">
                  <c:v>222.83333333333334</c:v>
                </c:pt>
                <c:pt idx="1">
                  <c:v>222.875</c:v>
                </c:pt>
                <c:pt idx="2">
                  <c:v>222.91666666666666</c:v>
                </c:pt>
                <c:pt idx="3">
                  <c:v>222.95833333333334</c:v>
                </c:pt>
                <c:pt idx="4">
                  <c:v>223</c:v>
                </c:pt>
                <c:pt idx="5">
                  <c:v>223.04166666666666</c:v>
                </c:pt>
                <c:pt idx="6">
                  <c:v>223.08333333333334</c:v>
                </c:pt>
                <c:pt idx="7">
                  <c:v>223.125</c:v>
                </c:pt>
                <c:pt idx="8">
                  <c:v>223.16666666666666</c:v>
                </c:pt>
                <c:pt idx="9">
                  <c:v>223.20833333333334</c:v>
                </c:pt>
                <c:pt idx="10">
                  <c:v>223.25</c:v>
                </c:pt>
                <c:pt idx="11">
                  <c:v>223.29166666666666</c:v>
                </c:pt>
              </c:numCache>
            </c:numRef>
          </c:xVal>
          <c:yVal>
            <c:numRef>
              <c:f>'2000'!$G$1042:$G$1053</c:f>
              <c:numCache>
                <c:formatCode>0.000</c:formatCode>
                <c:ptCount val="12"/>
                <c:pt idx="0">
                  <c:v>2.0306258618453774</c:v>
                </c:pt>
                <c:pt idx="1">
                  <c:v>2.0177972550547842</c:v>
                </c:pt>
                <c:pt idx="2">
                  <c:v>2.0030511477421293</c:v>
                </c:pt>
                <c:pt idx="3">
                  <c:v>1.989544025437721</c:v>
                </c:pt>
                <c:pt idx="4">
                  <c:v>1.9583123034476109</c:v>
                </c:pt>
                <c:pt idx="5">
                  <c:v>1.9338773466028836</c:v>
                </c:pt>
                <c:pt idx="6">
                  <c:v>1.9165471322327989</c:v>
                </c:pt>
                <c:pt idx="7">
                  <c:v>1.8886444983307502</c:v>
                </c:pt>
                <c:pt idx="8">
                  <c:v>1.866244755150716</c:v>
                </c:pt>
                <c:pt idx="9">
                  <c:v>1.8454137319027191</c:v>
                </c:pt>
                <c:pt idx="10">
                  <c:v>1.8348216852981842</c:v>
                </c:pt>
                <c:pt idx="11">
                  <c:v>1.8252115887246678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EAE-48AC-AC16-D6E622B58172}"/>
            </c:ext>
          </c:extLst>
        </c:ser>
        <c:ser>
          <c:idx val="1"/>
          <c:order val="1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46596434820647398"/>
                  <c:y val="-0.33635826771653499"/>
                </c:manualLayout>
              </c:layout>
              <c:numFmt formatCode="General" sourceLinked="0"/>
            </c:trendlineLbl>
          </c:trendline>
          <c:xVal>
            <c:numRef>
              <c:f>'2000'!$F$1042:$F$1053</c:f>
              <c:numCache>
                <c:formatCode>0.000</c:formatCode>
                <c:ptCount val="12"/>
                <c:pt idx="0">
                  <c:v>222.83333333333334</c:v>
                </c:pt>
                <c:pt idx="1">
                  <c:v>222.875</c:v>
                </c:pt>
                <c:pt idx="2">
                  <c:v>222.91666666666666</c:v>
                </c:pt>
                <c:pt idx="3">
                  <c:v>222.95833333333334</c:v>
                </c:pt>
                <c:pt idx="4">
                  <c:v>223</c:v>
                </c:pt>
                <c:pt idx="5">
                  <c:v>223.04166666666666</c:v>
                </c:pt>
                <c:pt idx="6">
                  <c:v>223.08333333333334</c:v>
                </c:pt>
                <c:pt idx="7">
                  <c:v>223.125</c:v>
                </c:pt>
                <c:pt idx="8">
                  <c:v>223.16666666666666</c:v>
                </c:pt>
                <c:pt idx="9">
                  <c:v>223.20833333333334</c:v>
                </c:pt>
                <c:pt idx="10">
                  <c:v>223.25</c:v>
                </c:pt>
                <c:pt idx="11">
                  <c:v>223.29166666666666</c:v>
                </c:pt>
              </c:numCache>
            </c:numRef>
          </c:xVal>
          <c:yVal>
            <c:numRef>
              <c:f>'2000'!$H$1042:$H$1053</c:f>
              <c:numCache>
                <c:formatCode>0.000</c:formatCode>
                <c:ptCount val="12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EAE-48AC-AC16-D6E622B58172}"/>
            </c:ext>
          </c:extLst>
        </c:ser>
        <c:ser>
          <c:idx val="2"/>
          <c:order val="2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9.0123359580052506E-2"/>
                  <c:y val="4.05694079906678E-3"/>
                </c:manualLayout>
              </c:layout>
              <c:numFmt formatCode="General" sourceLinked="0"/>
            </c:trendlineLbl>
          </c:trendline>
          <c:xVal>
            <c:numRef>
              <c:f>'2000'!$F$1042:$F$1053</c:f>
              <c:numCache>
                <c:formatCode>0.000</c:formatCode>
                <c:ptCount val="12"/>
                <c:pt idx="0">
                  <c:v>222.83333333333334</c:v>
                </c:pt>
                <c:pt idx="1">
                  <c:v>222.875</c:v>
                </c:pt>
                <c:pt idx="2">
                  <c:v>222.91666666666666</c:v>
                </c:pt>
                <c:pt idx="3">
                  <c:v>222.95833333333334</c:v>
                </c:pt>
                <c:pt idx="4">
                  <c:v>223</c:v>
                </c:pt>
                <c:pt idx="5">
                  <c:v>223.04166666666666</c:v>
                </c:pt>
                <c:pt idx="6">
                  <c:v>223.08333333333334</c:v>
                </c:pt>
                <c:pt idx="7">
                  <c:v>223.125</c:v>
                </c:pt>
                <c:pt idx="8">
                  <c:v>223.16666666666666</c:v>
                </c:pt>
                <c:pt idx="9">
                  <c:v>223.20833333333334</c:v>
                </c:pt>
                <c:pt idx="10">
                  <c:v>223.25</c:v>
                </c:pt>
                <c:pt idx="11">
                  <c:v>223.29166666666666</c:v>
                </c:pt>
              </c:numCache>
            </c:numRef>
          </c:xVal>
          <c:yVal>
            <c:numRef>
              <c:f>'2000'!$I$1042:$I$1053</c:f>
              <c:numCache>
                <c:formatCode>0.000</c:formatCode>
                <c:ptCount val="12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CEAE-48AC-AC16-D6E622B581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1459096"/>
        <c:axId val="471462168"/>
      </c:scatterChart>
      <c:valAx>
        <c:axId val="471459096"/>
        <c:scaling>
          <c:orientation val="minMax"/>
          <c:max val="223.3"/>
        </c:scaling>
        <c:delete val="0"/>
        <c:axPos val="b"/>
        <c:numFmt formatCode="0.00" sourceLinked="0"/>
        <c:majorTickMark val="out"/>
        <c:minorTickMark val="none"/>
        <c:tickLblPos val="nextTo"/>
        <c:crossAx val="471462168"/>
        <c:crosses val="autoZero"/>
        <c:crossBetween val="midCat"/>
      </c:valAx>
      <c:valAx>
        <c:axId val="471462168"/>
        <c:scaling>
          <c:orientation val="minMax"/>
          <c:max val="2.0499999999999998"/>
          <c:min val="1.8"/>
        </c:scaling>
        <c:delete val="0"/>
        <c:axPos val="l"/>
        <c:majorGridlines/>
        <c:numFmt formatCode="0.00" sourceLinked="0"/>
        <c:majorTickMark val="out"/>
        <c:minorTickMark val="none"/>
        <c:tickLblPos val="nextTo"/>
        <c:crossAx val="47145909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9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201363954505687"/>
                  <c:y val="-0.62828083989501304"/>
                </c:manualLayout>
              </c:layout>
              <c:numFmt formatCode="General" sourceLinked="0"/>
            </c:trendlineLbl>
          </c:trendline>
          <c:xVal>
            <c:numRef>
              <c:f>'2000'!$F$1066:$F$1073</c:f>
              <c:numCache>
                <c:formatCode>0.000</c:formatCode>
                <c:ptCount val="8"/>
                <c:pt idx="0">
                  <c:v>223.83333333333334</c:v>
                </c:pt>
                <c:pt idx="1">
                  <c:v>223.875</c:v>
                </c:pt>
                <c:pt idx="2">
                  <c:v>223.91666666666666</c:v>
                </c:pt>
                <c:pt idx="3">
                  <c:v>223.95833333333334</c:v>
                </c:pt>
                <c:pt idx="4">
                  <c:v>224</c:v>
                </c:pt>
                <c:pt idx="5">
                  <c:v>224.04166666666666</c:v>
                </c:pt>
                <c:pt idx="6">
                  <c:v>224.08333333333334</c:v>
                </c:pt>
                <c:pt idx="7">
                  <c:v>224.125</c:v>
                </c:pt>
              </c:numCache>
            </c:numRef>
          </c:xVal>
          <c:yVal>
            <c:numRef>
              <c:f>'2000'!$G$1066:$G$1073</c:f>
              <c:numCache>
                <c:formatCode>0.000</c:formatCode>
                <c:ptCount val="8"/>
                <c:pt idx="0">
                  <c:v>1.9736161863682413</c:v>
                </c:pt>
                <c:pt idx="1">
                  <c:v>1.9558245773952867</c:v>
                </c:pt>
                <c:pt idx="2">
                  <c:v>1.9379658945267182</c:v>
                </c:pt>
                <c:pt idx="3">
                  <c:v>1.9266435045511343</c:v>
                </c:pt>
                <c:pt idx="4">
                  <c:v>1.9180803773628405</c:v>
                </c:pt>
                <c:pt idx="5">
                  <c:v>1.9074558874548986</c:v>
                </c:pt>
                <c:pt idx="6">
                  <c:v>1.9034018770028918</c:v>
                </c:pt>
                <c:pt idx="7">
                  <c:v>1.8912201284348398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572-44B7-A237-B2CDEB6CFE0A}"/>
            </c:ext>
          </c:extLst>
        </c:ser>
        <c:ser>
          <c:idx val="1"/>
          <c:order val="1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7.5620078740157498E-2"/>
                  <c:y val="-0.26045530766987501"/>
                </c:manualLayout>
              </c:layout>
              <c:numFmt formatCode="General" sourceLinked="0"/>
            </c:trendlineLbl>
          </c:trendline>
          <c:xVal>
            <c:numRef>
              <c:f>'2000'!$F$1066:$F$1073</c:f>
              <c:numCache>
                <c:formatCode>0.000</c:formatCode>
                <c:ptCount val="8"/>
                <c:pt idx="0">
                  <c:v>223.83333333333334</c:v>
                </c:pt>
                <c:pt idx="1">
                  <c:v>223.875</c:v>
                </c:pt>
                <c:pt idx="2">
                  <c:v>223.91666666666666</c:v>
                </c:pt>
                <c:pt idx="3">
                  <c:v>223.95833333333334</c:v>
                </c:pt>
                <c:pt idx="4">
                  <c:v>224</c:v>
                </c:pt>
                <c:pt idx="5">
                  <c:v>224.04166666666666</c:v>
                </c:pt>
                <c:pt idx="6">
                  <c:v>224.08333333333334</c:v>
                </c:pt>
                <c:pt idx="7">
                  <c:v>224.125</c:v>
                </c:pt>
              </c:numCache>
            </c:numRef>
          </c:xVal>
          <c:yVal>
            <c:numRef>
              <c:f>'2000'!$H$1066:$H$1073</c:f>
              <c:numCache>
                <c:formatCode>0.000</c:formatCode>
                <c:ptCount val="8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572-44B7-A237-B2CDEB6CFE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1493464"/>
        <c:axId val="471496488"/>
      </c:scatterChart>
      <c:valAx>
        <c:axId val="471493464"/>
        <c:scaling>
          <c:orientation val="minMax"/>
        </c:scaling>
        <c:delete val="0"/>
        <c:axPos val="b"/>
        <c:numFmt formatCode="0.000" sourceLinked="1"/>
        <c:majorTickMark val="out"/>
        <c:minorTickMark val="none"/>
        <c:tickLblPos val="nextTo"/>
        <c:crossAx val="471496488"/>
        <c:crosses val="autoZero"/>
        <c:crossBetween val="midCat"/>
      </c:valAx>
      <c:valAx>
        <c:axId val="471496488"/>
        <c:scaling>
          <c:orientation val="minMax"/>
          <c:max val="2"/>
          <c:min val="1.89"/>
        </c:scaling>
        <c:delete val="0"/>
        <c:axPos val="l"/>
        <c:majorGridlines/>
        <c:numFmt formatCode="#,##0.00" sourceLinked="0"/>
        <c:majorTickMark val="out"/>
        <c:minorTickMark val="none"/>
        <c:tickLblPos val="nextTo"/>
        <c:crossAx val="47149346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9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9.9764873140857399E-2"/>
                  <c:y val="-0.50765456401283204"/>
                </c:manualLayout>
              </c:layout>
              <c:numFmt formatCode="General" sourceLinked="0"/>
            </c:trendlineLbl>
          </c:trendline>
          <c:xVal>
            <c:numRef>
              <c:f>'2000'!$F$1087:$F$1092</c:f>
              <c:numCache>
                <c:formatCode>0.000</c:formatCode>
                <c:ptCount val="6"/>
                <c:pt idx="0">
                  <c:v>224.70833333333334</c:v>
                </c:pt>
                <c:pt idx="1">
                  <c:v>224.75</c:v>
                </c:pt>
                <c:pt idx="2">
                  <c:v>224.79166666666666</c:v>
                </c:pt>
                <c:pt idx="3">
                  <c:v>224.83333333333334</c:v>
                </c:pt>
                <c:pt idx="4">
                  <c:v>224.875</c:v>
                </c:pt>
                <c:pt idx="5">
                  <c:v>224.91666666666666</c:v>
                </c:pt>
              </c:numCache>
            </c:numRef>
          </c:xVal>
          <c:yVal>
            <c:numRef>
              <c:f>'2000'!$G$1087:$G$1092</c:f>
              <c:numCache>
                <c:formatCode>0.000</c:formatCode>
                <c:ptCount val="6"/>
                <c:pt idx="0">
                  <c:v>2.1898906990823512</c:v>
                </c:pt>
                <c:pt idx="1">
                  <c:v>2.1738988179706094</c:v>
                </c:pt>
                <c:pt idx="2">
                  <c:v>2.1288963334558892</c:v>
                </c:pt>
                <c:pt idx="3">
                  <c:v>2.0974104746091866</c:v>
                </c:pt>
                <c:pt idx="4">
                  <c:v>2.0791535751997174</c:v>
                </c:pt>
                <c:pt idx="5">
                  <c:v>2.0532154004477099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129-4B92-AE2C-8CD0B2EE4926}"/>
            </c:ext>
          </c:extLst>
        </c:ser>
        <c:ser>
          <c:idx val="1"/>
          <c:order val="1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11346237970254"/>
                  <c:y val="-0.25773293963254601"/>
                </c:manualLayout>
              </c:layout>
              <c:numFmt formatCode="General" sourceLinked="0"/>
            </c:trendlineLbl>
          </c:trendline>
          <c:xVal>
            <c:numRef>
              <c:f>'2000'!$F$1087:$F$1092</c:f>
              <c:numCache>
                <c:formatCode>0.000</c:formatCode>
                <c:ptCount val="6"/>
                <c:pt idx="0">
                  <c:v>224.70833333333334</c:v>
                </c:pt>
                <c:pt idx="1">
                  <c:v>224.75</c:v>
                </c:pt>
                <c:pt idx="2">
                  <c:v>224.79166666666666</c:v>
                </c:pt>
                <c:pt idx="3">
                  <c:v>224.83333333333334</c:v>
                </c:pt>
                <c:pt idx="4">
                  <c:v>224.875</c:v>
                </c:pt>
                <c:pt idx="5">
                  <c:v>224.91666666666666</c:v>
                </c:pt>
              </c:numCache>
            </c:numRef>
          </c:xVal>
          <c:yVal>
            <c:numRef>
              <c:f>'2000'!$H$1087:$H$1092</c:f>
              <c:numCache>
                <c:formatCode>0.000</c:formatCode>
                <c:ptCount val="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129-4B92-AE2C-8CD0B2EE49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1528568"/>
        <c:axId val="471531592"/>
      </c:scatterChart>
      <c:valAx>
        <c:axId val="471528568"/>
        <c:scaling>
          <c:orientation val="minMax"/>
        </c:scaling>
        <c:delete val="0"/>
        <c:axPos val="b"/>
        <c:numFmt formatCode="0.000" sourceLinked="1"/>
        <c:majorTickMark val="out"/>
        <c:minorTickMark val="none"/>
        <c:tickLblPos val="nextTo"/>
        <c:crossAx val="471531592"/>
        <c:crosses val="autoZero"/>
        <c:crossBetween val="midCat"/>
      </c:valAx>
      <c:valAx>
        <c:axId val="471531592"/>
        <c:scaling>
          <c:orientation val="minMax"/>
          <c:max val="2.2000000000000002"/>
          <c:min val="2.0499999999999998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7152856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9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1.66797900262467E-3"/>
                  <c:y val="-0.69283974919801705"/>
                </c:manualLayout>
              </c:layout>
              <c:numFmt formatCode="General" sourceLinked="0"/>
            </c:trendlineLbl>
          </c:trendline>
          <c:xVal>
            <c:numRef>
              <c:f>'2000'!$F$1095:$F$1100</c:f>
              <c:numCache>
                <c:formatCode>0.000</c:formatCode>
                <c:ptCount val="6"/>
                <c:pt idx="0">
                  <c:v>225.04166666666666</c:v>
                </c:pt>
                <c:pt idx="1">
                  <c:v>225.08333333333334</c:v>
                </c:pt>
                <c:pt idx="2">
                  <c:v>225.125</c:v>
                </c:pt>
                <c:pt idx="3">
                  <c:v>225.16666666666666</c:v>
                </c:pt>
                <c:pt idx="4">
                  <c:v>225.20833333333334</c:v>
                </c:pt>
                <c:pt idx="5">
                  <c:v>225.25</c:v>
                </c:pt>
              </c:numCache>
            </c:numRef>
          </c:xVal>
          <c:yVal>
            <c:numRef>
              <c:f>'2000'!$G$1095:$G$1100</c:f>
              <c:numCache>
                <c:formatCode>0.000</c:formatCode>
                <c:ptCount val="6"/>
                <c:pt idx="0">
                  <c:v>2.1157485850053765</c:v>
                </c:pt>
                <c:pt idx="1">
                  <c:v>2.0765521418462618</c:v>
                </c:pt>
                <c:pt idx="2">
                  <c:v>2.0583894346268399</c:v>
                </c:pt>
                <c:pt idx="3">
                  <c:v>2.0274485527545294</c:v>
                </c:pt>
                <c:pt idx="4">
                  <c:v>2.0095154635830932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C68-455D-93BF-ACC54D4F05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1555992"/>
        <c:axId val="471558904"/>
      </c:scatterChart>
      <c:valAx>
        <c:axId val="471555992"/>
        <c:scaling>
          <c:orientation val="minMax"/>
        </c:scaling>
        <c:delete val="0"/>
        <c:axPos val="b"/>
        <c:numFmt formatCode="0.000" sourceLinked="1"/>
        <c:majorTickMark val="out"/>
        <c:minorTickMark val="none"/>
        <c:tickLblPos val="nextTo"/>
        <c:crossAx val="471558904"/>
        <c:crosses val="autoZero"/>
        <c:crossBetween val="midCat"/>
      </c:valAx>
      <c:valAx>
        <c:axId val="471558904"/>
        <c:scaling>
          <c:orientation val="minMax"/>
          <c:max val="2.12"/>
          <c:min val="2"/>
        </c:scaling>
        <c:delete val="0"/>
        <c:axPos val="l"/>
        <c:majorGridlines/>
        <c:numFmt formatCode="0.00" sourceLinked="0"/>
        <c:majorTickMark val="out"/>
        <c:minorTickMark val="none"/>
        <c:tickLblPos val="nextTo"/>
        <c:crossAx val="47155599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9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5.2542650918635199E-2"/>
                  <c:y val="-0.55443715368912205"/>
                </c:manualLayout>
              </c:layout>
              <c:numFmt formatCode="General" sourceLinked="0"/>
            </c:trendlineLbl>
          </c:trendline>
          <c:xVal>
            <c:numRef>
              <c:f>'2000'!$F$1014:$F$1020</c:f>
              <c:numCache>
                <c:formatCode>0.000</c:formatCode>
                <c:ptCount val="7"/>
                <c:pt idx="0">
                  <c:v>221.66666666666666</c:v>
                </c:pt>
                <c:pt idx="1">
                  <c:v>221.70833333333334</c:v>
                </c:pt>
                <c:pt idx="2">
                  <c:v>221.75</c:v>
                </c:pt>
                <c:pt idx="3">
                  <c:v>221.79166666666666</c:v>
                </c:pt>
                <c:pt idx="4">
                  <c:v>221.83333333333334</c:v>
                </c:pt>
                <c:pt idx="5">
                  <c:v>221.875</c:v>
                </c:pt>
                <c:pt idx="6">
                  <c:v>221.91666666666666</c:v>
                </c:pt>
              </c:numCache>
            </c:numRef>
          </c:xVal>
          <c:yVal>
            <c:numRef>
              <c:f>'2000'!$G$1014:$G$1020</c:f>
              <c:numCache>
                <c:formatCode>0.000</c:formatCode>
                <c:ptCount val="7"/>
                <c:pt idx="0">
                  <c:v>2.2909661515225603</c:v>
                </c:pt>
                <c:pt idx="1">
                  <c:v>2.2628171687803604</c:v>
                </c:pt>
                <c:pt idx="2">
                  <c:v>2.2145763814316437</c:v>
                </c:pt>
                <c:pt idx="3">
                  <c:v>2.1595785485659422</c:v>
                </c:pt>
                <c:pt idx="4">
                  <c:v>2.1013367994945784</c:v>
                </c:pt>
                <c:pt idx="5">
                  <c:v>2.0732315693925996</c:v>
                </c:pt>
                <c:pt idx="6">
                  <c:v>2.0106986750379772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778-4C5D-A69B-6E8A092CDA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1584824"/>
        <c:axId val="471587736"/>
      </c:scatterChart>
      <c:valAx>
        <c:axId val="471584824"/>
        <c:scaling>
          <c:orientation val="minMax"/>
        </c:scaling>
        <c:delete val="0"/>
        <c:axPos val="b"/>
        <c:numFmt formatCode="0.000" sourceLinked="1"/>
        <c:majorTickMark val="out"/>
        <c:minorTickMark val="none"/>
        <c:tickLblPos val="nextTo"/>
        <c:crossAx val="471587736"/>
        <c:crosses val="autoZero"/>
        <c:crossBetween val="midCat"/>
      </c:valAx>
      <c:valAx>
        <c:axId val="471587736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47158482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9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3.1319991251093603E-2"/>
                  <c:y val="-0.46877515310586199"/>
                </c:manualLayout>
              </c:layout>
              <c:numFmt formatCode="General" sourceLinked="0"/>
            </c:trendlineLbl>
          </c:trendline>
          <c:xVal>
            <c:numRef>
              <c:f>'2000'!$F$751:$F$759</c:f>
              <c:numCache>
                <c:formatCode>0.000</c:formatCode>
                <c:ptCount val="9"/>
                <c:pt idx="0">
                  <c:v>210.70833333333334</c:v>
                </c:pt>
                <c:pt idx="1">
                  <c:v>210.75</c:v>
                </c:pt>
                <c:pt idx="2">
                  <c:v>210.79166666666666</c:v>
                </c:pt>
                <c:pt idx="3">
                  <c:v>210.83333333333334</c:v>
                </c:pt>
                <c:pt idx="4">
                  <c:v>210.875</c:v>
                </c:pt>
                <c:pt idx="5">
                  <c:v>210.91666666666666</c:v>
                </c:pt>
                <c:pt idx="6">
                  <c:v>210.95833333333334</c:v>
                </c:pt>
                <c:pt idx="7">
                  <c:v>211</c:v>
                </c:pt>
                <c:pt idx="8">
                  <c:v>211.04166666666666</c:v>
                </c:pt>
              </c:numCache>
            </c:numRef>
          </c:xVal>
          <c:yVal>
            <c:numRef>
              <c:f>'2000'!$G$751:$G$759</c:f>
              <c:numCache>
                <c:formatCode>0.000</c:formatCode>
                <c:ptCount val="9"/>
                <c:pt idx="0">
                  <c:v>1.7327482893124408</c:v>
                </c:pt>
                <c:pt idx="1">
                  <c:v>1.7291799241401831</c:v>
                </c:pt>
                <c:pt idx="2">
                  <c:v>1.6909089857824231</c:v>
                </c:pt>
                <c:pt idx="3">
                  <c:v>1.6536412978174055</c:v>
                </c:pt>
                <c:pt idx="4">
                  <c:v>1.6224382022586168</c:v>
                </c:pt>
                <c:pt idx="5">
                  <c:v>1.5983867031438983</c:v>
                </c:pt>
                <c:pt idx="6">
                  <c:v>1.5754327318642158</c:v>
                </c:pt>
                <c:pt idx="7">
                  <c:v>1.512593456507938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3B4-46BB-9297-F63CAD1E8F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1613608"/>
        <c:axId val="471616520"/>
      </c:scatterChart>
      <c:valAx>
        <c:axId val="471613608"/>
        <c:scaling>
          <c:orientation val="minMax"/>
        </c:scaling>
        <c:delete val="0"/>
        <c:axPos val="b"/>
        <c:numFmt formatCode="0.00" sourceLinked="0"/>
        <c:majorTickMark val="out"/>
        <c:minorTickMark val="none"/>
        <c:tickLblPos val="nextTo"/>
        <c:crossAx val="471616520"/>
        <c:crosses val="autoZero"/>
        <c:crossBetween val="midCat"/>
      </c:valAx>
      <c:valAx>
        <c:axId val="471616520"/>
        <c:scaling>
          <c:orientation val="minMax"/>
          <c:max val="1.75"/>
          <c:min val="1.35"/>
        </c:scaling>
        <c:delete val="0"/>
        <c:axPos val="l"/>
        <c:majorGridlines/>
        <c:numFmt formatCode="0.00" sourceLinked="0"/>
        <c:majorTickMark val="out"/>
        <c:minorTickMark val="none"/>
        <c:tickLblPos val="nextTo"/>
        <c:crossAx val="4716136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9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9.39129483814523E-3"/>
                  <c:y val="-0.62437007874015704"/>
                </c:manualLayout>
              </c:layout>
              <c:numFmt formatCode="General" sourceLinked="0"/>
            </c:trendlineLbl>
          </c:trendline>
          <c:xVal>
            <c:numRef>
              <c:f>'2000'!$F$762:$F$767</c:f>
              <c:numCache>
                <c:formatCode>0.000</c:formatCode>
                <c:ptCount val="6"/>
                <c:pt idx="0">
                  <c:v>211.16666666666666</c:v>
                </c:pt>
                <c:pt idx="1">
                  <c:v>211.20833333333334</c:v>
                </c:pt>
                <c:pt idx="2">
                  <c:v>211.25</c:v>
                </c:pt>
                <c:pt idx="3">
                  <c:v>211.29166666666666</c:v>
                </c:pt>
                <c:pt idx="4">
                  <c:v>211.33333333333334</c:v>
                </c:pt>
                <c:pt idx="5">
                  <c:v>211.375</c:v>
                </c:pt>
              </c:numCache>
            </c:numRef>
          </c:xVal>
          <c:yVal>
            <c:numRef>
              <c:f>'2000'!$G$762:$G$767</c:f>
              <c:numCache>
                <c:formatCode>0.000</c:formatCode>
                <c:ptCount val="6"/>
                <c:pt idx="0">
                  <c:v>1.4872488641581121</c:v>
                </c:pt>
                <c:pt idx="1">
                  <c:v>1.4602701590603291</c:v>
                </c:pt>
                <c:pt idx="2">
                  <c:v>1.3827975771425312</c:v>
                </c:pt>
                <c:pt idx="3">
                  <c:v>1.3605276824431041</c:v>
                </c:pt>
                <c:pt idx="4">
                  <c:v>1.3493693076837827</c:v>
                </c:pt>
                <c:pt idx="5">
                  <c:v>1.3456463300143438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5C2-4460-9D25-B4350B9DA3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1642408"/>
        <c:axId val="471645320"/>
      </c:scatterChart>
      <c:valAx>
        <c:axId val="471642408"/>
        <c:scaling>
          <c:orientation val="minMax"/>
        </c:scaling>
        <c:delete val="0"/>
        <c:axPos val="b"/>
        <c:numFmt formatCode="0.000" sourceLinked="1"/>
        <c:majorTickMark val="out"/>
        <c:minorTickMark val="none"/>
        <c:tickLblPos val="nextTo"/>
        <c:crossAx val="471645320"/>
        <c:crosses val="autoZero"/>
        <c:crossBetween val="midCat"/>
      </c:valAx>
      <c:valAx>
        <c:axId val="471645320"/>
        <c:scaling>
          <c:orientation val="minMax"/>
        </c:scaling>
        <c:delete val="0"/>
        <c:axPos val="l"/>
        <c:majorGridlines/>
        <c:numFmt formatCode="0.00" sourceLinked="0"/>
        <c:majorTickMark val="out"/>
        <c:minorTickMark val="none"/>
        <c:tickLblPos val="nextTo"/>
        <c:crossAx val="471642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'1999'!$F$99:$F$111</c:f>
              <c:numCache>
                <c:formatCode>0.000</c:formatCode>
                <c:ptCount val="13"/>
                <c:pt idx="0">
                  <c:v>179.75</c:v>
                </c:pt>
                <c:pt idx="1">
                  <c:v>179.79166666666666</c:v>
                </c:pt>
                <c:pt idx="2">
                  <c:v>179.83333333333334</c:v>
                </c:pt>
                <c:pt idx="3">
                  <c:v>179.875</c:v>
                </c:pt>
                <c:pt idx="4">
                  <c:v>179.91666666666666</c:v>
                </c:pt>
                <c:pt idx="5">
                  <c:v>179.95833333333334</c:v>
                </c:pt>
                <c:pt idx="6">
                  <c:v>180</c:v>
                </c:pt>
                <c:pt idx="7">
                  <c:v>180.04166666666666</c:v>
                </c:pt>
                <c:pt idx="8">
                  <c:v>180.08333333333334</c:v>
                </c:pt>
                <c:pt idx="9">
                  <c:v>180.125</c:v>
                </c:pt>
                <c:pt idx="10">
                  <c:v>180.16666666666666</c:v>
                </c:pt>
                <c:pt idx="11">
                  <c:v>180.20833333333334</c:v>
                </c:pt>
                <c:pt idx="12">
                  <c:v>180.25</c:v>
                </c:pt>
              </c:numCache>
            </c:numRef>
          </c:xVal>
          <c:yVal>
            <c:numRef>
              <c:f>'1999'!$E$99:$E$111</c:f>
              <c:numCache>
                <c:formatCode>0.000</c:formatCode>
                <c:ptCount val="13"/>
                <c:pt idx="0">
                  <c:v>21.743004539153539</c:v>
                </c:pt>
                <c:pt idx="1">
                  <c:v>21.525381882363508</c:v>
                </c:pt>
                <c:pt idx="2">
                  <c:v>21.309869443065327</c:v>
                </c:pt>
                <c:pt idx="3">
                  <c:v>20.885093566935204</c:v>
                </c:pt>
                <c:pt idx="4">
                  <c:v>20.399871782628662</c:v>
                </c:pt>
                <c:pt idx="5">
                  <c:v>19.792008150365355</c:v>
                </c:pt>
                <c:pt idx="6">
                  <c:v>18.13255391927941</c:v>
                </c:pt>
                <c:pt idx="7">
                  <c:v>17.471582337984124</c:v>
                </c:pt>
                <c:pt idx="8">
                  <c:v>16.439658071401738</c:v>
                </c:pt>
                <c:pt idx="9">
                  <c:v>16.218419908770958</c:v>
                </c:pt>
                <c:pt idx="10">
                  <c:v>16.000037481324643</c:v>
                </c:pt>
                <c:pt idx="11">
                  <c:v>15.838102544367391</c:v>
                </c:pt>
                <c:pt idx="12">
                  <c:v>15.518928138722435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0E5-4576-BD62-2151C0CB15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3714200"/>
        <c:axId val="453717336"/>
      </c:scatterChart>
      <c:valAx>
        <c:axId val="453714200"/>
        <c:scaling>
          <c:orientation val="minMax"/>
        </c:scaling>
        <c:delete val="0"/>
        <c:axPos val="b"/>
        <c:numFmt formatCode="0.00" sourceLinked="0"/>
        <c:majorTickMark val="out"/>
        <c:minorTickMark val="none"/>
        <c:tickLblPos val="nextTo"/>
        <c:crossAx val="453717336"/>
        <c:crosses val="autoZero"/>
        <c:crossBetween val="midCat"/>
      </c:valAx>
      <c:valAx>
        <c:axId val="453717336"/>
        <c:scaling>
          <c:orientation val="minMax"/>
          <c:max val="22"/>
          <c:min val="15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45371420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'1999'!$F$532:$F$540</c:f>
              <c:numCache>
                <c:formatCode>0.000</c:formatCode>
                <c:ptCount val="9"/>
                <c:pt idx="0">
                  <c:v>197.79166666666666</c:v>
                </c:pt>
                <c:pt idx="1">
                  <c:v>197.83333333333334</c:v>
                </c:pt>
                <c:pt idx="2">
                  <c:v>197.875</c:v>
                </c:pt>
                <c:pt idx="3">
                  <c:v>197.91666666666666</c:v>
                </c:pt>
                <c:pt idx="4">
                  <c:v>197.95833333333334</c:v>
                </c:pt>
                <c:pt idx="5">
                  <c:v>198</c:v>
                </c:pt>
                <c:pt idx="6">
                  <c:v>198.04166666666666</c:v>
                </c:pt>
                <c:pt idx="7">
                  <c:v>198.08333333333334</c:v>
                </c:pt>
                <c:pt idx="8">
                  <c:v>198.125</c:v>
                </c:pt>
              </c:numCache>
            </c:numRef>
          </c:xVal>
          <c:yVal>
            <c:numRef>
              <c:f>'1999'!$E$532:$E$540</c:f>
              <c:numCache>
                <c:formatCode>0.000</c:formatCode>
                <c:ptCount val="9"/>
                <c:pt idx="0">
                  <c:v>13.870442113014612</c:v>
                </c:pt>
                <c:pt idx="1">
                  <c:v>13.450684023593846</c:v>
                </c:pt>
                <c:pt idx="2">
                  <c:v>12.777787551826716</c:v>
                </c:pt>
                <c:pt idx="3">
                  <c:v>11.848322154993266</c:v>
                </c:pt>
                <c:pt idx="4">
                  <c:v>11.059094765805494</c:v>
                </c:pt>
                <c:pt idx="5">
                  <c:v>10.319505875227375</c:v>
                </c:pt>
                <c:pt idx="6">
                  <c:v>9.6264334672493632</c:v>
                </c:pt>
                <c:pt idx="7">
                  <c:v>8.7901931347493516</c:v>
                </c:pt>
                <c:pt idx="8">
                  <c:v>8.4274190327092793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130-49AE-8775-E26A5F1423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6301624"/>
        <c:axId val="456304680"/>
      </c:scatterChart>
      <c:valAx>
        <c:axId val="456301624"/>
        <c:scaling>
          <c:orientation val="minMax"/>
        </c:scaling>
        <c:delete val="0"/>
        <c:axPos val="b"/>
        <c:numFmt formatCode="0.00" sourceLinked="0"/>
        <c:majorTickMark val="out"/>
        <c:minorTickMark val="none"/>
        <c:tickLblPos val="nextTo"/>
        <c:crossAx val="456304680"/>
        <c:crosses val="autoZero"/>
        <c:crossBetween val="midCat"/>
      </c:valAx>
      <c:valAx>
        <c:axId val="456304680"/>
        <c:scaling>
          <c:orientation val="minMax"/>
          <c:max val="14"/>
          <c:min val="8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630162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20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4.3810148731408599E-4"/>
                  <c:y val="-0.54006197142023904"/>
                </c:manualLayout>
              </c:layout>
              <c:numFmt formatCode="General" sourceLinked="0"/>
            </c:trendlineLbl>
          </c:trendline>
          <c:xVal>
            <c:numRef>
              <c:f>'2000'!$F$751:$F$767</c:f>
              <c:numCache>
                <c:formatCode>0.000</c:formatCode>
                <c:ptCount val="17"/>
                <c:pt idx="0">
                  <c:v>210.70833333333334</c:v>
                </c:pt>
                <c:pt idx="1">
                  <c:v>210.75</c:v>
                </c:pt>
                <c:pt idx="2">
                  <c:v>210.79166666666666</c:v>
                </c:pt>
                <c:pt idx="3">
                  <c:v>210.83333333333334</c:v>
                </c:pt>
                <c:pt idx="4">
                  <c:v>210.875</c:v>
                </c:pt>
                <c:pt idx="5">
                  <c:v>210.91666666666666</c:v>
                </c:pt>
                <c:pt idx="6">
                  <c:v>210.95833333333334</c:v>
                </c:pt>
                <c:pt idx="7">
                  <c:v>211</c:v>
                </c:pt>
                <c:pt idx="8">
                  <c:v>211.04166666666666</c:v>
                </c:pt>
                <c:pt idx="9">
                  <c:v>211.08333333333334</c:v>
                </c:pt>
                <c:pt idx="10">
                  <c:v>211.125</c:v>
                </c:pt>
                <c:pt idx="11">
                  <c:v>211.16666666666666</c:v>
                </c:pt>
                <c:pt idx="12">
                  <c:v>211.20833333333334</c:v>
                </c:pt>
                <c:pt idx="13">
                  <c:v>211.25</c:v>
                </c:pt>
                <c:pt idx="14">
                  <c:v>211.29166666666666</c:v>
                </c:pt>
                <c:pt idx="15">
                  <c:v>211.33333333333334</c:v>
                </c:pt>
                <c:pt idx="16">
                  <c:v>211.375</c:v>
                </c:pt>
              </c:numCache>
            </c:numRef>
          </c:xVal>
          <c:yVal>
            <c:numRef>
              <c:f>'2000'!$G$751:$G$767</c:f>
              <c:numCache>
                <c:formatCode>0.000</c:formatCode>
                <c:ptCount val="17"/>
                <c:pt idx="0">
                  <c:v>1.7327482893124408</c:v>
                </c:pt>
                <c:pt idx="1">
                  <c:v>1.7291799241401831</c:v>
                </c:pt>
                <c:pt idx="2">
                  <c:v>1.6909089857824231</c:v>
                </c:pt>
                <c:pt idx="3">
                  <c:v>1.6536412978174055</c:v>
                </c:pt>
                <c:pt idx="4">
                  <c:v>1.6224382022586168</c:v>
                </c:pt>
                <c:pt idx="5">
                  <c:v>1.5983867031438983</c:v>
                </c:pt>
                <c:pt idx="6">
                  <c:v>1.5754327318642158</c:v>
                </c:pt>
                <c:pt idx="7">
                  <c:v>1.512593456507938</c:v>
                </c:pt>
                <c:pt idx="11">
                  <c:v>1.4872488641581121</c:v>
                </c:pt>
                <c:pt idx="12">
                  <c:v>1.4602701590603291</c:v>
                </c:pt>
                <c:pt idx="13">
                  <c:v>1.3827975771425312</c:v>
                </c:pt>
                <c:pt idx="14">
                  <c:v>1.3605276824431041</c:v>
                </c:pt>
                <c:pt idx="15">
                  <c:v>1.3493693076837827</c:v>
                </c:pt>
                <c:pt idx="16">
                  <c:v>1.3456463300143438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00B-41EC-8D79-1B59885E25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1672888"/>
        <c:axId val="471675800"/>
      </c:scatterChart>
      <c:valAx>
        <c:axId val="471672888"/>
        <c:scaling>
          <c:orientation val="minMax"/>
        </c:scaling>
        <c:delete val="0"/>
        <c:axPos val="b"/>
        <c:numFmt formatCode="0.000" sourceLinked="1"/>
        <c:majorTickMark val="out"/>
        <c:minorTickMark val="none"/>
        <c:tickLblPos val="nextTo"/>
        <c:crossAx val="471675800"/>
        <c:crosses val="autoZero"/>
        <c:crossBetween val="midCat"/>
      </c:valAx>
      <c:valAx>
        <c:axId val="471675800"/>
        <c:scaling>
          <c:orientation val="minMax"/>
          <c:max val="1.75"/>
          <c:min val="1.3"/>
        </c:scaling>
        <c:delete val="0"/>
        <c:axPos val="l"/>
        <c:majorGridlines/>
        <c:numFmt formatCode="0.00" sourceLinked="0"/>
        <c:majorTickMark val="out"/>
        <c:minorTickMark val="none"/>
        <c:tickLblPos val="nextTo"/>
        <c:crossAx val="471672888"/>
        <c:crosses val="autoZero"/>
        <c:crossBetween val="midCat"/>
      </c:valAx>
    </c:plotArea>
    <c:plotVisOnly val="1"/>
    <c:dispBlanksAs val="gap"/>
    <c:showDLblsOverMax val="0"/>
  </c:chart>
  <c:spPr>
    <a:ln w="57150" cmpd="sng">
      <a:solidFill>
        <a:srgbClr val="FF6600"/>
      </a:solidFill>
    </a:ln>
  </c:spPr>
  <c:printSettings>
    <c:headerFooter/>
    <c:pageMargins b="1" l="0.75" r="0.75" t="1" header="0.5" footer="0.5"/>
    <c:pageSetup/>
  </c:printSettings>
</c:chartSpace>
</file>

<file path=xl/charts/chart20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5.3952755905511803E-2"/>
                  <c:y val="-0.61428149606299198"/>
                </c:manualLayout>
              </c:layout>
              <c:numFmt formatCode="General" sourceLinked="0"/>
            </c:trendlineLbl>
          </c:trendline>
          <c:xVal>
            <c:numRef>
              <c:f>'2000'!$F$316:$F$330</c:f>
              <c:numCache>
                <c:formatCode>0.000</c:formatCode>
                <c:ptCount val="15"/>
                <c:pt idx="0">
                  <c:v>192.58333333333334</c:v>
                </c:pt>
                <c:pt idx="1">
                  <c:v>192.625</c:v>
                </c:pt>
                <c:pt idx="2">
                  <c:v>192.66666666666666</c:v>
                </c:pt>
                <c:pt idx="3">
                  <c:v>192.70833333333334</c:v>
                </c:pt>
                <c:pt idx="4">
                  <c:v>192.75</c:v>
                </c:pt>
                <c:pt idx="5">
                  <c:v>192.79166666666666</c:v>
                </c:pt>
                <c:pt idx="6">
                  <c:v>192.83333333333334</c:v>
                </c:pt>
                <c:pt idx="7">
                  <c:v>192.875</c:v>
                </c:pt>
                <c:pt idx="8">
                  <c:v>192.91666666666666</c:v>
                </c:pt>
                <c:pt idx="9">
                  <c:v>192.95833333333334</c:v>
                </c:pt>
                <c:pt idx="10">
                  <c:v>193</c:v>
                </c:pt>
                <c:pt idx="11">
                  <c:v>193.04166666666666</c:v>
                </c:pt>
                <c:pt idx="12">
                  <c:v>193.08333333333334</c:v>
                </c:pt>
                <c:pt idx="13">
                  <c:v>193.125</c:v>
                </c:pt>
                <c:pt idx="14">
                  <c:v>193.16666666666666</c:v>
                </c:pt>
              </c:numCache>
            </c:numRef>
          </c:xVal>
          <c:yVal>
            <c:numRef>
              <c:f>'2000'!$G$316:$G$330</c:f>
              <c:numCache>
                <c:formatCode>0.000</c:formatCode>
                <c:ptCount val="15"/>
                <c:pt idx="0">
                  <c:v>1.429792641317998</c:v>
                </c:pt>
                <c:pt idx="1">
                  <c:v>1.4013100959654972</c:v>
                </c:pt>
                <c:pt idx="2">
                  <c:v>1.3979770563239209</c:v>
                </c:pt>
                <c:pt idx="3">
                  <c:v>1.3766466891239395</c:v>
                </c:pt>
                <c:pt idx="4">
                  <c:v>1.3491494178916787</c:v>
                </c:pt>
                <c:pt idx="5">
                  <c:v>1.3399408319257984</c:v>
                </c:pt>
                <c:pt idx="8">
                  <c:v>1.3654356693942185</c:v>
                </c:pt>
                <c:pt idx="9">
                  <c:v>1.3384116659884102</c:v>
                </c:pt>
                <c:pt idx="10">
                  <c:v>1.2800799941443011</c:v>
                </c:pt>
                <c:pt idx="11">
                  <c:v>1.2035251174652943</c:v>
                </c:pt>
                <c:pt idx="12">
                  <c:v>1.1690719949447446</c:v>
                </c:pt>
                <c:pt idx="13">
                  <c:v>1.1519090989175857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1B8-49D1-9AF2-B2623C12DD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1702504"/>
        <c:axId val="471705416"/>
      </c:scatterChart>
      <c:valAx>
        <c:axId val="471702504"/>
        <c:scaling>
          <c:orientation val="minMax"/>
        </c:scaling>
        <c:delete val="0"/>
        <c:axPos val="b"/>
        <c:numFmt formatCode="0.000" sourceLinked="1"/>
        <c:majorTickMark val="out"/>
        <c:minorTickMark val="none"/>
        <c:tickLblPos val="nextTo"/>
        <c:crossAx val="471705416"/>
        <c:crosses val="autoZero"/>
        <c:crossBetween val="midCat"/>
      </c:valAx>
      <c:valAx>
        <c:axId val="471705416"/>
        <c:scaling>
          <c:orientation val="minMax"/>
          <c:max val="1.45"/>
          <c:min val="1.1000000000000001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471702504"/>
        <c:crosses val="autoZero"/>
        <c:crossBetween val="midCat"/>
      </c:valAx>
    </c:plotArea>
    <c:plotVisOnly val="1"/>
    <c:dispBlanksAs val="gap"/>
    <c:showDLblsOverMax val="0"/>
  </c:chart>
  <c:spPr>
    <a:ln w="57150" cmpd="sng">
      <a:solidFill>
        <a:srgbClr val="FF6600"/>
      </a:solidFill>
    </a:ln>
  </c:spPr>
  <c:printSettings>
    <c:headerFooter/>
    <c:pageMargins b="1" l="0.75" r="0.75" t="1" header="0.5" footer="0.5"/>
    <c:pageSetup/>
  </c:printSettings>
</c:chartSpace>
</file>

<file path=xl/charts/chart20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'2000'!$E$1</c:f>
              <c:strCache>
                <c:ptCount val="1"/>
                <c:pt idx="0">
                  <c:v>Q-west</c:v>
                </c:pt>
              </c:strCache>
            </c:strRef>
          </c:tx>
          <c:spPr>
            <a:ln w="12700"/>
          </c:spPr>
          <c:marker>
            <c:symbol val="none"/>
          </c:marker>
          <c:xVal>
            <c:numRef>
              <c:f>'2000'!$F$2:$F$1107</c:f>
              <c:numCache>
                <c:formatCode>0.000</c:formatCode>
                <c:ptCount val="1106"/>
                <c:pt idx="0">
                  <c:v>179.5</c:v>
                </c:pt>
                <c:pt idx="1">
                  <c:v>179.54166666666666</c:v>
                </c:pt>
                <c:pt idx="2">
                  <c:v>179.58333333333334</c:v>
                </c:pt>
                <c:pt idx="3">
                  <c:v>179.625</c:v>
                </c:pt>
                <c:pt idx="4">
                  <c:v>179.66666666666666</c:v>
                </c:pt>
                <c:pt idx="5">
                  <c:v>179.70833333333334</c:v>
                </c:pt>
                <c:pt idx="6">
                  <c:v>179.75</c:v>
                </c:pt>
                <c:pt idx="7">
                  <c:v>179.79166666666666</c:v>
                </c:pt>
                <c:pt idx="8">
                  <c:v>179.83333333333334</c:v>
                </c:pt>
                <c:pt idx="9">
                  <c:v>179.875</c:v>
                </c:pt>
                <c:pt idx="10">
                  <c:v>179.91666666666666</c:v>
                </c:pt>
                <c:pt idx="11">
                  <c:v>179.95833333333334</c:v>
                </c:pt>
                <c:pt idx="12">
                  <c:v>180</c:v>
                </c:pt>
                <c:pt idx="13">
                  <c:v>180.04166666666666</c:v>
                </c:pt>
                <c:pt idx="14">
                  <c:v>180.08333333333334</c:v>
                </c:pt>
                <c:pt idx="15">
                  <c:v>180.125</c:v>
                </c:pt>
                <c:pt idx="16">
                  <c:v>180.16666666666666</c:v>
                </c:pt>
                <c:pt idx="17">
                  <c:v>180.20833333333334</c:v>
                </c:pt>
                <c:pt idx="18">
                  <c:v>180.25</c:v>
                </c:pt>
                <c:pt idx="19">
                  <c:v>180.29166666666666</c:v>
                </c:pt>
                <c:pt idx="20">
                  <c:v>180.33333333333334</c:v>
                </c:pt>
                <c:pt idx="21">
                  <c:v>180.375</c:v>
                </c:pt>
                <c:pt idx="22">
                  <c:v>180.41666666666666</c:v>
                </c:pt>
                <c:pt idx="23">
                  <c:v>180.45833333333334</c:v>
                </c:pt>
                <c:pt idx="24">
                  <c:v>180.5</c:v>
                </c:pt>
                <c:pt idx="25">
                  <c:v>180.54166666666666</c:v>
                </c:pt>
                <c:pt idx="26">
                  <c:v>180.58333333333334</c:v>
                </c:pt>
                <c:pt idx="27">
                  <c:v>180.625</c:v>
                </c:pt>
                <c:pt idx="28">
                  <c:v>180.66666666666666</c:v>
                </c:pt>
                <c:pt idx="29">
                  <c:v>180.70833333333334</c:v>
                </c:pt>
                <c:pt idx="30">
                  <c:v>180.75</c:v>
                </c:pt>
                <c:pt idx="31">
                  <c:v>180.79166666666666</c:v>
                </c:pt>
                <c:pt idx="32">
                  <c:v>180.83333333333334</c:v>
                </c:pt>
                <c:pt idx="33">
                  <c:v>180.875</c:v>
                </c:pt>
                <c:pt idx="34">
                  <c:v>180.91666666666666</c:v>
                </c:pt>
                <c:pt idx="35">
                  <c:v>180.95833333333334</c:v>
                </c:pt>
                <c:pt idx="36">
                  <c:v>181</c:v>
                </c:pt>
                <c:pt idx="37">
                  <c:v>181.04166666666666</c:v>
                </c:pt>
                <c:pt idx="38">
                  <c:v>181.08333333333334</c:v>
                </c:pt>
                <c:pt idx="39">
                  <c:v>181.125</c:v>
                </c:pt>
                <c:pt idx="40">
                  <c:v>181.16666666666666</c:v>
                </c:pt>
                <c:pt idx="41">
                  <c:v>181.20833333333334</c:v>
                </c:pt>
                <c:pt idx="42">
                  <c:v>181.25</c:v>
                </c:pt>
                <c:pt idx="43">
                  <c:v>181.29166666666666</c:v>
                </c:pt>
                <c:pt idx="44">
                  <c:v>181.33333333333334</c:v>
                </c:pt>
                <c:pt idx="45">
                  <c:v>181.375</c:v>
                </c:pt>
                <c:pt idx="46">
                  <c:v>181.41666666666666</c:v>
                </c:pt>
                <c:pt idx="47">
                  <c:v>181.45833333333334</c:v>
                </c:pt>
                <c:pt idx="48">
                  <c:v>181.5</c:v>
                </c:pt>
                <c:pt idx="49">
                  <c:v>181.54166666666666</c:v>
                </c:pt>
                <c:pt idx="50">
                  <c:v>181.58333333333334</c:v>
                </c:pt>
                <c:pt idx="51">
                  <c:v>181.625</c:v>
                </c:pt>
                <c:pt idx="52">
                  <c:v>181.66666666666666</c:v>
                </c:pt>
                <c:pt idx="53">
                  <c:v>181.70833333333334</c:v>
                </c:pt>
                <c:pt idx="54">
                  <c:v>181.75</c:v>
                </c:pt>
                <c:pt idx="55">
                  <c:v>181.79166666666666</c:v>
                </c:pt>
                <c:pt idx="56">
                  <c:v>181.83333333333334</c:v>
                </c:pt>
                <c:pt idx="57">
                  <c:v>181.875</c:v>
                </c:pt>
                <c:pt idx="58">
                  <c:v>181.91666666666666</c:v>
                </c:pt>
                <c:pt idx="59">
                  <c:v>181.95833333333334</c:v>
                </c:pt>
                <c:pt idx="60">
                  <c:v>182</c:v>
                </c:pt>
                <c:pt idx="61">
                  <c:v>182.04166666666666</c:v>
                </c:pt>
                <c:pt idx="62">
                  <c:v>182.08333333333334</c:v>
                </c:pt>
                <c:pt idx="63">
                  <c:v>182.125</c:v>
                </c:pt>
                <c:pt idx="64">
                  <c:v>182.16666666666666</c:v>
                </c:pt>
                <c:pt idx="65">
                  <c:v>182.20833333333334</c:v>
                </c:pt>
                <c:pt idx="66">
                  <c:v>182.25</c:v>
                </c:pt>
                <c:pt idx="67">
                  <c:v>182.29166666666666</c:v>
                </c:pt>
                <c:pt idx="68">
                  <c:v>182.33333333333334</c:v>
                </c:pt>
                <c:pt idx="69">
                  <c:v>182.375</c:v>
                </c:pt>
                <c:pt idx="70">
                  <c:v>182.41666666666666</c:v>
                </c:pt>
                <c:pt idx="71">
                  <c:v>182.45833333333334</c:v>
                </c:pt>
                <c:pt idx="72">
                  <c:v>182.5</c:v>
                </c:pt>
                <c:pt idx="73">
                  <c:v>182.54166666666666</c:v>
                </c:pt>
                <c:pt idx="74">
                  <c:v>182.58333333333334</c:v>
                </c:pt>
                <c:pt idx="75">
                  <c:v>182.625</c:v>
                </c:pt>
                <c:pt idx="76">
                  <c:v>182.66666666666666</c:v>
                </c:pt>
                <c:pt idx="77">
                  <c:v>182.70833333333334</c:v>
                </c:pt>
                <c:pt idx="78">
                  <c:v>182.75</c:v>
                </c:pt>
                <c:pt idx="79">
                  <c:v>182.79166666666666</c:v>
                </c:pt>
                <c:pt idx="80">
                  <c:v>182.83333333333334</c:v>
                </c:pt>
                <c:pt idx="81">
                  <c:v>182.875</c:v>
                </c:pt>
                <c:pt idx="82">
                  <c:v>182.91666666666666</c:v>
                </c:pt>
                <c:pt idx="83">
                  <c:v>182.95833333333334</c:v>
                </c:pt>
                <c:pt idx="84">
                  <c:v>183</c:v>
                </c:pt>
                <c:pt idx="85">
                  <c:v>183.04166666666666</c:v>
                </c:pt>
                <c:pt idx="86">
                  <c:v>183.08333333333334</c:v>
                </c:pt>
                <c:pt idx="87">
                  <c:v>183.125</c:v>
                </c:pt>
                <c:pt idx="88">
                  <c:v>183.16666666666666</c:v>
                </c:pt>
                <c:pt idx="89">
                  <c:v>183.20833333333334</c:v>
                </c:pt>
                <c:pt idx="90">
                  <c:v>183.25</c:v>
                </c:pt>
                <c:pt idx="91">
                  <c:v>183.29166666666666</c:v>
                </c:pt>
                <c:pt idx="92">
                  <c:v>183.33333333333334</c:v>
                </c:pt>
                <c:pt idx="93">
                  <c:v>183.375</c:v>
                </c:pt>
                <c:pt idx="94">
                  <c:v>183.41666666666666</c:v>
                </c:pt>
                <c:pt idx="95">
                  <c:v>183.45833333333334</c:v>
                </c:pt>
                <c:pt idx="96">
                  <c:v>183.5</c:v>
                </c:pt>
                <c:pt idx="97">
                  <c:v>183.54166666666666</c:v>
                </c:pt>
                <c:pt idx="98">
                  <c:v>183.58333333333334</c:v>
                </c:pt>
                <c:pt idx="99">
                  <c:v>183.625</c:v>
                </c:pt>
                <c:pt idx="100">
                  <c:v>183.66666666666666</c:v>
                </c:pt>
                <c:pt idx="101">
                  <c:v>183.70833333333334</c:v>
                </c:pt>
                <c:pt idx="102">
                  <c:v>183.75</c:v>
                </c:pt>
                <c:pt idx="103">
                  <c:v>183.79166666666666</c:v>
                </c:pt>
                <c:pt idx="104">
                  <c:v>183.83333333333334</c:v>
                </c:pt>
                <c:pt idx="105">
                  <c:v>183.875</c:v>
                </c:pt>
                <c:pt idx="106">
                  <c:v>183.91666666666666</c:v>
                </c:pt>
                <c:pt idx="107">
                  <c:v>183.95833333333334</c:v>
                </c:pt>
                <c:pt idx="108">
                  <c:v>184</c:v>
                </c:pt>
                <c:pt idx="109">
                  <c:v>184.04166666666666</c:v>
                </c:pt>
                <c:pt idx="110">
                  <c:v>184.08333333333334</c:v>
                </c:pt>
                <c:pt idx="111">
                  <c:v>184.125</c:v>
                </c:pt>
                <c:pt idx="112">
                  <c:v>184.16666666666666</c:v>
                </c:pt>
                <c:pt idx="113">
                  <c:v>184.20833333333334</c:v>
                </c:pt>
                <c:pt idx="114">
                  <c:v>184.25</c:v>
                </c:pt>
                <c:pt idx="115">
                  <c:v>184.29166666666666</c:v>
                </c:pt>
                <c:pt idx="116">
                  <c:v>184.33333333333334</c:v>
                </c:pt>
                <c:pt idx="117">
                  <c:v>184.375</c:v>
                </c:pt>
                <c:pt idx="118">
                  <c:v>184.41666666666666</c:v>
                </c:pt>
                <c:pt idx="119">
                  <c:v>184.45833333333334</c:v>
                </c:pt>
                <c:pt idx="120">
                  <c:v>184.5</c:v>
                </c:pt>
                <c:pt idx="121">
                  <c:v>184.54166666666666</c:v>
                </c:pt>
                <c:pt idx="122">
                  <c:v>184.58333333333334</c:v>
                </c:pt>
                <c:pt idx="123">
                  <c:v>184.625</c:v>
                </c:pt>
                <c:pt idx="124">
                  <c:v>184.66666666666666</c:v>
                </c:pt>
                <c:pt idx="125">
                  <c:v>184.70833333333334</c:v>
                </c:pt>
                <c:pt idx="126">
                  <c:v>184.75</c:v>
                </c:pt>
                <c:pt idx="127">
                  <c:v>184.79166666666666</c:v>
                </c:pt>
                <c:pt idx="128">
                  <c:v>184.83333333333334</c:v>
                </c:pt>
                <c:pt idx="129">
                  <c:v>184.875</c:v>
                </c:pt>
                <c:pt idx="130">
                  <c:v>184.91666666666666</c:v>
                </c:pt>
                <c:pt idx="131">
                  <c:v>184.95833333333334</c:v>
                </c:pt>
                <c:pt idx="132">
                  <c:v>185</c:v>
                </c:pt>
                <c:pt idx="133">
                  <c:v>185.04166666666666</c:v>
                </c:pt>
                <c:pt idx="134">
                  <c:v>185.08333333333334</c:v>
                </c:pt>
                <c:pt idx="135">
                  <c:v>185.125</c:v>
                </c:pt>
                <c:pt idx="136">
                  <c:v>185.16666666666666</c:v>
                </c:pt>
                <c:pt idx="137">
                  <c:v>185.20833333333334</c:v>
                </c:pt>
                <c:pt idx="138">
                  <c:v>185.25</c:v>
                </c:pt>
                <c:pt idx="139">
                  <c:v>185.29166666666666</c:v>
                </c:pt>
                <c:pt idx="140">
                  <c:v>185.33333333333334</c:v>
                </c:pt>
                <c:pt idx="141">
                  <c:v>185.375</c:v>
                </c:pt>
                <c:pt idx="142">
                  <c:v>185.41666666666666</c:v>
                </c:pt>
                <c:pt idx="143">
                  <c:v>185.45833333333334</c:v>
                </c:pt>
                <c:pt idx="144">
                  <c:v>185.5</c:v>
                </c:pt>
                <c:pt idx="145">
                  <c:v>185.54166666666666</c:v>
                </c:pt>
                <c:pt idx="146">
                  <c:v>185.58333333333334</c:v>
                </c:pt>
                <c:pt idx="147">
                  <c:v>185.625</c:v>
                </c:pt>
                <c:pt idx="148">
                  <c:v>185.66666666666666</c:v>
                </c:pt>
                <c:pt idx="149">
                  <c:v>185.70833333333334</c:v>
                </c:pt>
                <c:pt idx="150">
                  <c:v>185.75</c:v>
                </c:pt>
                <c:pt idx="151">
                  <c:v>185.79166666666666</c:v>
                </c:pt>
                <c:pt idx="152">
                  <c:v>185.83333333333334</c:v>
                </c:pt>
                <c:pt idx="153">
                  <c:v>185.875</c:v>
                </c:pt>
                <c:pt idx="154">
                  <c:v>185.91666666666666</c:v>
                </c:pt>
                <c:pt idx="155">
                  <c:v>185.95833333333334</c:v>
                </c:pt>
                <c:pt idx="156">
                  <c:v>186</c:v>
                </c:pt>
                <c:pt idx="157">
                  <c:v>186.04166666666666</c:v>
                </c:pt>
                <c:pt idx="158">
                  <c:v>186.08333333333334</c:v>
                </c:pt>
                <c:pt idx="159">
                  <c:v>186.125</c:v>
                </c:pt>
                <c:pt idx="160">
                  <c:v>186.16666666666666</c:v>
                </c:pt>
                <c:pt idx="161">
                  <c:v>186.20833333333334</c:v>
                </c:pt>
                <c:pt idx="162">
                  <c:v>186.25</c:v>
                </c:pt>
                <c:pt idx="163">
                  <c:v>186.29166666666666</c:v>
                </c:pt>
                <c:pt idx="164">
                  <c:v>186.33333333333334</c:v>
                </c:pt>
                <c:pt idx="165">
                  <c:v>186.375</c:v>
                </c:pt>
                <c:pt idx="166">
                  <c:v>186.41666666666666</c:v>
                </c:pt>
                <c:pt idx="167">
                  <c:v>186.45833333333334</c:v>
                </c:pt>
                <c:pt idx="168">
                  <c:v>186.5</c:v>
                </c:pt>
                <c:pt idx="169">
                  <c:v>186.54166666666666</c:v>
                </c:pt>
                <c:pt idx="170">
                  <c:v>186.58333333333334</c:v>
                </c:pt>
                <c:pt idx="171">
                  <c:v>186.625</c:v>
                </c:pt>
                <c:pt idx="172">
                  <c:v>186.66666666666666</c:v>
                </c:pt>
                <c:pt idx="173">
                  <c:v>186.70833333333334</c:v>
                </c:pt>
                <c:pt idx="174">
                  <c:v>186.75</c:v>
                </c:pt>
                <c:pt idx="175">
                  <c:v>186.79166666666666</c:v>
                </c:pt>
                <c:pt idx="176">
                  <c:v>186.83333333333334</c:v>
                </c:pt>
                <c:pt idx="177">
                  <c:v>186.875</c:v>
                </c:pt>
                <c:pt idx="178">
                  <c:v>186.91666666666666</c:v>
                </c:pt>
                <c:pt idx="179">
                  <c:v>186.95833333333334</c:v>
                </c:pt>
                <c:pt idx="180">
                  <c:v>187</c:v>
                </c:pt>
                <c:pt idx="181">
                  <c:v>187.04166666666666</c:v>
                </c:pt>
                <c:pt idx="182">
                  <c:v>187.08333333333334</c:v>
                </c:pt>
                <c:pt idx="183">
                  <c:v>187.125</c:v>
                </c:pt>
                <c:pt idx="184">
                  <c:v>187.16666666666666</c:v>
                </c:pt>
                <c:pt idx="185">
                  <c:v>187.20833333333334</c:v>
                </c:pt>
                <c:pt idx="186">
                  <c:v>187.25</c:v>
                </c:pt>
                <c:pt idx="187">
                  <c:v>187.29166666666666</c:v>
                </c:pt>
                <c:pt idx="188">
                  <c:v>187.33333333333334</c:v>
                </c:pt>
                <c:pt idx="189">
                  <c:v>187.375</c:v>
                </c:pt>
                <c:pt idx="190">
                  <c:v>187.41666666666666</c:v>
                </c:pt>
                <c:pt idx="191">
                  <c:v>187.45833333333334</c:v>
                </c:pt>
                <c:pt idx="192">
                  <c:v>187.5</c:v>
                </c:pt>
                <c:pt idx="193">
                  <c:v>187.54166666666666</c:v>
                </c:pt>
                <c:pt idx="194">
                  <c:v>187.58333333333334</c:v>
                </c:pt>
                <c:pt idx="195">
                  <c:v>187.625</c:v>
                </c:pt>
                <c:pt idx="196">
                  <c:v>187.66666666666666</c:v>
                </c:pt>
                <c:pt idx="197">
                  <c:v>187.70833333333334</c:v>
                </c:pt>
                <c:pt idx="198">
                  <c:v>187.75</c:v>
                </c:pt>
                <c:pt idx="199">
                  <c:v>187.79166666666666</c:v>
                </c:pt>
                <c:pt idx="200">
                  <c:v>187.83333333333334</c:v>
                </c:pt>
                <c:pt idx="201">
                  <c:v>187.875</c:v>
                </c:pt>
                <c:pt idx="202">
                  <c:v>187.91666666666666</c:v>
                </c:pt>
                <c:pt idx="203">
                  <c:v>187.95833333333334</c:v>
                </c:pt>
                <c:pt idx="204">
                  <c:v>188</c:v>
                </c:pt>
                <c:pt idx="205">
                  <c:v>188.04166666666666</c:v>
                </c:pt>
                <c:pt idx="206">
                  <c:v>188.08333333333334</c:v>
                </c:pt>
                <c:pt idx="207">
                  <c:v>188.125</c:v>
                </c:pt>
                <c:pt idx="208">
                  <c:v>188.16666666666666</c:v>
                </c:pt>
                <c:pt idx="209">
                  <c:v>188.20833333333334</c:v>
                </c:pt>
                <c:pt idx="210">
                  <c:v>188.25</c:v>
                </c:pt>
                <c:pt idx="211">
                  <c:v>188.29166666666666</c:v>
                </c:pt>
                <c:pt idx="212">
                  <c:v>188.33333333333334</c:v>
                </c:pt>
                <c:pt idx="213">
                  <c:v>188.375</c:v>
                </c:pt>
                <c:pt idx="214">
                  <c:v>188.41666666666666</c:v>
                </c:pt>
                <c:pt idx="215">
                  <c:v>188.45833333333334</c:v>
                </c:pt>
                <c:pt idx="216">
                  <c:v>188.5</c:v>
                </c:pt>
                <c:pt idx="217">
                  <c:v>188.54166666666666</c:v>
                </c:pt>
                <c:pt idx="218">
                  <c:v>188.58333333333334</c:v>
                </c:pt>
                <c:pt idx="219">
                  <c:v>188.625</c:v>
                </c:pt>
                <c:pt idx="220">
                  <c:v>188.66666666666666</c:v>
                </c:pt>
                <c:pt idx="221">
                  <c:v>188.70833333333334</c:v>
                </c:pt>
                <c:pt idx="222">
                  <c:v>188.75</c:v>
                </c:pt>
                <c:pt idx="223">
                  <c:v>188.79166666666666</c:v>
                </c:pt>
                <c:pt idx="224">
                  <c:v>188.83333333333334</c:v>
                </c:pt>
                <c:pt idx="225">
                  <c:v>188.875</c:v>
                </c:pt>
                <c:pt idx="226">
                  <c:v>188.91666666666666</c:v>
                </c:pt>
                <c:pt idx="227">
                  <c:v>188.95833333333334</c:v>
                </c:pt>
                <c:pt idx="228">
                  <c:v>189</c:v>
                </c:pt>
                <c:pt idx="229">
                  <c:v>189.04166666666666</c:v>
                </c:pt>
                <c:pt idx="230">
                  <c:v>189.08333333333334</c:v>
                </c:pt>
                <c:pt idx="231">
                  <c:v>189.125</c:v>
                </c:pt>
                <c:pt idx="232">
                  <c:v>189.16666666666666</c:v>
                </c:pt>
                <c:pt idx="233">
                  <c:v>189.20833333333334</c:v>
                </c:pt>
                <c:pt idx="234">
                  <c:v>189.25</c:v>
                </c:pt>
                <c:pt idx="235">
                  <c:v>189.29166666666666</c:v>
                </c:pt>
                <c:pt idx="236">
                  <c:v>189.33333333333334</c:v>
                </c:pt>
                <c:pt idx="237">
                  <c:v>189.375</c:v>
                </c:pt>
                <c:pt idx="238">
                  <c:v>189.41666666666666</c:v>
                </c:pt>
                <c:pt idx="239">
                  <c:v>189.45833333333334</c:v>
                </c:pt>
                <c:pt idx="240">
                  <c:v>189.5</c:v>
                </c:pt>
                <c:pt idx="241">
                  <c:v>189.54166666666666</c:v>
                </c:pt>
                <c:pt idx="242">
                  <c:v>189.58333333333334</c:v>
                </c:pt>
                <c:pt idx="243">
                  <c:v>189.625</c:v>
                </c:pt>
                <c:pt idx="244">
                  <c:v>189.66666666666666</c:v>
                </c:pt>
                <c:pt idx="245">
                  <c:v>189.70833333333334</c:v>
                </c:pt>
                <c:pt idx="246">
                  <c:v>189.75</c:v>
                </c:pt>
                <c:pt idx="247">
                  <c:v>189.79166666666666</c:v>
                </c:pt>
                <c:pt idx="248">
                  <c:v>189.83333333333334</c:v>
                </c:pt>
                <c:pt idx="249">
                  <c:v>189.875</c:v>
                </c:pt>
                <c:pt idx="250">
                  <c:v>189.91666666666666</c:v>
                </c:pt>
                <c:pt idx="251">
                  <c:v>189.95833333333334</c:v>
                </c:pt>
                <c:pt idx="252">
                  <c:v>190</c:v>
                </c:pt>
                <c:pt idx="253">
                  <c:v>190.04166666666666</c:v>
                </c:pt>
                <c:pt idx="254">
                  <c:v>190.08333333333334</c:v>
                </c:pt>
                <c:pt idx="255">
                  <c:v>190.125</c:v>
                </c:pt>
                <c:pt idx="256">
                  <c:v>190.16666666666666</c:v>
                </c:pt>
                <c:pt idx="257">
                  <c:v>190.20833333333334</c:v>
                </c:pt>
                <c:pt idx="258">
                  <c:v>190.25</c:v>
                </c:pt>
                <c:pt idx="259">
                  <c:v>190.29166666666666</c:v>
                </c:pt>
                <c:pt idx="260">
                  <c:v>190.33333333333334</c:v>
                </c:pt>
                <c:pt idx="261">
                  <c:v>190.375</c:v>
                </c:pt>
                <c:pt idx="262">
                  <c:v>190.41666666666666</c:v>
                </c:pt>
                <c:pt idx="263">
                  <c:v>190.45833333333334</c:v>
                </c:pt>
                <c:pt idx="264">
                  <c:v>190.5</c:v>
                </c:pt>
                <c:pt idx="265">
                  <c:v>190.54166666666666</c:v>
                </c:pt>
                <c:pt idx="266">
                  <c:v>190.58333333333334</c:v>
                </c:pt>
                <c:pt idx="267">
                  <c:v>190.625</c:v>
                </c:pt>
                <c:pt idx="268">
                  <c:v>190.66666666666666</c:v>
                </c:pt>
                <c:pt idx="269">
                  <c:v>190.70833333333334</c:v>
                </c:pt>
                <c:pt idx="270">
                  <c:v>190.75</c:v>
                </c:pt>
                <c:pt idx="271">
                  <c:v>190.79166666666666</c:v>
                </c:pt>
                <c:pt idx="272">
                  <c:v>190.83333333333334</c:v>
                </c:pt>
                <c:pt idx="273">
                  <c:v>190.875</c:v>
                </c:pt>
                <c:pt idx="274">
                  <c:v>190.91666666666666</c:v>
                </c:pt>
                <c:pt idx="275">
                  <c:v>190.95833333333334</c:v>
                </c:pt>
                <c:pt idx="276">
                  <c:v>191</c:v>
                </c:pt>
                <c:pt idx="277">
                  <c:v>191.04166666666666</c:v>
                </c:pt>
                <c:pt idx="278">
                  <c:v>191.08333333333334</c:v>
                </c:pt>
                <c:pt idx="279">
                  <c:v>191.125</c:v>
                </c:pt>
                <c:pt idx="280">
                  <c:v>191.16666666666666</c:v>
                </c:pt>
                <c:pt idx="281">
                  <c:v>191.20833333333334</c:v>
                </c:pt>
                <c:pt idx="282">
                  <c:v>191.25</c:v>
                </c:pt>
                <c:pt idx="283">
                  <c:v>191.29166666666666</c:v>
                </c:pt>
                <c:pt idx="284">
                  <c:v>191.33333333333334</c:v>
                </c:pt>
                <c:pt idx="285">
                  <c:v>191.375</c:v>
                </c:pt>
                <c:pt idx="286">
                  <c:v>191.41666666666666</c:v>
                </c:pt>
                <c:pt idx="287">
                  <c:v>191.45833333333334</c:v>
                </c:pt>
                <c:pt idx="288">
                  <c:v>191.5</c:v>
                </c:pt>
                <c:pt idx="289">
                  <c:v>191.54166666666666</c:v>
                </c:pt>
                <c:pt idx="290">
                  <c:v>191.58333333333334</c:v>
                </c:pt>
                <c:pt idx="291">
                  <c:v>191.625</c:v>
                </c:pt>
                <c:pt idx="292">
                  <c:v>191.66666666666666</c:v>
                </c:pt>
                <c:pt idx="293">
                  <c:v>191.70833333333334</c:v>
                </c:pt>
                <c:pt idx="294">
                  <c:v>191.75</c:v>
                </c:pt>
                <c:pt idx="295">
                  <c:v>191.79166666666666</c:v>
                </c:pt>
                <c:pt idx="296">
                  <c:v>191.83333333333334</c:v>
                </c:pt>
                <c:pt idx="297">
                  <c:v>191.875</c:v>
                </c:pt>
                <c:pt idx="298">
                  <c:v>191.91666666666666</c:v>
                </c:pt>
                <c:pt idx="299">
                  <c:v>191.95833333333334</c:v>
                </c:pt>
                <c:pt idx="300">
                  <c:v>192</c:v>
                </c:pt>
                <c:pt idx="301">
                  <c:v>192.04166666666666</c:v>
                </c:pt>
                <c:pt idx="302">
                  <c:v>192.08333333333334</c:v>
                </c:pt>
                <c:pt idx="303">
                  <c:v>192.125</c:v>
                </c:pt>
                <c:pt idx="304">
                  <c:v>192.16666666666666</c:v>
                </c:pt>
                <c:pt idx="305">
                  <c:v>192.20833333333334</c:v>
                </c:pt>
                <c:pt idx="306">
                  <c:v>192.25</c:v>
                </c:pt>
                <c:pt idx="307">
                  <c:v>192.29166666666666</c:v>
                </c:pt>
                <c:pt idx="308">
                  <c:v>192.33333333333334</c:v>
                </c:pt>
                <c:pt idx="309">
                  <c:v>192.375</c:v>
                </c:pt>
                <c:pt idx="310">
                  <c:v>192.41666666666666</c:v>
                </c:pt>
                <c:pt idx="311">
                  <c:v>192.45833333333334</c:v>
                </c:pt>
                <c:pt idx="312">
                  <c:v>192.5</c:v>
                </c:pt>
                <c:pt idx="313">
                  <c:v>192.54166666666666</c:v>
                </c:pt>
                <c:pt idx="314">
                  <c:v>192.58333333333334</c:v>
                </c:pt>
                <c:pt idx="315">
                  <c:v>192.625</c:v>
                </c:pt>
                <c:pt idx="316">
                  <c:v>192.66666666666666</c:v>
                </c:pt>
                <c:pt idx="317">
                  <c:v>192.70833333333334</c:v>
                </c:pt>
                <c:pt idx="318">
                  <c:v>192.75</c:v>
                </c:pt>
                <c:pt idx="319">
                  <c:v>192.79166666666666</c:v>
                </c:pt>
                <c:pt idx="320">
                  <c:v>192.83333333333334</c:v>
                </c:pt>
                <c:pt idx="321">
                  <c:v>192.875</c:v>
                </c:pt>
                <c:pt idx="322">
                  <c:v>192.91666666666666</c:v>
                </c:pt>
                <c:pt idx="323">
                  <c:v>192.95833333333334</c:v>
                </c:pt>
                <c:pt idx="324">
                  <c:v>193</c:v>
                </c:pt>
                <c:pt idx="325">
                  <c:v>193.04166666666666</c:v>
                </c:pt>
                <c:pt idx="326">
                  <c:v>193.08333333333334</c:v>
                </c:pt>
                <c:pt idx="327">
                  <c:v>193.125</c:v>
                </c:pt>
                <c:pt idx="328">
                  <c:v>193.16666666666666</c:v>
                </c:pt>
                <c:pt idx="329">
                  <c:v>193.20833333333334</c:v>
                </c:pt>
                <c:pt idx="330">
                  <c:v>193.25</c:v>
                </c:pt>
                <c:pt idx="331">
                  <c:v>193.29166666666666</c:v>
                </c:pt>
                <c:pt idx="332">
                  <c:v>193.33333333333334</c:v>
                </c:pt>
                <c:pt idx="333">
                  <c:v>193.375</c:v>
                </c:pt>
                <c:pt idx="334">
                  <c:v>193.41666666666666</c:v>
                </c:pt>
                <c:pt idx="335">
                  <c:v>193.45833333333334</c:v>
                </c:pt>
                <c:pt idx="336">
                  <c:v>193.5</c:v>
                </c:pt>
                <c:pt idx="337">
                  <c:v>193.54166666666666</c:v>
                </c:pt>
                <c:pt idx="338">
                  <c:v>193.58333333333334</c:v>
                </c:pt>
                <c:pt idx="339">
                  <c:v>193.625</c:v>
                </c:pt>
                <c:pt idx="340">
                  <c:v>193.66666666666666</c:v>
                </c:pt>
                <c:pt idx="341">
                  <c:v>193.70833333333334</c:v>
                </c:pt>
                <c:pt idx="342">
                  <c:v>193.75</c:v>
                </c:pt>
                <c:pt idx="343">
                  <c:v>193.79166666666666</c:v>
                </c:pt>
                <c:pt idx="344">
                  <c:v>193.83333333333334</c:v>
                </c:pt>
                <c:pt idx="345">
                  <c:v>193.875</c:v>
                </c:pt>
                <c:pt idx="346">
                  <c:v>193.91666666666666</c:v>
                </c:pt>
                <c:pt idx="347">
                  <c:v>193.95833333333334</c:v>
                </c:pt>
                <c:pt idx="348">
                  <c:v>194</c:v>
                </c:pt>
                <c:pt idx="349">
                  <c:v>194.04166666666666</c:v>
                </c:pt>
                <c:pt idx="350">
                  <c:v>194.08333333333334</c:v>
                </c:pt>
                <c:pt idx="351">
                  <c:v>194.125</c:v>
                </c:pt>
                <c:pt idx="352">
                  <c:v>194.16666666666666</c:v>
                </c:pt>
                <c:pt idx="353">
                  <c:v>194.20833333333334</c:v>
                </c:pt>
                <c:pt idx="354">
                  <c:v>194.25</c:v>
                </c:pt>
                <c:pt idx="355">
                  <c:v>194.29166666666666</c:v>
                </c:pt>
                <c:pt idx="356">
                  <c:v>194.33333333333334</c:v>
                </c:pt>
                <c:pt idx="357">
                  <c:v>194.375</c:v>
                </c:pt>
                <c:pt idx="358">
                  <c:v>194.41666666666666</c:v>
                </c:pt>
                <c:pt idx="359">
                  <c:v>194.45833333333334</c:v>
                </c:pt>
                <c:pt idx="360">
                  <c:v>194.5</c:v>
                </c:pt>
                <c:pt idx="361">
                  <c:v>194.54166666666666</c:v>
                </c:pt>
                <c:pt idx="362">
                  <c:v>194.58333333333334</c:v>
                </c:pt>
                <c:pt idx="363">
                  <c:v>194.625</c:v>
                </c:pt>
                <c:pt idx="364">
                  <c:v>194.66666666666666</c:v>
                </c:pt>
                <c:pt idx="365">
                  <c:v>194.70833333333334</c:v>
                </c:pt>
                <c:pt idx="366">
                  <c:v>194.75</c:v>
                </c:pt>
                <c:pt idx="367">
                  <c:v>194.79166666666666</c:v>
                </c:pt>
                <c:pt idx="368">
                  <c:v>194.83333333333334</c:v>
                </c:pt>
                <c:pt idx="369">
                  <c:v>194.875</c:v>
                </c:pt>
                <c:pt idx="370">
                  <c:v>194.91666666666666</c:v>
                </c:pt>
                <c:pt idx="371">
                  <c:v>194.95833333333334</c:v>
                </c:pt>
                <c:pt idx="372">
                  <c:v>195</c:v>
                </c:pt>
                <c:pt idx="373">
                  <c:v>195.04166666666666</c:v>
                </c:pt>
                <c:pt idx="374">
                  <c:v>195.08333333333334</c:v>
                </c:pt>
                <c:pt idx="375">
                  <c:v>195.125</c:v>
                </c:pt>
                <c:pt idx="376">
                  <c:v>195.16666666666666</c:v>
                </c:pt>
                <c:pt idx="377">
                  <c:v>195.20833333333334</c:v>
                </c:pt>
                <c:pt idx="378">
                  <c:v>195.25</c:v>
                </c:pt>
                <c:pt idx="379">
                  <c:v>195.29166666666666</c:v>
                </c:pt>
                <c:pt idx="380">
                  <c:v>195.33333333333334</c:v>
                </c:pt>
                <c:pt idx="381">
                  <c:v>195.375</c:v>
                </c:pt>
                <c:pt idx="382">
                  <c:v>195.41666666666666</c:v>
                </c:pt>
                <c:pt idx="383">
                  <c:v>195.45833333333334</c:v>
                </c:pt>
                <c:pt idx="384">
                  <c:v>195.5</c:v>
                </c:pt>
                <c:pt idx="385">
                  <c:v>195.54166666666666</c:v>
                </c:pt>
                <c:pt idx="386">
                  <c:v>195.58333333333334</c:v>
                </c:pt>
                <c:pt idx="387">
                  <c:v>195.625</c:v>
                </c:pt>
                <c:pt idx="388">
                  <c:v>195.66666666666666</c:v>
                </c:pt>
                <c:pt idx="389">
                  <c:v>195.70833333333334</c:v>
                </c:pt>
                <c:pt idx="390">
                  <c:v>195.75</c:v>
                </c:pt>
                <c:pt idx="391">
                  <c:v>195.79166666666666</c:v>
                </c:pt>
                <c:pt idx="392">
                  <c:v>195.83333333333334</c:v>
                </c:pt>
                <c:pt idx="393">
                  <c:v>195.875</c:v>
                </c:pt>
                <c:pt idx="394">
                  <c:v>195.91666666666666</c:v>
                </c:pt>
                <c:pt idx="395">
                  <c:v>195.95833333333334</c:v>
                </c:pt>
                <c:pt idx="396">
                  <c:v>196</c:v>
                </c:pt>
                <c:pt idx="397">
                  <c:v>196.04166666666666</c:v>
                </c:pt>
                <c:pt idx="398">
                  <c:v>196.08333333333334</c:v>
                </c:pt>
                <c:pt idx="399">
                  <c:v>196.125</c:v>
                </c:pt>
                <c:pt idx="400">
                  <c:v>196.16666666666666</c:v>
                </c:pt>
                <c:pt idx="401">
                  <c:v>196.20833333333334</c:v>
                </c:pt>
                <c:pt idx="402">
                  <c:v>196.25</c:v>
                </c:pt>
                <c:pt idx="403">
                  <c:v>196.29166666666666</c:v>
                </c:pt>
                <c:pt idx="404">
                  <c:v>196.33333333333334</c:v>
                </c:pt>
                <c:pt idx="405">
                  <c:v>196.375</c:v>
                </c:pt>
                <c:pt idx="406">
                  <c:v>196.41666666666666</c:v>
                </c:pt>
                <c:pt idx="407">
                  <c:v>196.45833333333334</c:v>
                </c:pt>
                <c:pt idx="408">
                  <c:v>196.5</c:v>
                </c:pt>
                <c:pt idx="409">
                  <c:v>196.54166666666666</c:v>
                </c:pt>
                <c:pt idx="410">
                  <c:v>196.58333333333334</c:v>
                </c:pt>
                <c:pt idx="411">
                  <c:v>196.625</c:v>
                </c:pt>
                <c:pt idx="412">
                  <c:v>196.66666666666666</c:v>
                </c:pt>
                <c:pt idx="413">
                  <c:v>196.70833333333334</c:v>
                </c:pt>
                <c:pt idx="414">
                  <c:v>196.75</c:v>
                </c:pt>
                <c:pt idx="415">
                  <c:v>196.79166666666666</c:v>
                </c:pt>
                <c:pt idx="416">
                  <c:v>196.83333333333334</c:v>
                </c:pt>
                <c:pt idx="417">
                  <c:v>196.875</c:v>
                </c:pt>
                <c:pt idx="418">
                  <c:v>196.91666666666666</c:v>
                </c:pt>
                <c:pt idx="419">
                  <c:v>196.95833333333334</c:v>
                </c:pt>
                <c:pt idx="420">
                  <c:v>197</c:v>
                </c:pt>
                <c:pt idx="421">
                  <c:v>197.04166666666666</c:v>
                </c:pt>
                <c:pt idx="422">
                  <c:v>197.08333333333334</c:v>
                </c:pt>
                <c:pt idx="423">
                  <c:v>197.125</c:v>
                </c:pt>
                <c:pt idx="424">
                  <c:v>197.16666666666666</c:v>
                </c:pt>
                <c:pt idx="425">
                  <c:v>197.20833333333334</c:v>
                </c:pt>
                <c:pt idx="426">
                  <c:v>197.25</c:v>
                </c:pt>
                <c:pt idx="427">
                  <c:v>197.29166666666666</c:v>
                </c:pt>
                <c:pt idx="428">
                  <c:v>197.33333333333334</c:v>
                </c:pt>
                <c:pt idx="429">
                  <c:v>197.375</c:v>
                </c:pt>
                <c:pt idx="430">
                  <c:v>197.41666666666666</c:v>
                </c:pt>
                <c:pt idx="431">
                  <c:v>197.45833333333334</c:v>
                </c:pt>
                <c:pt idx="432">
                  <c:v>197.5</c:v>
                </c:pt>
                <c:pt idx="433">
                  <c:v>197.54166666666666</c:v>
                </c:pt>
                <c:pt idx="434">
                  <c:v>197.58333333333334</c:v>
                </c:pt>
                <c:pt idx="435">
                  <c:v>197.625</c:v>
                </c:pt>
                <c:pt idx="436">
                  <c:v>197.66666666666666</c:v>
                </c:pt>
                <c:pt idx="437">
                  <c:v>197.70833333333334</c:v>
                </c:pt>
                <c:pt idx="438">
                  <c:v>197.75</c:v>
                </c:pt>
                <c:pt idx="439">
                  <c:v>197.79166666666666</c:v>
                </c:pt>
                <c:pt idx="440">
                  <c:v>197.83333333333334</c:v>
                </c:pt>
                <c:pt idx="441">
                  <c:v>197.875</c:v>
                </c:pt>
                <c:pt idx="442">
                  <c:v>197.91666666666666</c:v>
                </c:pt>
                <c:pt idx="443">
                  <c:v>197.95833333333334</c:v>
                </c:pt>
                <c:pt idx="444">
                  <c:v>198</c:v>
                </c:pt>
                <c:pt idx="445">
                  <c:v>198.04166666666666</c:v>
                </c:pt>
                <c:pt idx="446">
                  <c:v>198.08333333333334</c:v>
                </c:pt>
                <c:pt idx="447">
                  <c:v>198.125</c:v>
                </c:pt>
                <c:pt idx="448">
                  <c:v>198.16666666666666</c:v>
                </c:pt>
                <c:pt idx="449">
                  <c:v>198.20833333333334</c:v>
                </c:pt>
                <c:pt idx="450">
                  <c:v>198.25</c:v>
                </c:pt>
                <c:pt idx="451">
                  <c:v>198.29166666666666</c:v>
                </c:pt>
                <c:pt idx="452">
                  <c:v>198.33333333333334</c:v>
                </c:pt>
                <c:pt idx="453">
                  <c:v>198.375</c:v>
                </c:pt>
                <c:pt idx="454">
                  <c:v>198.41666666666666</c:v>
                </c:pt>
                <c:pt idx="455">
                  <c:v>198.45833333333334</c:v>
                </c:pt>
                <c:pt idx="456">
                  <c:v>198.5</c:v>
                </c:pt>
                <c:pt idx="457">
                  <c:v>198.54166666666666</c:v>
                </c:pt>
                <c:pt idx="458">
                  <c:v>198.58333333333334</c:v>
                </c:pt>
                <c:pt idx="459">
                  <c:v>198.625</c:v>
                </c:pt>
                <c:pt idx="460">
                  <c:v>198.66666666666666</c:v>
                </c:pt>
                <c:pt idx="461">
                  <c:v>198.70833333333334</c:v>
                </c:pt>
                <c:pt idx="462">
                  <c:v>198.75</c:v>
                </c:pt>
                <c:pt idx="463">
                  <c:v>198.79166666666666</c:v>
                </c:pt>
                <c:pt idx="464">
                  <c:v>198.83333333333334</c:v>
                </c:pt>
                <c:pt idx="465">
                  <c:v>198.875</c:v>
                </c:pt>
                <c:pt idx="466">
                  <c:v>198.91666666666666</c:v>
                </c:pt>
                <c:pt idx="467">
                  <c:v>198.95833333333334</c:v>
                </c:pt>
                <c:pt idx="468">
                  <c:v>199</c:v>
                </c:pt>
                <c:pt idx="469">
                  <c:v>199.04166666666666</c:v>
                </c:pt>
                <c:pt idx="470">
                  <c:v>199.08333333333334</c:v>
                </c:pt>
                <c:pt idx="471">
                  <c:v>199.125</c:v>
                </c:pt>
                <c:pt idx="472">
                  <c:v>199.16666666666666</c:v>
                </c:pt>
                <c:pt idx="473">
                  <c:v>199.20833333333334</c:v>
                </c:pt>
                <c:pt idx="474">
                  <c:v>199.25</c:v>
                </c:pt>
                <c:pt idx="475">
                  <c:v>199.29166666666666</c:v>
                </c:pt>
                <c:pt idx="476">
                  <c:v>199.33333333333334</c:v>
                </c:pt>
                <c:pt idx="477">
                  <c:v>199.375</c:v>
                </c:pt>
                <c:pt idx="478">
                  <c:v>199.41666666666666</c:v>
                </c:pt>
                <c:pt idx="479">
                  <c:v>199.45833333333334</c:v>
                </c:pt>
                <c:pt idx="480">
                  <c:v>199.5</c:v>
                </c:pt>
                <c:pt idx="481">
                  <c:v>199.54166666666666</c:v>
                </c:pt>
                <c:pt idx="482">
                  <c:v>199.58333333333334</c:v>
                </c:pt>
                <c:pt idx="483">
                  <c:v>199.625</c:v>
                </c:pt>
                <c:pt idx="484">
                  <c:v>199.66666666666666</c:v>
                </c:pt>
                <c:pt idx="485">
                  <c:v>199.70833333333334</c:v>
                </c:pt>
                <c:pt idx="486">
                  <c:v>199.75</c:v>
                </c:pt>
                <c:pt idx="487">
                  <c:v>199.79166666666666</c:v>
                </c:pt>
                <c:pt idx="488">
                  <c:v>199.83333333333334</c:v>
                </c:pt>
                <c:pt idx="489">
                  <c:v>199.875</c:v>
                </c:pt>
                <c:pt idx="490">
                  <c:v>199.91666666666666</c:v>
                </c:pt>
                <c:pt idx="491">
                  <c:v>199.95833333333334</c:v>
                </c:pt>
                <c:pt idx="492">
                  <c:v>200</c:v>
                </c:pt>
                <c:pt idx="493">
                  <c:v>200.04166666666666</c:v>
                </c:pt>
                <c:pt idx="494">
                  <c:v>200.08333333333334</c:v>
                </c:pt>
                <c:pt idx="495">
                  <c:v>200.125</c:v>
                </c:pt>
                <c:pt idx="496">
                  <c:v>200.16666666666666</c:v>
                </c:pt>
                <c:pt idx="497">
                  <c:v>200.20833333333334</c:v>
                </c:pt>
                <c:pt idx="498">
                  <c:v>200.25</c:v>
                </c:pt>
                <c:pt idx="499">
                  <c:v>200.29166666666666</c:v>
                </c:pt>
                <c:pt idx="500">
                  <c:v>200.33333333333334</c:v>
                </c:pt>
                <c:pt idx="501">
                  <c:v>200.375</c:v>
                </c:pt>
                <c:pt idx="502">
                  <c:v>200.41666666666666</c:v>
                </c:pt>
                <c:pt idx="503">
                  <c:v>200.45833333333334</c:v>
                </c:pt>
                <c:pt idx="504">
                  <c:v>200.5</c:v>
                </c:pt>
                <c:pt idx="505">
                  <c:v>200.54166666666666</c:v>
                </c:pt>
                <c:pt idx="506">
                  <c:v>200.58333333333334</c:v>
                </c:pt>
                <c:pt idx="507">
                  <c:v>200.625</c:v>
                </c:pt>
                <c:pt idx="508">
                  <c:v>200.66666666666666</c:v>
                </c:pt>
                <c:pt idx="509">
                  <c:v>200.70833333333334</c:v>
                </c:pt>
                <c:pt idx="510">
                  <c:v>200.75</c:v>
                </c:pt>
                <c:pt idx="511">
                  <c:v>200.79166666666666</c:v>
                </c:pt>
                <c:pt idx="512">
                  <c:v>200.83333333333334</c:v>
                </c:pt>
                <c:pt idx="513">
                  <c:v>200.875</c:v>
                </c:pt>
                <c:pt idx="514">
                  <c:v>200.91666666666666</c:v>
                </c:pt>
                <c:pt idx="515">
                  <c:v>200.95833333333334</c:v>
                </c:pt>
                <c:pt idx="516">
                  <c:v>201</c:v>
                </c:pt>
                <c:pt idx="517">
                  <c:v>201.04166666666666</c:v>
                </c:pt>
                <c:pt idx="518">
                  <c:v>201.08333333333334</c:v>
                </c:pt>
                <c:pt idx="519">
                  <c:v>201.125</c:v>
                </c:pt>
                <c:pt idx="520">
                  <c:v>201.16666666666666</c:v>
                </c:pt>
                <c:pt idx="521">
                  <c:v>201.20833333333334</c:v>
                </c:pt>
                <c:pt idx="522">
                  <c:v>201.25</c:v>
                </c:pt>
                <c:pt idx="523">
                  <c:v>201.29166666666666</c:v>
                </c:pt>
                <c:pt idx="524">
                  <c:v>201.33333333333334</c:v>
                </c:pt>
                <c:pt idx="525">
                  <c:v>201.375</c:v>
                </c:pt>
                <c:pt idx="526">
                  <c:v>201.41666666666666</c:v>
                </c:pt>
                <c:pt idx="527">
                  <c:v>201.45833333333334</c:v>
                </c:pt>
                <c:pt idx="528">
                  <c:v>201.5</c:v>
                </c:pt>
                <c:pt idx="529">
                  <c:v>201.54166666666666</c:v>
                </c:pt>
                <c:pt idx="530">
                  <c:v>201.58333333333334</c:v>
                </c:pt>
                <c:pt idx="531">
                  <c:v>201.625</c:v>
                </c:pt>
                <c:pt idx="532">
                  <c:v>201.66666666666666</c:v>
                </c:pt>
                <c:pt idx="533">
                  <c:v>201.70833333333334</c:v>
                </c:pt>
                <c:pt idx="534">
                  <c:v>201.75</c:v>
                </c:pt>
                <c:pt idx="535">
                  <c:v>201.79166666666666</c:v>
                </c:pt>
                <c:pt idx="536">
                  <c:v>201.83333333333334</c:v>
                </c:pt>
                <c:pt idx="537">
                  <c:v>201.875</c:v>
                </c:pt>
                <c:pt idx="538">
                  <c:v>201.91666666666666</c:v>
                </c:pt>
                <c:pt idx="539">
                  <c:v>201.95833333333334</c:v>
                </c:pt>
                <c:pt idx="540">
                  <c:v>202</c:v>
                </c:pt>
                <c:pt idx="541">
                  <c:v>202.04166666666666</c:v>
                </c:pt>
                <c:pt idx="542">
                  <c:v>202.08333333333334</c:v>
                </c:pt>
                <c:pt idx="543">
                  <c:v>202.125</c:v>
                </c:pt>
                <c:pt idx="544">
                  <c:v>202.16666666666666</c:v>
                </c:pt>
                <c:pt idx="545">
                  <c:v>202.20833333333334</c:v>
                </c:pt>
                <c:pt idx="546">
                  <c:v>202.25</c:v>
                </c:pt>
                <c:pt idx="547">
                  <c:v>202.29166666666666</c:v>
                </c:pt>
                <c:pt idx="548">
                  <c:v>202.33333333333334</c:v>
                </c:pt>
                <c:pt idx="549">
                  <c:v>202.375</c:v>
                </c:pt>
                <c:pt idx="550">
                  <c:v>202.41666666666666</c:v>
                </c:pt>
                <c:pt idx="551">
                  <c:v>202.45833333333334</c:v>
                </c:pt>
                <c:pt idx="552">
                  <c:v>202.5</c:v>
                </c:pt>
                <c:pt idx="553">
                  <c:v>202.54166666666666</c:v>
                </c:pt>
                <c:pt idx="554">
                  <c:v>202.58333333333334</c:v>
                </c:pt>
                <c:pt idx="555">
                  <c:v>202.625</c:v>
                </c:pt>
                <c:pt idx="556">
                  <c:v>202.66666666666666</c:v>
                </c:pt>
                <c:pt idx="557">
                  <c:v>202.70833333333334</c:v>
                </c:pt>
                <c:pt idx="558">
                  <c:v>202.75</c:v>
                </c:pt>
                <c:pt idx="559">
                  <c:v>202.79166666666666</c:v>
                </c:pt>
                <c:pt idx="560">
                  <c:v>202.83333333333334</c:v>
                </c:pt>
                <c:pt idx="561">
                  <c:v>202.875</c:v>
                </c:pt>
                <c:pt idx="562">
                  <c:v>202.91666666666666</c:v>
                </c:pt>
                <c:pt idx="563">
                  <c:v>202.95833333333334</c:v>
                </c:pt>
                <c:pt idx="564">
                  <c:v>203</c:v>
                </c:pt>
                <c:pt idx="565">
                  <c:v>203.04166666666666</c:v>
                </c:pt>
                <c:pt idx="566">
                  <c:v>203.08333333333334</c:v>
                </c:pt>
                <c:pt idx="567">
                  <c:v>203.125</c:v>
                </c:pt>
                <c:pt idx="568">
                  <c:v>203.16666666666666</c:v>
                </c:pt>
                <c:pt idx="569">
                  <c:v>203.20833333333334</c:v>
                </c:pt>
                <c:pt idx="570">
                  <c:v>203.25</c:v>
                </c:pt>
                <c:pt idx="571">
                  <c:v>203.29166666666666</c:v>
                </c:pt>
                <c:pt idx="572">
                  <c:v>203.33333333333334</c:v>
                </c:pt>
                <c:pt idx="573">
                  <c:v>203.375</c:v>
                </c:pt>
                <c:pt idx="574">
                  <c:v>203.41666666666666</c:v>
                </c:pt>
                <c:pt idx="575">
                  <c:v>203.45833333333334</c:v>
                </c:pt>
                <c:pt idx="576">
                  <c:v>203.5</c:v>
                </c:pt>
                <c:pt idx="577">
                  <c:v>203.54166666666666</c:v>
                </c:pt>
                <c:pt idx="578">
                  <c:v>203.58333333333334</c:v>
                </c:pt>
                <c:pt idx="579">
                  <c:v>203.625</c:v>
                </c:pt>
                <c:pt idx="580">
                  <c:v>203.66666666666666</c:v>
                </c:pt>
                <c:pt idx="581">
                  <c:v>203.70833333333334</c:v>
                </c:pt>
                <c:pt idx="582">
                  <c:v>203.75</c:v>
                </c:pt>
                <c:pt idx="583">
                  <c:v>203.79166666666666</c:v>
                </c:pt>
                <c:pt idx="584">
                  <c:v>203.83333333333334</c:v>
                </c:pt>
                <c:pt idx="585">
                  <c:v>203.875</c:v>
                </c:pt>
                <c:pt idx="586">
                  <c:v>203.91666666666666</c:v>
                </c:pt>
                <c:pt idx="587">
                  <c:v>203.95833333333334</c:v>
                </c:pt>
                <c:pt idx="588">
                  <c:v>204</c:v>
                </c:pt>
                <c:pt idx="589">
                  <c:v>204.04166666666666</c:v>
                </c:pt>
                <c:pt idx="590">
                  <c:v>204.08333333333334</c:v>
                </c:pt>
                <c:pt idx="591">
                  <c:v>204.125</c:v>
                </c:pt>
                <c:pt idx="592">
                  <c:v>204.16666666666666</c:v>
                </c:pt>
                <c:pt idx="593">
                  <c:v>204.20833333333334</c:v>
                </c:pt>
                <c:pt idx="594">
                  <c:v>204.25</c:v>
                </c:pt>
                <c:pt idx="595">
                  <c:v>204.29166666666666</c:v>
                </c:pt>
                <c:pt idx="596">
                  <c:v>204.33333333333334</c:v>
                </c:pt>
                <c:pt idx="597">
                  <c:v>204.375</c:v>
                </c:pt>
                <c:pt idx="598">
                  <c:v>204.41666666666666</c:v>
                </c:pt>
                <c:pt idx="599">
                  <c:v>204.45833333333334</c:v>
                </c:pt>
                <c:pt idx="600">
                  <c:v>204.5</c:v>
                </c:pt>
                <c:pt idx="601">
                  <c:v>204.54166666666666</c:v>
                </c:pt>
                <c:pt idx="602">
                  <c:v>204.58333333333334</c:v>
                </c:pt>
                <c:pt idx="603">
                  <c:v>204.625</c:v>
                </c:pt>
                <c:pt idx="604">
                  <c:v>204.66666666666666</c:v>
                </c:pt>
                <c:pt idx="605">
                  <c:v>204.70833333333334</c:v>
                </c:pt>
                <c:pt idx="606">
                  <c:v>204.75</c:v>
                </c:pt>
                <c:pt idx="607">
                  <c:v>204.79166666666666</c:v>
                </c:pt>
                <c:pt idx="608">
                  <c:v>204.83333333333334</c:v>
                </c:pt>
                <c:pt idx="609">
                  <c:v>204.875</c:v>
                </c:pt>
                <c:pt idx="610">
                  <c:v>204.91666666666666</c:v>
                </c:pt>
                <c:pt idx="611">
                  <c:v>204.95833333333334</c:v>
                </c:pt>
                <c:pt idx="612">
                  <c:v>205</c:v>
                </c:pt>
                <c:pt idx="613">
                  <c:v>205.04166666666666</c:v>
                </c:pt>
                <c:pt idx="614">
                  <c:v>205.08333333333334</c:v>
                </c:pt>
                <c:pt idx="615">
                  <c:v>205.125</c:v>
                </c:pt>
                <c:pt idx="616">
                  <c:v>205.16666666666666</c:v>
                </c:pt>
                <c:pt idx="617">
                  <c:v>205.20833333333334</c:v>
                </c:pt>
                <c:pt idx="618">
                  <c:v>205.25</c:v>
                </c:pt>
                <c:pt idx="619">
                  <c:v>205.29166666666666</c:v>
                </c:pt>
                <c:pt idx="620">
                  <c:v>205.33333333333334</c:v>
                </c:pt>
                <c:pt idx="621">
                  <c:v>205.375</c:v>
                </c:pt>
                <c:pt idx="622">
                  <c:v>205.41666666666666</c:v>
                </c:pt>
                <c:pt idx="623">
                  <c:v>205.45833333333334</c:v>
                </c:pt>
                <c:pt idx="624">
                  <c:v>205.5</c:v>
                </c:pt>
                <c:pt idx="625">
                  <c:v>205.54166666666666</c:v>
                </c:pt>
                <c:pt idx="626">
                  <c:v>205.58333333333334</c:v>
                </c:pt>
                <c:pt idx="627">
                  <c:v>205.625</c:v>
                </c:pt>
                <c:pt idx="628">
                  <c:v>205.66666666666666</c:v>
                </c:pt>
                <c:pt idx="629">
                  <c:v>205.70833333333334</c:v>
                </c:pt>
                <c:pt idx="630">
                  <c:v>205.75</c:v>
                </c:pt>
                <c:pt idx="631">
                  <c:v>205.79166666666666</c:v>
                </c:pt>
                <c:pt idx="632">
                  <c:v>205.83333333333334</c:v>
                </c:pt>
                <c:pt idx="633">
                  <c:v>205.875</c:v>
                </c:pt>
                <c:pt idx="634">
                  <c:v>205.91666666666666</c:v>
                </c:pt>
                <c:pt idx="635">
                  <c:v>205.95833333333334</c:v>
                </c:pt>
                <c:pt idx="636">
                  <c:v>206</c:v>
                </c:pt>
                <c:pt idx="637">
                  <c:v>206.04166666666666</c:v>
                </c:pt>
                <c:pt idx="638">
                  <c:v>206.08333333333334</c:v>
                </c:pt>
                <c:pt idx="639">
                  <c:v>206.125</c:v>
                </c:pt>
                <c:pt idx="640">
                  <c:v>206.16666666666666</c:v>
                </c:pt>
                <c:pt idx="641">
                  <c:v>206.20833333333334</c:v>
                </c:pt>
                <c:pt idx="642">
                  <c:v>206.25</c:v>
                </c:pt>
                <c:pt idx="643">
                  <c:v>206.29166666666666</c:v>
                </c:pt>
                <c:pt idx="644">
                  <c:v>206.33333333333334</c:v>
                </c:pt>
                <c:pt idx="645">
                  <c:v>206.375</c:v>
                </c:pt>
                <c:pt idx="646">
                  <c:v>206.41666666666666</c:v>
                </c:pt>
                <c:pt idx="647">
                  <c:v>206.45833333333334</c:v>
                </c:pt>
                <c:pt idx="648">
                  <c:v>206.5</c:v>
                </c:pt>
                <c:pt idx="649">
                  <c:v>206.54166666666666</c:v>
                </c:pt>
                <c:pt idx="650">
                  <c:v>206.58333333333334</c:v>
                </c:pt>
                <c:pt idx="651">
                  <c:v>206.625</c:v>
                </c:pt>
                <c:pt idx="652">
                  <c:v>206.66666666666666</c:v>
                </c:pt>
                <c:pt idx="653">
                  <c:v>206.70833333333334</c:v>
                </c:pt>
                <c:pt idx="654">
                  <c:v>206.75</c:v>
                </c:pt>
                <c:pt idx="655">
                  <c:v>206.79166666666666</c:v>
                </c:pt>
                <c:pt idx="656">
                  <c:v>206.83333333333334</c:v>
                </c:pt>
                <c:pt idx="657">
                  <c:v>206.875</c:v>
                </c:pt>
                <c:pt idx="658">
                  <c:v>206.91666666666666</c:v>
                </c:pt>
                <c:pt idx="659">
                  <c:v>206.95833333333334</c:v>
                </c:pt>
                <c:pt idx="660">
                  <c:v>207</c:v>
                </c:pt>
                <c:pt idx="661">
                  <c:v>207.04166666666666</c:v>
                </c:pt>
                <c:pt idx="662">
                  <c:v>207.08333333333334</c:v>
                </c:pt>
                <c:pt idx="663">
                  <c:v>207.125</c:v>
                </c:pt>
                <c:pt idx="664">
                  <c:v>207.16666666666666</c:v>
                </c:pt>
                <c:pt idx="665">
                  <c:v>207.20833333333334</c:v>
                </c:pt>
                <c:pt idx="666">
                  <c:v>207.25</c:v>
                </c:pt>
                <c:pt idx="667">
                  <c:v>207.29166666666666</c:v>
                </c:pt>
                <c:pt idx="668">
                  <c:v>207.33333333333334</c:v>
                </c:pt>
                <c:pt idx="669">
                  <c:v>207.375</c:v>
                </c:pt>
                <c:pt idx="670">
                  <c:v>207.41666666666666</c:v>
                </c:pt>
                <c:pt idx="671">
                  <c:v>207.45833333333334</c:v>
                </c:pt>
                <c:pt idx="672">
                  <c:v>207.5</c:v>
                </c:pt>
                <c:pt idx="673">
                  <c:v>207.54166666666666</c:v>
                </c:pt>
                <c:pt idx="674">
                  <c:v>207.58333333333334</c:v>
                </c:pt>
                <c:pt idx="675">
                  <c:v>207.625</c:v>
                </c:pt>
                <c:pt idx="676">
                  <c:v>207.66666666666666</c:v>
                </c:pt>
                <c:pt idx="677">
                  <c:v>207.70833333333334</c:v>
                </c:pt>
                <c:pt idx="678">
                  <c:v>207.75</c:v>
                </c:pt>
                <c:pt idx="679">
                  <c:v>207.79166666666666</c:v>
                </c:pt>
                <c:pt idx="680">
                  <c:v>207.83333333333334</c:v>
                </c:pt>
                <c:pt idx="681">
                  <c:v>207.875</c:v>
                </c:pt>
                <c:pt idx="682">
                  <c:v>207.91666666666666</c:v>
                </c:pt>
                <c:pt idx="683">
                  <c:v>207.95833333333334</c:v>
                </c:pt>
                <c:pt idx="684">
                  <c:v>208</c:v>
                </c:pt>
                <c:pt idx="685">
                  <c:v>208.04166666666666</c:v>
                </c:pt>
                <c:pt idx="686">
                  <c:v>208.08333333333334</c:v>
                </c:pt>
                <c:pt idx="687">
                  <c:v>208.125</c:v>
                </c:pt>
                <c:pt idx="688">
                  <c:v>208.16666666666666</c:v>
                </c:pt>
                <c:pt idx="689">
                  <c:v>208.20833333333334</c:v>
                </c:pt>
                <c:pt idx="690">
                  <c:v>208.25</c:v>
                </c:pt>
                <c:pt idx="691">
                  <c:v>208.29166666666666</c:v>
                </c:pt>
                <c:pt idx="692">
                  <c:v>208.33333333333334</c:v>
                </c:pt>
                <c:pt idx="693">
                  <c:v>208.375</c:v>
                </c:pt>
                <c:pt idx="694">
                  <c:v>208.41666666666666</c:v>
                </c:pt>
                <c:pt idx="695">
                  <c:v>208.45833333333334</c:v>
                </c:pt>
                <c:pt idx="696">
                  <c:v>208.5</c:v>
                </c:pt>
                <c:pt idx="697">
                  <c:v>208.54166666666666</c:v>
                </c:pt>
                <c:pt idx="698">
                  <c:v>208.58333333333334</c:v>
                </c:pt>
                <c:pt idx="699">
                  <c:v>208.625</c:v>
                </c:pt>
                <c:pt idx="700">
                  <c:v>208.66666666666666</c:v>
                </c:pt>
                <c:pt idx="701">
                  <c:v>208.70833333333334</c:v>
                </c:pt>
                <c:pt idx="702">
                  <c:v>208.75</c:v>
                </c:pt>
                <c:pt idx="703">
                  <c:v>208.79166666666666</c:v>
                </c:pt>
                <c:pt idx="704">
                  <c:v>208.83333333333334</c:v>
                </c:pt>
                <c:pt idx="705">
                  <c:v>208.875</c:v>
                </c:pt>
                <c:pt idx="706">
                  <c:v>208.91666666666666</c:v>
                </c:pt>
                <c:pt idx="707">
                  <c:v>208.95833333333334</c:v>
                </c:pt>
                <c:pt idx="708">
                  <c:v>209</c:v>
                </c:pt>
                <c:pt idx="709">
                  <c:v>209.04166666666666</c:v>
                </c:pt>
                <c:pt idx="710">
                  <c:v>209.08333333333334</c:v>
                </c:pt>
                <c:pt idx="711">
                  <c:v>209.125</c:v>
                </c:pt>
                <c:pt idx="712">
                  <c:v>209.16666666666666</c:v>
                </c:pt>
                <c:pt idx="713">
                  <c:v>209.20833333333334</c:v>
                </c:pt>
                <c:pt idx="714">
                  <c:v>209.25</c:v>
                </c:pt>
                <c:pt idx="715">
                  <c:v>209.29166666666666</c:v>
                </c:pt>
                <c:pt idx="716">
                  <c:v>209.33333333333334</c:v>
                </c:pt>
                <c:pt idx="717">
                  <c:v>209.375</c:v>
                </c:pt>
                <c:pt idx="718">
                  <c:v>209.41666666666666</c:v>
                </c:pt>
                <c:pt idx="719">
                  <c:v>209.45833333333334</c:v>
                </c:pt>
                <c:pt idx="720">
                  <c:v>209.5</c:v>
                </c:pt>
                <c:pt idx="721">
                  <c:v>209.54166666666666</c:v>
                </c:pt>
                <c:pt idx="722">
                  <c:v>209.58333333333334</c:v>
                </c:pt>
                <c:pt idx="723">
                  <c:v>209.625</c:v>
                </c:pt>
                <c:pt idx="724">
                  <c:v>209.66666666666666</c:v>
                </c:pt>
                <c:pt idx="725">
                  <c:v>209.70833333333334</c:v>
                </c:pt>
                <c:pt idx="726">
                  <c:v>209.75</c:v>
                </c:pt>
                <c:pt idx="727">
                  <c:v>209.79166666666666</c:v>
                </c:pt>
                <c:pt idx="728">
                  <c:v>209.83333333333334</c:v>
                </c:pt>
                <c:pt idx="729">
                  <c:v>209.875</c:v>
                </c:pt>
                <c:pt idx="730">
                  <c:v>209.91666666666666</c:v>
                </c:pt>
                <c:pt idx="731">
                  <c:v>209.95833333333334</c:v>
                </c:pt>
                <c:pt idx="732">
                  <c:v>210</c:v>
                </c:pt>
                <c:pt idx="733">
                  <c:v>210.04166666666666</c:v>
                </c:pt>
                <c:pt idx="734">
                  <c:v>210.08333333333334</c:v>
                </c:pt>
                <c:pt idx="735">
                  <c:v>210.125</c:v>
                </c:pt>
                <c:pt idx="736">
                  <c:v>210.16666666666666</c:v>
                </c:pt>
                <c:pt idx="737">
                  <c:v>210.20833333333334</c:v>
                </c:pt>
                <c:pt idx="738">
                  <c:v>210.25</c:v>
                </c:pt>
                <c:pt idx="739">
                  <c:v>210.29166666666666</c:v>
                </c:pt>
                <c:pt idx="740">
                  <c:v>210.33333333333334</c:v>
                </c:pt>
                <c:pt idx="741">
                  <c:v>210.375</c:v>
                </c:pt>
                <c:pt idx="742">
                  <c:v>210.41666666666666</c:v>
                </c:pt>
                <c:pt idx="743">
                  <c:v>210.45833333333334</c:v>
                </c:pt>
                <c:pt idx="744">
                  <c:v>210.5</c:v>
                </c:pt>
                <c:pt idx="745">
                  <c:v>210.54166666666666</c:v>
                </c:pt>
                <c:pt idx="746">
                  <c:v>210.58333333333334</c:v>
                </c:pt>
                <c:pt idx="747">
                  <c:v>210.625</c:v>
                </c:pt>
                <c:pt idx="748">
                  <c:v>210.66666666666666</c:v>
                </c:pt>
                <c:pt idx="749">
                  <c:v>210.70833333333334</c:v>
                </c:pt>
                <c:pt idx="750">
                  <c:v>210.75</c:v>
                </c:pt>
                <c:pt idx="751">
                  <c:v>210.79166666666666</c:v>
                </c:pt>
                <c:pt idx="752">
                  <c:v>210.83333333333334</c:v>
                </c:pt>
                <c:pt idx="753">
                  <c:v>210.875</c:v>
                </c:pt>
                <c:pt idx="754">
                  <c:v>210.91666666666666</c:v>
                </c:pt>
                <c:pt idx="755">
                  <c:v>210.95833333333334</c:v>
                </c:pt>
                <c:pt idx="756">
                  <c:v>211</c:v>
                </c:pt>
                <c:pt idx="757">
                  <c:v>211.04166666666666</c:v>
                </c:pt>
                <c:pt idx="758">
                  <c:v>211.08333333333334</c:v>
                </c:pt>
                <c:pt idx="759">
                  <c:v>211.125</c:v>
                </c:pt>
                <c:pt idx="760">
                  <c:v>211.16666666666666</c:v>
                </c:pt>
                <c:pt idx="761">
                  <c:v>211.20833333333334</c:v>
                </c:pt>
                <c:pt idx="762">
                  <c:v>211.25</c:v>
                </c:pt>
                <c:pt idx="763">
                  <c:v>211.29166666666666</c:v>
                </c:pt>
                <c:pt idx="764">
                  <c:v>211.33333333333334</c:v>
                </c:pt>
                <c:pt idx="765">
                  <c:v>211.375</c:v>
                </c:pt>
                <c:pt idx="766">
                  <c:v>211.41666666666666</c:v>
                </c:pt>
                <c:pt idx="767">
                  <c:v>211.45833333333334</c:v>
                </c:pt>
                <c:pt idx="768">
                  <c:v>211.5</c:v>
                </c:pt>
                <c:pt idx="769">
                  <c:v>211.54166666666666</c:v>
                </c:pt>
                <c:pt idx="770">
                  <c:v>211.58333333333334</c:v>
                </c:pt>
                <c:pt idx="771">
                  <c:v>211.625</c:v>
                </c:pt>
                <c:pt idx="772">
                  <c:v>211.66666666666666</c:v>
                </c:pt>
                <c:pt idx="773">
                  <c:v>211.70833333333334</c:v>
                </c:pt>
                <c:pt idx="774">
                  <c:v>211.75</c:v>
                </c:pt>
                <c:pt idx="775">
                  <c:v>211.79166666666666</c:v>
                </c:pt>
                <c:pt idx="776">
                  <c:v>211.83333333333334</c:v>
                </c:pt>
                <c:pt idx="777">
                  <c:v>211.875</c:v>
                </c:pt>
                <c:pt idx="778">
                  <c:v>211.91666666666666</c:v>
                </c:pt>
                <c:pt idx="779">
                  <c:v>211.95833333333334</c:v>
                </c:pt>
                <c:pt idx="780">
                  <c:v>212</c:v>
                </c:pt>
                <c:pt idx="781">
                  <c:v>212.04166666666666</c:v>
                </c:pt>
                <c:pt idx="782">
                  <c:v>212.08333333333334</c:v>
                </c:pt>
                <c:pt idx="783">
                  <c:v>212.125</c:v>
                </c:pt>
                <c:pt idx="784">
                  <c:v>212.16666666666666</c:v>
                </c:pt>
                <c:pt idx="785">
                  <c:v>212.20833333333334</c:v>
                </c:pt>
                <c:pt idx="786">
                  <c:v>212.25</c:v>
                </c:pt>
                <c:pt idx="787">
                  <c:v>212.29166666666666</c:v>
                </c:pt>
                <c:pt idx="788">
                  <c:v>212.33333333333334</c:v>
                </c:pt>
                <c:pt idx="789">
                  <c:v>212.375</c:v>
                </c:pt>
                <c:pt idx="790">
                  <c:v>212.41666666666666</c:v>
                </c:pt>
                <c:pt idx="791">
                  <c:v>212.45833333333334</c:v>
                </c:pt>
                <c:pt idx="792">
                  <c:v>212.5</c:v>
                </c:pt>
                <c:pt idx="793">
                  <c:v>212.54166666666666</c:v>
                </c:pt>
                <c:pt idx="794">
                  <c:v>212.58333333333334</c:v>
                </c:pt>
                <c:pt idx="795">
                  <c:v>212.625</c:v>
                </c:pt>
                <c:pt idx="796">
                  <c:v>212.66666666666666</c:v>
                </c:pt>
                <c:pt idx="797">
                  <c:v>212.70833333333334</c:v>
                </c:pt>
                <c:pt idx="798">
                  <c:v>212.75</c:v>
                </c:pt>
                <c:pt idx="799">
                  <c:v>212.79166666666666</c:v>
                </c:pt>
                <c:pt idx="800">
                  <c:v>212.83333333333334</c:v>
                </c:pt>
                <c:pt idx="801">
                  <c:v>212.875</c:v>
                </c:pt>
                <c:pt idx="802">
                  <c:v>212.91666666666666</c:v>
                </c:pt>
                <c:pt idx="803">
                  <c:v>212.95833333333334</c:v>
                </c:pt>
                <c:pt idx="804">
                  <c:v>213</c:v>
                </c:pt>
                <c:pt idx="805">
                  <c:v>213.04166666666666</c:v>
                </c:pt>
                <c:pt idx="806">
                  <c:v>213.08333333333334</c:v>
                </c:pt>
                <c:pt idx="807">
                  <c:v>213.125</c:v>
                </c:pt>
                <c:pt idx="808">
                  <c:v>213.16666666666666</c:v>
                </c:pt>
                <c:pt idx="809">
                  <c:v>213.20833333333334</c:v>
                </c:pt>
                <c:pt idx="810">
                  <c:v>213.25</c:v>
                </c:pt>
                <c:pt idx="811">
                  <c:v>213.29166666666666</c:v>
                </c:pt>
                <c:pt idx="812">
                  <c:v>213.33333333333334</c:v>
                </c:pt>
                <c:pt idx="813">
                  <c:v>213.375</c:v>
                </c:pt>
                <c:pt idx="814">
                  <c:v>213.41666666666666</c:v>
                </c:pt>
                <c:pt idx="815">
                  <c:v>213.45833333333334</c:v>
                </c:pt>
                <c:pt idx="816">
                  <c:v>213.5</c:v>
                </c:pt>
                <c:pt idx="817">
                  <c:v>213.54166666666666</c:v>
                </c:pt>
                <c:pt idx="818">
                  <c:v>213.58333333333334</c:v>
                </c:pt>
                <c:pt idx="819">
                  <c:v>213.625</c:v>
                </c:pt>
                <c:pt idx="820">
                  <c:v>213.66666666666666</c:v>
                </c:pt>
                <c:pt idx="821">
                  <c:v>213.70833333333334</c:v>
                </c:pt>
                <c:pt idx="822">
                  <c:v>213.75</c:v>
                </c:pt>
                <c:pt idx="823">
                  <c:v>213.79166666666666</c:v>
                </c:pt>
                <c:pt idx="824">
                  <c:v>213.83333333333334</c:v>
                </c:pt>
                <c:pt idx="825">
                  <c:v>213.875</c:v>
                </c:pt>
                <c:pt idx="826">
                  <c:v>213.91666666666666</c:v>
                </c:pt>
                <c:pt idx="827">
                  <c:v>213.95833333333334</c:v>
                </c:pt>
                <c:pt idx="828">
                  <c:v>214</c:v>
                </c:pt>
                <c:pt idx="829">
                  <c:v>214.04166666666666</c:v>
                </c:pt>
                <c:pt idx="830">
                  <c:v>214.08333333333334</c:v>
                </c:pt>
                <c:pt idx="831">
                  <c:v>214.125</c:v>
                </c:pt>
                <c:pt idx="832">
                  <c:v>214.16666666666666</c:v>
                </c:pt>
                <c:pt idx="833">
                  <c:v>214.20833333333334</c:v>
                </c:pt>
                <c:pt idx="834">
                  <c:v>214.25</c:v>
                </c:pt>
                <c:pt idx="835">
                  <c:v>214.29166666666666</c:v>
                </c:pt>
                <c:pt idx="836">
                  <c:v>214.33333333333334</c:v>
                </c:pt>
                <c:pt idx="837">
                  <c:v>214.375</c:v>
                </c:pt>
                <c:pt idx="838">
                  <c:v>214.41666666666666</c:v>
                </c:pt>
                <c:pt idx="839">
                  <c:v>214.45833333333334</c:v>
                </c:pt>
                <c:pt idx="840">
                  <c:v>214.5</c:v>
                </c:pt>
                <c:pt idx="841">
                  <c:v>214.54166666666666</c:v>
                </c:pt>
                <c:pt idx="842">
                  <c:v>214.58333333333334</c:v>
                </c:pt>
                <c:pt idx="843">
                  <c:v>214.625</c:v>
                </c:pt>
                <c:pt idx="844">
                  <c:v>214.66666666666666</c:v>
                </c:pt>
                <c:pt idx="845">
                  <c:v>214.70833333333334</c:v>
                </c:pt>
                <c:pt idx="846">
                  <c:v>214.75</c:v>
                </c:pt>
                <c:pt idx="847">
                  <c:v>214.79166666666666</c:v>
                </c:pt>
                <c:pt idx="848">
                  <c:v>214.83333333333334</c:v>
                </c:pt>
                <c:pt idx="849">
                  <c:v>214.875</c:v>
                </c:pt>
                <c:pt idx="850">
                  <c:v>214.91666666666666</c:v>
                </c:pt>
                <c:pt idx="851">
                  <c:v>214.95833333333334</c:v>
                </c:pt>
                <c:pt idx="852">
                  <c:v>215</c:v>
                </c:pt>
                <c:pt idx="853">
                  <c:v>215.04166666666666</c:v>
                </c:pt>
                <c:pt idx="854">
                  <c:v>215.08333333333334</c:v>
                </c:pt>
                <c:pt idx="855">
                  <c:v>215.125</c:v>
                </c:pt>
                <c:pt idx="856">
                  <c:v>215.16666666666666</c:v>
                </c:pt>
                <c:pt idx="857">
                  <c:v>215.20833333333334</c:v>
                </c:pt>
                <c:pt idx="858">
                  <c:v>215.25</c:v>
                </c:pt>
                <c:pt idx="859">
                  <c:v>215.29166666666666</c:v>
                </c:pt>
                <c:pt idx="860">
                  <c:v>215.33333333333334</c:v>
                </c:pt>
                <c:pt idx="861">
                  <c:v>215.375</c:v>
                </c:pt>
                <c:pt idx="862">
                  <c:v>215.41666666666666</c:v>
                </c:pt>
                <c:pt idx="863">
                  <c:v>215.45833333333334</c:v>
                </c:pt>
                <c:pt idx="864">
                  <c:v>215.5</c:v>
                </c:pt>
                <c:pt idx="865">
                  <c:v>215.54166666666666</c:v>
                </c:pt>
                <c:pt idx="866">
                  <c:v>215.58333333333334</c:v>
                </c:pt>
                <c:pt idx="867">
                  <c:v>215.625</c:v>
                </c:pt>
                <c:pt idx="868">
                  <c:v>215.66666666666666</c:v>
                </c:pt>
                <c:pt idx="869">
                  <c:v>215.70833333333334</c:v>
                </c:pt>
                <c:pt idx="870">
                  <c:v>215.75</c:v>
                </c:pt>
                <c:pt idx="871">
                  <c:v>215.79166666666666</c:v>
                </c:pt>
                <c:pt idx="872">
                  <c:v>215.83333333333334</c:v>
                </c:pt>
                <c:pt idx="873">
                  <c:v>215.875</c:v>
                </c:pt>
                <c:pt idx="874">
                  <c:v>215.91666666666666</c:v>
                </c:pt>
                <c:pt idx="875">
                  <c:v>215.95833333333334</c:v>
                </c:pt>
                <c:pt idx="876">
                  <c:v>216</c:v>
                </c:pt>
                <c:pt idx="877">
                  <c:v>216.04166666666666</c:v>
                </c:pt>
                <c:pt idx="878">
                  <c:v>216.08333333333334</c:v>
                </c:pt>
                <c:pt idx="879">
                  <c:v>216.125</c:v>
                </c:pt>
                <c:pt idx="880">
                  <c:v>216.16666666666666</c:v>
                </c:pt>
                <c:pt idx="881">
                  <c:v>216.20833333333334</c:v>
                </c:pt>
                <c:pt idx="882">
                  <c:v>216.25</c:v>
                </c:pt>
                <c:pt idx="883">
                  <c:v>216.29166666666666</c:v>
                </c:pt>
                <c:pt idx="884">
                  <c:v>216.33333333333334</c:v>
                </c:pt>
                <c:pt idx="885">
                  <c:v>216.375</c:v>
                </c:pt>
                <c:pt idx="886">
                  <c:v>216.41666666666666</c:v>
                </c:pt>
                <c:pt idx="887">
                  <c:v>216.45833333333334</c:v>
                </c:pt>
                <c:pt idx="888">
                  <c:v>216.5</c:v>
                </c:pt>
                <c:pt idx="889">
                  <c:v>216.54166666666666</c:v>
                </c:pt>
                <c:pt idx="890">
                  <c:v>216.58333333333334</c:v>
                </c:pt>
                <c:pt idx="891">
                  <c:v>216.625</c:v>
                </c:pt>
                <c:pt idx="892">
                  <c:v>216.66666666666666</c:v>
                </c:pt>
                <c:pt idx="893">
                  <c:v>216.70833333333334</c:v>
                </c:pt>
                <c:pt idx="894">
                  <c:v>216.75</c:v>
                </c:pt>
                <c:pt idx="895">
                  <c:v>216.79166666666666</c:v>
                </c:pt>
                <c:pt idx="896">
                  <c:v>216.83333333333334</c:v>
                </c:pt>
                <c:pt idx="897">
                  <c:v>216.875</c:v>
                </c:pt>
                <c:pt idx="898">
                  <c:v>216.91666666666666</c:v>
                </c:pt>
                <c:pt idx="899">
                  <c:v>216.95833333333334</c:v>
                </c:pt>
                <c:pt idx="900">
                  <c:v>217</c:v>
                </c:pt>
                <c:pt idx="901">
                  <c:v>217.04166666666666</c:v>
                </c:pt>
                <c:pt idx="902">
                  <c:v>217.08333333333334</c:v>
                </c:pt>
                <c:pt idx="903">
                  <c:v>217.125</c:v>
                </c:pt>
                <c:pt idx="904">
                  <c:v>217.16666666666666</c:v>
                </c:pt>
                <c:pt idx="905">
                  <c:v>217.20833333333334</c:v>
                </c:pt>
                <c:pt idx="906">
                  <c:v>217.25</c:v>
                </c:pt>
                <c:pt idx="907">
                  <c:v>217.29166666666666</c:v>
                </c:pt>
                <c:pt idx="908">
                  <c:v>217.33333333333334</c:v>
                </c:pt>
                <c:pt idx="909">
                  <c:v>217.375</c:v>
                </c:pt>
                <c:pt idx="910">
                  <c:v>217.41666666666666</c:v>
                </c:pt>
                <c:pt idx="911">
                  <c:v>217.45833333333334</c:v>
                </c:pt>
                <c:pt idx="912">
                  <c:v>217.5</c:v>
                </c:pt>
                <c:pt idx="913">
                  <c:v>217.54166666666666</c:v>
                </c:pt>
                <c:pt idx="914">
                  <c:v>217.58333333333334</c:v>
                </c:pt>
                <c:pt idx="915">
                  <c:v>217.625</c:v>
                </c:pt>
                <c:pt idx="916">
                  <c:v>217.66666666666666</c:v>
                </c:pt>
                <c:pt idx="917">
                  <c:v>217.70833333333334</c:v>
                </c:pt>
                <c:pt idx="918">
                  <c:v>217.75</c:v>
                </c:pt>
                <c:pt idx="919">
                  <c:v>217.79166666666666</c:v>
                </c:pt>
                <c:pt idx="920">
                  <c:v>217.83333333333334</c:v>
                </c:pt>
                <c:pt idx="921">
                  <c:v>217.875</c:v>
                </c:pt>
                <c:pt idx="922">
                  <c:v>217.91666666666666</c:v>
                </c:pt>
                <c:pt idx="923">
                  <c:v>217.95833333333334</c:v>
                </c:pt>
                <c:pt idx="924">
                  <c:v>218</c:v>
                </c:pt>
                <c:pt idx="925">
                  <c:v>218.04166666666666</c:v>
                </c:pt>
                <c:pt idx="926">
                  <c:v>218.08333333333334</c:v>
                </c:pt>
                <c:pt idx="927">
                  <c:v>218.125</c:v>
                </c:pt>
                <c:pt idx="928">
                  <c:v>218.16666666666666</c:v>
                </c:pt>
                <c:pt idx="929">
                  <c:v>218.20833333333334</c:v>
                </c:pt>
                <c:pt idx="930">
                  <c:v>218.25</c:v>
                </c:pt>
                <c:pt idx="931">
                  <c:v>218.29166666666666</c:v>
                </c:pt>
                <c:pt idx="932">
                  <c:v>218.33333333333334</c:v>
                </c:pt>
                <c:pt idx="933">
                  <c:v>218.375</c:v>
                </c:pt>
                <c:pt idx="934">
                  <c:v>218.41666666666666</c:v>
                </c:pt>
                <c:pt idx="935">
                  <c:v>218.45833333333334</c:v>
                </c:pt>
                <c:pt idx="936">
                  <c:v>218.5</c:v>
                </c:pt>
                <c:pt idx="937">
                  <c:v>218.54166666666666</c:v>
                </c:pt>
                <c:pt idx="938">
                  <c:v>218.58333333333334</c:v>
                </c:pt>
                <c:pt idx="939">
                  <c:v>218.625</c:v>
                </c:pt>
                <c:pt idx="940">
                  <c:v>218.66666666666666</c:v>
                </c:pt>
                <c:pt idx="941">
                  <c:v>218.70833333333334</c:v>
                </c:pt>
                <c:pt idx="942">
                  <c:v>218.75</c:v>
                </c:pt>
                <c:pt idx="943">
                  <c:v>218.79166666666666</c:v>
                </c:pt>
                <c:pt idx="944">
                  <c:v>218.83333333333334</c:v>
                </c:pt>
                <c:pt idx="945">
                  <c:v>218.875</c:v>
                </c:pt>
                <c:pt idx="946">
                  <c:v>218.91666666666666</c:v>
                </c:pt>
                <c:pt idx="947">
                  <c:v>218.95833333333334</c:v>
                </c:pt>
                <c:pt idx="948">
                  <c:v>219</c:v>
                </c:pt>
                <c:pt idx="949">
                  <c:v>219.04166666666666</c:v>
                </c:pt>
                <c:pt idx="950">
                  <c:v>219.08333333333334</c:v>
                </c:pt>
                <c:pt idx="951">
                  <c:v>219.125</c:v>
                </c:pt>
                <c:pt idx="952">
                  <c:v>219.16666666666666</c:v>
                </c:pt>
                <c:pt idx="953">
                  <c:v>219.20833333333334</c:v>
                </c:pt>
                <c:pt idx="954">
                  <c:v>219.25</c:v>
                </c:pt>
                <c:pt idx="955">
                  <c:v>219.29166666666666</c:v>
                </c:pt>
                <c:pt idx="956">
                  <c:v>219.33333333333334</c:v>
                </c:pt>
                <c:pt idx="957">
                  <c:v>219.375</c:v>
                </c:pt>
                <c:pt idx="958">
                  <c:v>219.41666666666666</c:v>
                </c:pt>
                <c:pt idx="959">
                  <c:v>219.45833333333334</c:v>
                </c:pt>
                <c:pt idx="960">
                  <c:v>219.5</c:v>
                </c:pt>
                <c:pt idx="961">
                  <c:v>219.54166666666666</c:v>
                </c:pt>
                <c:pt idx="962">
                  <c:v>219.58333333333334</c:v>
                </c:pt>
                <c:pt idx="963">
                  <c:v>219.625</c:v>
                </c:pt>
                <c:pt idx="964">
                  <c:v>219.66666666666666</c:v>
                </c:pt>
                <c:pt idx="965">
                  <c:v>219.70833333333334</c:v>
                </c:pt>
                <c:pt idx="966">
                  <c:v>219.75</c:v>
                </c:pt>
                <c:pt idx="967">
                  <c:v>219.79166666666666</c:v>
                </c:pt>
                <c:pt idx="968">
                  <c:v>219.83333333333334</c:v>
                </c:pt>
                <c:pt idx="969">
                  <c:v>219.875</c:v>
                </c:pt>
                <c:pt idx="970">
                  <c:v>219.91666666666666</c:v>
                </c:pt>
                <c:pt idx="971">
                  <c:v>219.95833333333334</c:v>
                </c:pt>
                <c:pt idx="972">
                  <c:v>220</c:v>
                </c:pt>
                <c:pt idx="973">
                  <c:v>220.04166666666666</c:v>
                </c:pt>
                <c:pt idx="974">
                  <c:v>220.08333333333334</c:v>
                </c:pt>
                <c:pt idx="975">
                  <c:v>220.125</c:v>
                </c:pt>
                <c:pt idx="976">
                  <c:v>220.16666666666666</c:v>
                </c:pt>
                <c:pt idx="977">
                  <c:v>220.20833333333334</c:v>
                </c:pt>
                <c:pt idx="978">
                  <c:v>220.25</c:v>
                </c:pt>
                <c:pt idx="979">
                  <c:v>220.29166666666666</c:v>
                </c:pt>
                <c:pt idx="980">
                  <c:v>220.33333333333334</c:v>
                </c:pt>
                <c:pt idx="981">
                  <c:v>220.375</c:v>
                </c:pt>
                <c:pt idx="982">
                  <c:v>220.41666666666666</c:v>
                </c:pt>
                <c:pt idx="983">
                  <c:v>220.45833333333334</c:v>
                </c:pt>
                <c:pt idx="984">
                  <c:v>220.5</c:v>
                </c:pt>
                <c:pt idx="985">
                  <c:v>220.54166666666666</c:v>
                </c:pt>
                <c:pt idx="986">
                  <c:v>220.58333333333334</c:v>
                </c:pt>
                <c:pt idx="987">
                  <c:v>220.625</c:v>
                </c:pt>
                <c:pt idx="988">
                  <c:v>220.66666666666666</c:v>
                </c:pt>
                <c:pt idx="989">
                  <c:v>220.70833333333334</c:v>
                </c:pt>
                <c:pt idx="990">
                  <c:v>220.75</c:v>
                </c:pt>
                <c:pt idx="991">
                  <c:v>220.79166666666666</c:v>
                </c:pt>
                <c:pt idx="992">
                  <c:v>220.83333333333334</c:v>
                </c:pt>
                <c:pt idx="993">
                  <c:v>220.875</c:v>
                </c:pt>
                <c:pt idx="994">
                  <c:v>220.91666666666666</c:v>
                </c:pt>
                <c:pt idx="995">
                  <c:v>220.95833333333334</c:v>
                </c:pt>
                <c:pt idx="996">
                  <c:v>221</c:v>
                </c:pt>
                <c:pt idx="997">
                  <c:v>221.04166666666666</c:v>
                </c:pt>
                <c:pt idx="998">
                  <c:v>221.08333333333334</c:v>
                </c:pt>
                <c:pt idx="999">
                  <c:v>221.125</c:v>
                </c:pt>
                <c:pt idx="1000">
                  <c:v>221.16666666666666</c:v>
                </c:pt>
                <c:pt idx="1001">
                  <c:v>221.20833333333334</c:v>
                </c:pt>
                <c:pt idx="1002">
                  <c:v>221.25</c:v>
                </c:pt>
                <c:pt idx="1003">
                  <c:v>221.29166666666666</c:v>
                </c:pt>
                <c:pt idx="1004">
                  <c:v>221.33333333333334</c:v>
                </c:pt>
                <c:pt idx="1005">
                  <c:v>221.375</c:v>
                </c:pt>
                <c:pt idx="1006">
                  <c:v>221.41666666666666</c:v>
                </c:pt>
                <c:pt idx="1007">
                  <c:v>221.45833333333334</c:v>
                </c:pt>
                <c:pt idx="1008">
                  <c:v>221.5</c:v>
                </c:pt>
                <c:pt idx="1009">
                  <c:v>221.54166666666666</c:v>
                </c:pt>
                <c:pt idx="1010">
                  <c:v>221.58333333333334</c:v>
                </c:pt>
                <c:pt idx="1011">
                  <c:v>221.625</c:v>
                </c:pt>
                <c:pt idx="1012">
                  <c:v>221.66666666666666</c:v>
                </c:pt>
                <c:pt idx="1013">
                  <c:v>221.70833333333334</c:v>
                </c:pt>
                <c:pt idx="1014">
                  <c:v>221.75</c:v>
                </c:pt>
                <c:pt idx="1015">
                  <c:v>221.79166666666666</c:v>
                </c:pt>
                <c:pt idx="1016">
                  <c:v>221.83333333333334</c:v>
                </c:pt>
                <c:pt idx="1017">
                  <c:v>221.875</c:v>
                </c:pt>
                <c:pt idx="1018">
                  <c:v>221.91666666666666</c:v>
                </c:pt>
                <c:pt idx="1019">
                  <c:v>221.95833333333334</c:v>
                </c:pt>
                <c:pt idx="1020">
                  <c:v>222</c:v>
                </c:pt>
                <c:pt idx="1021">
                  <c:v>222.04166666666666</c:v>
                </c:pt>
                <c:pt idx="1022">
                  <c:v>222.08333333333334</c:v>
                </c:pt>
                <c:pt idx="1023">
                  <c:v>222.125</c:v>
                </c:pt>
                <c:pt idx="1024">
                  <c:v>222.16666666666666</c:v>
                </c:pt>
                <c:pt idx="1025">
                  <c:v>222.20833333333334</c:v>
                </c:pt>
                <c:pt idx="1026">
                  <c:v>222.25</c:v>
                </c:pt>
                <c:pt idx="1027">
                  <c:v>222.29166666666666</c:v>
                </c:pt>
                <c:pt idx="1028">
                  <c:v>222.33333333333334</c:v>
                </c:pt>
                <c:pt idx="1029">
                  <c:v>222.375</c:v>
                </c:pt>
                <c:pt idx="1030">
                  <c:v>222.41666666666666</c:v>
                </c:pt>
                <c:pt idx="1031">
                  <c:v>222.45833333333334</c:v>
                </c:pt>
                <c:pt idx="1032">
                  <c:v>222.5</c:v>
                </c:pt>
                <c:pt idx="1033">
                  <c:v>222.54166666666666</c:v>
                </c:pt>
                <c:pt idx="1034">
                  <c:v>222.58333333333334</c:v>
                </c:pt>
                <c:pt idx="1035">
                  <c:v>222.625</c:v>
                </c:pt>
                <c:pt idx="1036">
                  <c:v>222.66666666666666</c:v>
                </c:pt>
                <c:pt idx="1037">
                  <c:v>222.70833333333334</c:v>
                </c:pt>
                <c:pt idx="1038">
                  <c:v>222.75</c:v>
                </c:pt>
                <c:pt idx="1039">
                  <c:v>222.79166666666666</c:v>
                </c:pt>
                <c:pt idx="1040">
                  <c:v>222.83333333333334</c:v>
                </c:pt>
                <c:pt idx="1041">
                  <c:v>222.875</c:v>
                </c:pt>
                <c:pt idx="1042">
                  <c:v>222.91666666666666</c:v>
                </c:pt>
                <c:pt idx="1043">
                  <c:v>222.95833333333334</c:v>
                </c:pt>
                <c:pt idx="1044">
                  <c:v>223</c:v>
                </c:pt>
                <c:pt idx="1045">
                  <c:v>223.04166666666666</c:v>
                </c:pt>
                <c:pt idx="1046">
                  <c:v>223.08333333333334</c:v>
                </c:pt>
                <c:pt idx="1047">
                  <c:v>223.125</c:v>
                </c:pt>
                <c:pt idx="1048">
                  <c:v>223.16666666666666</c:v>
                </c:pt>
                <c:pt idx="1049">
                  <c:v>223.20833333333334</c:v>
                </c:pt>
                <c:pt idx="1050">
                  <c:v>223.25</c:v>
                </c:pt>
                <c:pt idx="1051">
                  <c:v>223.29166666666666</c:v>
                </c:pt>
                <c:pt idx="1052">
                  <c:v>223.33333333333334</c:v>
                </c:pt>
                <c:pt idx="1053">
                  <c:v>223.375</c:v>
                </c:pt>
                <c:pt idx="1054">
                  <c:v>223.41666666666666</c:v>
                </c:pt>
                <c:pt idx="1055">
                  <c:v>223.45833333333334</c:v>
                </c:pt>
                <c:pt idx="1056">
                  <c:v>223.5</c:v>
                </c:pt>
                <c:pt idx="1057">
                  <c:v>223.54166666666666</c:v>
                </c:pt>
                <c:pt idx="1058">
                  <c:v>223.58333333333334</c:v>
                </c:pt>
                <c:pt idx="1059">
                  <c:v>223.625</c:v>
                </c:pt>
                <c:pt idx="1060">
                  <c:v>223.66666666666666</c:v>
                </c:pt>
                <c:pt idx="1061">
                  <c:v>223.70833333333334</c:v>
                </c:pt>
                <c:pt idx="1062">
                  <c:v>223.75</c:v>
                </c:pt>
                <c:pt idx="1063">
                  <c:v>223.79166666666666</c:v>
                </c:pt>
                <c:pt idx="1064">
                  <c:v>223.83333333333334</c:v>
                </c:pt>
                <c:pt idx="1065">
                  <c:v>223.875</c:v>
                </c:pt>
                <c:pt idx="1066">
                  <c:v>223.91666666666666</c:v>
                </c:pt>
                <c:pt idx="1067">
                  <c:v>223.95833333333334</c:v>
                </c:pt>
                <c:pt idx="1068">
                  <c:v>224</c:v>
                </c:pt>
                <c:pt idx="1069">
                  <c:v>224.04166666666666</c:v>
                </c:pt>
                <c:pt idx="1070">
                  <c:v>224.08333333333334</c:v>
                </c:pt>
                <c:pt idx="1071">
                  <c:v>224.125</c:v>
                </c:pt>
                <c:pt idx="1072">
                  <c:v>224.16666666666666</c:v>
                </c:pt>
                <c:pt idx="1073">
                  <c:v>224.20833333333334</c:v>
                </c:pt>
                <c:pt idx="1074">
                  <c:v>224.25</c:v>
                </c:pt>
                <c:pt idx="1075">
                  <c:v>224.29166666666666</c:v>
                </c:pt>
                <c:pt idx="1076">
                  <c:v>224.33333333333334</c:v>
                </c:pt>
                <c:pt idx="1077">
                  <c:v>224.375</c:v>
                </c:pt>
                <c:pt idx="1078">
                  <c:v>224.41666666666666</c:v>
                </c:pt>
                <c:pt idx="1079">
                  <c:v>224.45833333333334</c:v>
                </c:pt>
                <c:pt idx="1080">
                  <c:v>224.5</c:v>
                </c:pt>
                <c:pt idx="1081">
                  <c:v>224.54166666666666</c:v>
                </c:pt>
                <c:pt idx="1082">
                  <c:v>224.58333333333334</c:v>
                </c:pt>
                <c:pt idx="1083">
                  <c:v>224.625</c:v>
                </c:pt>
                <c:pt idx="1084">
                  <c:v>224.66666666666666</c:v>
                </c:pt>
                <c:pt idx="1085">
                  <c:v>224.70833333333334</c:v>
                </c:pt>
                <c:pt idx="1086">
                  <c:v>224.75</c:v>
                </c:pt>
                <c:pt idx="1087">
                  <c:v>224.79166666666666</c:v>
                </c:pt>
                <c:pt idx="1088">
                  <c:v>224.83333333333334</c:v>
                </c:pt>
                <c:pt idx="1089">
                  <c:v>224.875</c:v>
                </c:pt>
                <c:pt idx="1090">
                  <c:v>224.91666666666666</c:v>
                </c:pt>
                <c:pt idx="1091">
                  <c:v>224.95833333333334</c:v>
                </c:pt>
                <c:pt idx="1092">
                  <c:v>225</c:v>
                </c:pt>
                <c:pt idx="1093">
                  <c:v>225.04166666666666</c:v>
                </c:pt>
                <c:pt idx="1094">
                  <c:v>225.08333333333334</c:v>
                </c:pt>
                <c:pt idx="1095">
                  <c:v>225.125</c:v>
                </c:pt>
                <c:pt idx="1096">
                  <c:v>225.16666666666666</c:v>
                </c:pt>
                <c:pt idx="1097">
                  <c:v>225.20833333333334</c:v>
                </c:pt>
                <c:pt idx="1098">
                  <c:v>225.25</c:v>
                </c:pt>
                <c:pt idx="1099">
                  <c:v>225.29166666666666</c:v>
                </c:pt>
                <c:pt idx="1100">
                  <c:v>225.33333333333334</c:v>
                </c:pt>
                <c:pt idx="1101">
                  <c:v>225.375</c:v>
                </c:pt>
                <c:pt idx="1102">
                  <c:v>225.41666666666666</c:v>
                </c:pt>
                <c:pt idx="1103">
                  <c:v>225.45833333333334</c:v>
                </c:pt>
                <c:pt idx="1104">
                  <c:v>225.5</c:v>
                </c:pt>
              </c:numCache>
            </c:numRef>
          </c:xVal>
          <c:yVal>
            <c:numRef>
              <c:f>'2000'!$E$2:$E$1107</c:f>
              <c:numCache>
                <c:formatCode>0.000</c:formatCode>
                <c:ptCount val="1106"/>
                <c:pt idx="0">
                  <c:v>2.5252600702269854</c:v>
                </c:pt>
                <c:pt idx="1">
                  <c:v>2.6410850031878441</c:v>
                </c:pt>
                <c:pt idx="2">
                  <c:v>2.7324309117453454</c:v>
                </c:pt>
                <c:pt idx="3">
                  <c:v>2.794282240249101</c:v>
                </c:pt>
                <c:pt idx="4">
                  <c:v>2.8702861483380619</c:v>
                </c:pt>
                <c:pt idx="5">
                  <c:v>2.93715181142346</c:v>
                </c:pt>
                <c:pt idx="6">
                  <c:v>2.9558063479792223</c:v>
                </c:pt>
                <c:pt idx="7">
                  <c:v>2.9495679615848132</c:v>
                </c:pt>
                <c:pt idx="8">
                  <c:v>2.9186781619587898</c:v>
                </c:pt>
                <c:pt idx="9">
                  <c:v>2.8583833436841726</c:v>
                </c:pt>
                <c:pt idx="10">
                  <c:v>2.7771939514476687</c:v>
                </c:pt>
                <c:pt idx="11">
                  <c:v>2.6996137234288127</c:v>
                </c:pt>
                <c:pt idx="12">
                  <c:v>2.635867173440126</c:v>
                </c:pt>
                <c:pt idx="13">
                  <c:v>2.5695553136966085</c:v>
                </c:pt>
                <c:pt idx="14">
                  <c:v>2.5059851166141032</c:v>
                </c:pt>
                <c:pt idx="15">
                  <c:v>2.4496402541326256</c:v>
                </c:pt>
                <c:pt idx="16">
                  <c:v>2.4043350382112387</c:v>
                </c:pt>
                <c:pt idx="17">
                  <c:v>2.3778498825537659</c:v>
                </c:pt>
                <c:pt idx="18">
                  <c:v>2.3561697992234025</c:v>
                </c:pt>
                <c:pt idx="19">
                  <c:v>2.3348389569334445</c:v>
                </c:pt>
                <c:pt idx="20">
                  <c:v>2.3264031442533155</c:v>
                </c:pt>
                <c:pt idx="21">
                  <c:v>2.3096950295321745</c:v>
                </c:pt>
                <c:pt idx="22">
                  <c:v>2.3348389569334445</c:v>
                </c:pt>
                <c:pt idx="23">
                  <c:v>2.3561697992234025</c:v>
                </c:pt>
                <c:pt idx="24">
                  <c:v>2.386620981075275</c:v>
                </c:pt>
                <c:pt idx="25">
                  <c:v>2.3998849249033474</c:v>
                </c:pt>
                <c:pt idx="26">
                  <c:v>2.4177724314853934</c:v>
                </c:pt>
                <c:pt idx="27">
                  <c:v>2.4404611091830293</c:v>
                </c:pt>
                <c:pt idx="28">
                  <c:v>2.4450432281986809</c:v>
                </c:pt>
                <c:pt idx="29">
                  <c:v>2.4450432281986809</c:v>
                </c:pt>
                <c:pt idx="30">
                  <c:v>2.4450432281986809</c:v>
                </c:pt>
                <c:pt idx="31">
                  <c:v>2.4313413987068544</c:v>
                </c:pt>
                <c:pt idx="32">
                  <c:v>2.4222807378690594</c:v>
                </c:pt>
                <c:pt idx="33">
                  <c:v>2.4087996289858329</c:v>
                </c:pt>
                <c:pt idx="34">
                  <c:v>2.3691355764268445</c:v>
                </c:pt>
                <c:pt idx="35">
                  <c:v>2.3306142007195056</c:v>
                </c:pt>
                <c:pt idx="36">
                  <c:v>2.2891128419716376</c:v>
                </c:pt>
                <c:pt idx="37">
                  <c:v>2.2528968314594393</c:v>
                </c:pt>
                <c:pt idx="38">
                  <c:v>2.2254516996059261</c:v>
                </c:pt>
                <c:pt idx="39">
                  <c:v>2.1948404739779948</c:v>
                </c:pt>
                <c:pt idx="40">
                  <c:v>2.1723984244051295</c:v>
                </c:pt>
                <c:pt idx="41">
                  <c:v>2.1503894914981365</c:v>
                </c:pt>
                <c:pt idx="42">
                  <c:v>2.1395448253108942</c:v>
                </c:pt>
                <c:pt idx="43">
                  <c:v>2.1613403446152661</c:v>
                </c:pt>
                <c:pt idx="44">
                  <c:v>2.1948404739779948</c:v>
                </c:pt>
                <c:pt idx="45">
                  <c:v>2.2332295971066811</c:v>
                </c:pt>
                <c:pt idx="46">
                  <c:v>2.2973056283533295</c:v>
                </c:pt>
                <c:pt idx="47">
                  <c:v>2.386620981075275</c:v>
                </c:pt>
                <c:pt idx="48">
                  <c:v>2.5155912910059519</c:v>
                </c:pt>
                <c:pt idx="49">
                  <c:v>2.6515716430987259</c:v>
                </c:pt>
                <c:pt idx="50">
                  <c:v>2.8173271869386816</c:v>
                </c:pt>
                <c:pt idx="51">
                  <c:v>2.9746435428050626</c:v>
                </c:pt>
                <c:pt idx="52">
                  <c:v>3.1253249697034855</c:v>
                </c:pt>
                <c:pt idx="53">
                  <c:v>3.2730885248803014</c:v>
                </c:pt>
                <c:pt idx="54">
                  <c:v>3.2950324285426786</c:v>
                </c:pt>
                <c:pt idx="55">
                  <c:v>3.2085252789520067</c:v>
                </c:pt>
                <c:pt idx="56">
                  <c:v>3.1117708022992354</c:v>
                </c:pt>
                <c:pt idx="57">
                  <c:v>3.0193174145623067</c:v>
                </c:pt>
                <c:pt idx="58">
                  <c:v>2.9495679615848132</c:v>
                </c:pt>
                <c:pt idx="59">
                  <c:v>2.8762666087580122</c:v>
                </c:pt>
                <c:pt idx="60">
                  <c:v>2.8057672887320719</c:v>
                </c:pt>
                <c:pt idx="61">
                  <c:v>2.7269168717924113</c:v>
                </c:pt>
                <c:pt idx="62">
                  <c:v>2.6463198079991632</c:v>
                </c:pt>
                <c:pt idx="63">
                  <c:v>2.5645694354871456</c:v>
                </c:pt>
                <c:pt idx="64">
                  <c:v>2.4869589634909595</c:v>
                </c:pt>
                <c:pt idx="65">
                  <c:v>2.4222807378690594</c:v>
                </c:pt>
                <c:pt idx="66">
                  <c:v>2.395449242115629</c:v>
                </c:pt>
                <c:pt idx="67">
                  <c:v>2.3647996055032512</c:v>
                </c:pt>
                <c:pt idx="68">
                  <c:v>2.3475958704784219</c:v>
                </c:pt>
                <c:pt idx="69">
                  <c:v>2.3475958704784219</c:v>
                </c:pt>
                <c:pt idx="70">
                  <c:v>2.3734856534799507</c:v>
                </c:pt>
                <c:pt idx="71">
                  <c:v>2.4043350382112387</c:v>
                </c:pt>
                <c:pt idx="72">
                  <c:v>2.4450432281986809</c:v>
                </c:pt>
                <c:pt idx="73">
                  <c:v>2.4822409230230087</c:v>
                </c:pt>
                <c:pt idx="74">
                  <c:v>2.5846104823366503</c:v>
                </c:pt>
                <c:pt idx="75">
                  <c:v>2.6410850031878441</c:v>
                </c:pt>
                <c:pt idx="76">
                  <c:v>2.6410850031878441</c:v>
                </c:pt>
                <c:pt idx="77">
                  <c:v>2.6568405638908357</c:v>
                </c:pt>
                <c:pt idx="78">
                  <c:v>2.6942061007882612</c:v>
                </c:pt>
                <c:pt idx="79">
                  <c:v>2.7269168717924113</c:v>
                </c:pt>
                <c:pt idx="80">
                  <c:v>2.7214207123875154</c:v>
                </c:pt>
                <c:pt idx="81">
                  <c:v>2.6834434050403373</c:v>
                </c:pt>
                <c:pt idx="82">
                  <c:v>2.6515716430987259</c:v>
                </c:pt>
                <c:pt idx="83">
                  <c:v>2.6100307302960846</c:v>
                </c:pt>
                <c:pt idx="84">
                  <c:v>2.5645694354871456</c:v>
                </c:pt>
                <c:pt idx="85">
                  <c:v>2.534991862281939</c:v>
                </c:pt>
                <c:pt idx="86">
                  <c:v>2.4822409230230087</c:v>
                </c:pt>
                <c:pt idx="87">
                  <c:v>2.4358938487465456</c:v>
                </c:pt>
                <c:pt idx="88">
                  <c:v>2.413278744326389</c:v>
                </c:pt>
                <c:pt idx="89">
                  <c:v>2.3998849249033474</c:v>
                </c:pt>
                <c:pt idx="90">
                  <c:v>2.3998849249033474</c:v>
                </c:pt>
                <c:pt idx="91">
                  <c:v>2.4222807378690594</c:v>
                </c:pt>
                <c:pt idx="92">
                  <c:v>2.4450432281986809</c:v>
                </c:pt>
                <c:pt idx="93">
                  <c:v>2.4404611091830293</c:v>
                </c:pt>
                <c:pt idx="94">
                  <c:v>2.4542522354812499</c:v>
                </c:pt>
                <c:pt idx="95">
                  <c:v>2.4681783993487247</c:v>
                </c:pt>
                <c:pt idx="96">
                  <c:v>2.5107804036032788</c:v>
                </c:pt>
                <c:pt idx="97">
                  <c:v>2.589661559692376</c:v>
                </c:pt>
                <c:pt idx="98">
                  <c:v>2.6568405638908357</c:v>
                </c:pt>
                <c:pt idx="99">
                  <c:v>2.7269168717924113</c:v>
                </c:pt>
                <c:pt idx="100">
                  <c:v>2.7885676330786713</c:v>
                </c:pt>
                <c:pt idx="101">
                  <c:v>2.8406734869278627</c:v>
                </c:pt>
                <c:pt idx="102">
                  <c:v>2.8943249800990039</c:v>
                </c:pt>
                <c:pt idx="103">
                  <c:v>2.9125601722824603</c:v>
                </c:pt>
                <c:pt idx="104">
                  <c:v>2.8943249800990039</c:v>
                </c:pt>
                <c:pt idx="105">
                  <c:v>2.8348084454258258</c:v>
                </c:pt>
                <c:pt idx="106">
                  <c:v>2.7658939137979206</c:v>
                </c:pt>
                <c:pt idx="107">
                  <c:v>2.7050389385824758</c:v>
                </c:pt>
                <c:pt idx="108">
                  <c:v>2.635867173440126</c:v>
                </c:pt>
                <c:pt idx="109">
                  <c:v>2.5745574123662642</c:v>
                </c:pt>
                <c:pt idx="110">
                  <c:v>2.5155912910059519</c:v>
                </c:pt>
                <c:pt idx="111">
                  <c:v>2.4496402541326256</c:v>
                </c:pt>
                <c:pt idx="112">
                  <c:v>2.413278744326389</c:v>
                </c:pt>
                <c:pt idx="113">
                  <c:v>2.386620981075275</c:v>
                </c:pt>
                <c:pt idx="114">
                  <c:v>2.3647996055032512</c:v>
                </c:pt>
                <c:pt idx="115">
                  <c:v>2.3475958704784219</c:v>
                </c:pt>
                <c:pt idx="116">
                  <c:v>2.3390774574642537</c:v>
                </c:pt>
                <c:pt idx="117">
                  <c:v>2.3475958704784219</c:v>
                </c:pt>
                <c:pt idx="118">
                  <c:v>2.3647996055032512</c:v>
                </c:pt>
                <c:pt idx="119">
                  <c:v>2.3910279430537891</c:v>
                </c:pt>
                <c:pt idx="120">
                  <c:v>2.4222807378690594</c:v>
                </c:pt>
                <c:pt idx="121">
                  <c:v>2.4916923530678083</c:v>
                </c:pt>
                <c:pt idx="122">
                  <c:v>2.5846104823366503</c:v>
                </c:pt>
                <c:pt idx="123">
                  <c:v>2.6100307302960846</c:v>
                </c:pt>
                <c:pt idx="124">
                  <c:v>2.6568405638908357</c:v>
                </c:pt>
                <c:pt idx="125">
                  <c:v>2.6834434050403373</c:v>
                </c:pt>
                <c:pt idx="126">
                  <c:v>2.6888160136130348</c:v>
                </c:pt>
                <c:pt idx="127">
                  <c:v>2.6780882183917631</c:v>
                </c:pt>
                <c:pt idx="128">
                  <c:v>2.6463198079991632</c:v>
                </c:pt>
                <c:pt idx="129">
                  <c:v>2.6100307302960846</c:v>
                </c:pt>
                <c:pt idx="130">
                  <c:v>2.5595997251392859</c:v>
                </c:pt>
                <c:pt idx="131">
                  <c:v>2.4964411416885133</c:v>
                </c:pt>
                <c:pt idx="132">
                  <c:v>2.4404611091830293</c:v>
                </c:pt>
                <c:pt idx="133">
                  <c:v>2.3910279430537891</c:v>
                </c:pt>
                <c:pt idx="134">
                  <c:v>2.3475958704784219</c:v>
                </c:pt>
                <c:pt idx="135">
                  <c:v>2.3138517298150947</c:v>
                </c:pt>
                <c:pt idx="136">
                  <c:v>2.2809731034443081</c:v>
                </c:pt>
                <c:pt idx="137">
                  <c:v>2.2608535928576785</c:v>
                </c:pt>
                <c:pt idx="138">
                  <c:v>2.2449915896663963</c:v>
                </c:pt>
                <c:pt idx="139">
                  <c:v>2.2410581842914441</c:v>
                </c:pt>
                <c:pt idx="140">
                  <c:v>2.2608535928576785</c:v>
                </c:pt>
                <c:pt idx="141">
                  <c:v>2.2973056283533295</c:v>
                </c:pt>
                <c:pt idx="142">
                  <c:v>2.3222057431102781</c:v>
                </c:pt>
                <c:pt idx="143">
                  <c:v>2.3433297470260515</c:v>
                </c:pt>
                <c:pt idx="144">
                  <c:v>2.3734856534799507</c:v>
                </c:pt>
                <c:pt idx="145">
                  <c:v>2.3998849249033474</c:v>
                </c:pt>
                <c:pt idx="146">
                  <c:v>2.4222807378690594</c:v>
                </c:pt>
                <c:pt idx="147">
                  <c:v>2.4268037110378247</c:v>
                </c:pt>
                <c:pt idx="148">
                  <c:v>2.4222807378690594</c:v>
                </c:pt>
                <c:pt idx="149">
                  <c:v>2.4268037110378247</c:v>
                </c:pt>
                <c:pt idx="150">
                  <c:v>2.4177724314853934</c:v>
                </c:pt>
                <c:pt idx="151">
                  <c:v>2.3910279430537891</c:v>
                </c:pt>
                <c:pt idx="152">
                  <c:v>2.3647996055032512</c:v>
                </c:pt>
                <c:pt idx="153">
                  <c:v>2.3348389569334445</c:v>
                </c:pt>
                <c:pt idx="154">
                  <c:v>2.3055518083099291</c:v>
                </c:pt>
                <c:pt idx="155">
                  <c:v>2.2728860692893158</c:v>
                </c:pt>
                <c:pt idx="156">
                  <c:v>2.2489377915122248</c:v>
                </c:pt>
                <c:pt idx="157">
                  <c:v>2.2215816568373143</c:v>
                </c:pt>
                <c:pt idx="158">
                  <c:v>2.1948404739779948</c:v>
                </c:pt>
                <c:pt idx="159">
                  <c:v>2.1613403446152661</c:v>
                </c:pt>
                <c:pt idx="160">
                  <c:v>2.1359533554227341</c:v>
                </c:pt>
                <c:pt idx="161">
                  <c:v>2.1181699450672018</c:v>
                </c:pt>
                <c:pt idx="162">
                  <c:v>2.107637701545233</c:v>
                </c:pt>
                <c:pt idx="163">
                  <c:v>2.0972075858294232</c:v>
                </c:pt>
                <c:pt idx="164">
                  <c:v>2.0972075858294232</c:v>
                </c:pt>
                <c:pt idx="165">
                  <c:v>2.1111370526697106</c:v>
                </c:pt>
                <c:pt idx="166">
                  <c:v>2.1217035605338075</c:v>
                </c:pt>
                <c:pt idx="167">
                  <c:v>2.1395448253108942</c:v>
                </c:pt>
                <c:pt idx="168">
                  <c:v>2.1687004191342307</c:v>
                </c:pt>
                <c:pt idx="169">
                  <c:v>2.2100466629296136</c:v>
                </c:pt>
                <c:pt idx="170">
                  <c:v>2.2528968314594393</c:v>
                </c:pt>
                <c:pt idx="171">
                  <c:v>2.2850363632460993</c:v>
                </c:pt>
                <c:pt idx="172">
                  <c:v>2.3264031442533155</c:v>
                </c:pt>
                <c:pt idx="173">
                  <c:v>2.3561697992234025</c:v>
                </c:pt>
                <c:pt idx="174">
                  <c:v>2.3822283096887822</c:v>
                </c:pt>
                <c:pt idx="175">
                  <c:v>2.395449242115629</c:v>
                </c:pt>
                <c:pt idx="176">
                  <c:v>2.386620981075275</c:v>
                </c:pt>
                <c:pt idx="177">
                  <c:v>2.3734856534799507</c:v>
                </c:pt>
                <c:pt idx="178">
                  <c:v>2.3390774574642537</c:v>
                </c:pt>
                <c:pt idx="179">
                  <c:v>2.3096950295321745</c:v>
                </c:pt>
                <c:pt idx="180">
                  <c:v>2.2850363632460993</c:v>
                </c:pt>
                <c:pt idx="181">
                  <c:v>2.2608535928576785</c:v>
                </c:pt>
                <c:pt idx="182">
                  <c:v>2.2410581842914441</c:v>
                </c:pt>
                <c:pt idx="183">
                  <c:v>2.2177241635761824</c:v>
                </c:pt>
                <c:pt idx="184">
                  <c:v>2.206226574550282</c:v>
                </c:pt>
                <c:pt idx="185">
                  <c:v>2.1948404739779948</c:v>
                </c:pt>
                <c:pt idx="186">
                  <c:v>2.1948404739779948</c:v>
                </c:pt>
                <c:pt idx="187">
                  <c:v>2.2100466629296136</c:v>
                </c:pt>
                <c:pt idx="188">
                  <c:v>2.2371375338918571</c:v>
                </c:pt>
                <c:pt idx="189">
                  <c:v>2.2608535928576785</c:v>
                </c:pt>
                <c:pt idx="190">
                  <c:v>2.2891128419716376</c:v>
                </c:pt>
                <c:pt idx="191">
                  <c:v>2.3306142007195056</c:v>
                </c:pt>
                <c:pt idx="192">
                  <c:v>2.3734856534799507</c:v>
                </c:pt>
                <c:pt idx="193">
                  <c:v>2.4268037110378247</c:v>
                </c:pt>
                <c:pt idx="194">
                  <c:v>2.4869589634909595</c:v>
                </c:pt>
                <c:pt idx="195">
                  <c:v>2.5204178295746433</c:v>
                </c:pt>
                <c:pt idx="196">
                  <c:v>2.5695553136966085</c:v>
                </c:pt>
                <c:pt idx="197">
                  <c:v>2.5998130655774938</c:v>
                </c:pt>
                <c:pt idx="198">
                  <c:v>2.6254822191317331</c:v>
                </c:pt>
                <c:pt idx="199">
                  <c:v>2.6151645068479743</c:v>
                </c:pt>
                <c:pt idx="200">
                  <c:v>2.5998130655774938</c:v>
                </c:pt>
                <c:pt idx="201">
                  <c:v>2.5846104823366503</c:v>
                </c:pt>
                <c:pt idx="202">
                  <c:v>2.5546461302250036</c:v>
                </c:pt>
                <c:pt idx="203">
                  <c:v>2.5107804036032788</c:v>
                </c:pt>
                <c:pt idx="204">
                  <c:v>2.4635212591974551</c:v>
                </c:pt>
                <c:pt idx="205">
                  <c:v>2.4222807378690594</c:v>
                </c:pt>
                <c:pt idx="206">
                  <c:v>2.3822283096887822</c:v>
                </c:pt>
                <c:pt idx="207">
                  <c:v>2.3561697992234025</c:v>
                </c:pt>
                <c:pt idx="208">
                  <c:v>2.3348389569334445</c:v>
                </c:pt>
                <c:pt idx="209">
                  <c:v>2.3138517298150947</c:v>
                </c:pt>
                <c:pt idx="210">
                  <c:v>2.3138517298150947</c:v>
                </c:pt>
                <c:pt idx="211">
                  <c:v>2.3222057431102781</c:v>
                </c:pt>
                <c:pt idx="212">
                  <c:v>2.3475958704784219</c:v>
                </c:pt>
                <c:pt idx="213">
                  <c:v>2.395449242115629</c:v>
                </c:pt>
                <c:pt idx="214">
                  <c:v>2.4775381818909268</c:v>
                </c:pt>
                <c:pt idx="215">
                  <c:v>2.5447870778345729</c:v>
                </c:pt>
                <c:pt idx="216">
                  <c:v>2.6410850031878441</c:v>
                </c:pt>
                <c:pt idx="217">
                  <c:v>2.7771939514476687</c:v>
                </c:pt>
                <c:pt idx="218">
                  <c:v>2.987304032007458</c:v>
                </c:pt>
                <c:pt idx="219">
                  <c:v>3.1595981118694811</c:v>
                </c:pt>
                <c:pt idx="220">
                  <c:v>3.2156061261289062</c:v>
                </c:pt>
                <c:pt idx="221">
                  <c:v>3.2876940232363667</c:v>
                </c:pt>
                <c:pt idx="222">
                  <c:v>3.2658212777496511</c:v>
                </c:pt>
                <c:pt idx="223">
                  <c:v>3.2369871835643362</c:v>
                </c:pt>
                <c:pt idx="224">
                  <c:v>3.1665197852493852</c:v>
                </c:pt>
                <c:pt idx="225">
                  <c:v>3.0983043974051929</c:v>
                </c:pt>
                <c:pt idx="226">
                  <c:v>3.0584260935820016</c:v>
                </c:pt>
                <c:pt idx="227">
                  <c:v>2.9809635070980658</c:v>
                </c:pt>
                <c:pt idx="228">
                  <c:v>2.9495679615848132</c:v>
                </c:pt>
                <c:pt idx="229">
                  <c:v>2.882266525293034</c:v>
                </c:pt>
                <c:pt idx="230">
                  <c:v>2.8524608738814385</c:v>
                </c:pt>
                <c:pt idx="231">
                  <c:v>2.7885676330786713</c:v>
                </c:pt>
                <c:pt idx="232">
                  <c:v>2.7771939514476687</c:v>
                </c:pt>
                <c:pt idx="233">
                  <c:v>2.7490808975435908</c:v>
                </c:pt>
                <c:pt idx="234">
                  <c:v>2.7050389385824758</c:v>
                </c:pt>
                <c:pt idx="235">
                  <c:v>2.7104818034826299</c:v>
                </c:pt>
                <c:pt idx="236">
                  <c:v>2.7050389385824758</c:v>
                </c:pt>
                <c:pt idx="237">
                  <c:v>2.7715347570002895</c:v>
                </c:pt>
                <c:pt idx="238">
                  <c:v>2.811537851206285</c:v>
                </c:pt>
                <c:pt idx="239">
                  <c:v>2.9125601722824603</c:v>
                </c:pt>
                <c:pt idx="240">
                  <c:v>3.1734639767740971</c:v>
                </c:pt>
                <c:pt idx="241">
                  <c:v>3.4864573458817789</c:v>
                </c:pt>
                <c:pt idx="242">
                  <c:v>3.6342324115193447</c:v>
                </c:pt>
                <c:pt idx="243">
                  <c:v>3.6089993938103291</c:v>
                </c:pt>
                <c:pt idx="244">
                  <c:v>3.5757355673902138</c:v>
                </c:pt>
                <c:pt idx="245">
                  <c:v>3.5592650154159369</c:v>
                </c:pt>
                <c:pt idx="246">
                  <c:v>3.5347589326359845</c:v>
                </c:pt>
                <c:pt idx="247">
                  <c:v>3.4390879477025704</c:v>
                </c:pt>
                <c:pt idx="248">
                  <c:v>3.3395669393412621</c:v>
                </c:pt>
                <c:pt idx="249">
                  <c:v>3.2298370033706574</c:v>
                </c:pt>
                <c:pt idx="250">
                  <c:v>3.152698883614101</c:v>
                </c:pt>
                <c:pt idx="251">
                  <c:v>3.0782681027140892</c:v>
                </c:pt>
                <c:pt idx="252">
                  <c:v>3.0257827154897026</c:v>
                </c:pt>
                <c:pt idx="253">
                  <c:v>2.9620650295942372</c:v>
                </c:pt>
                <c:pt idx="254">
                  <c:v>2.8943249800990039</c:v>
                </c:pt>
                <c:pt idx="255">
                  <c:v>2.8289624226754149</c:v>
                </c:pt>
                <c:pt idx="256">
                  <c:v>2.8000154386394165</c:v>
                </c:pt>
                <c:pt idx="257">
                  <c:v>2.794282240249101</c:v>
                </c:pt>
                <c:pt idx="258">
                  <c:v>2.7771939514476687</c:v>
                </c:pt>
                <c:pt idx="259">
                  <c:v>2.8000154386394165</c:v>
                </c:pt>
                <c:pt idx="260">
                  <c:v>2.8583833436841726</c:v>
                </c:pt>
                <c:pt idx="261">
                  <c:v>2.9003836455807828</c:v>
                </c:pt>
                <c:pt idx="262">
                  <c:v>3.0000470314508272</c:v>
                </c:pt>
                <c:pt idx="263">
                  <c:v>3.1253249697034855</c:v>
                </c:pt>
                <c:pt idx="264">
                  <c:v>3.2014673930574284</c:v>
                </c:pt>
                <c:pt idx="265">
                  <c:v>3.5185537021837643</c:v>
                </c:pt>
                <c:pt idx="266">
                  <c:v>4.0437752725273546</c:v>
                </c:pt>
                <c:pt idx="267">
                  <c:v>4.3520163128967368</c:v>
                </c:pt>
                <c:pt idx="268">
                  <c:v>4.4839721190620203</c:v>
                </c:pt>
                <c:pt idx="269">
                  <c:v>4.5177725436257719</c:v>
                </c:pt>
                <c:pt idx="270">
                  <c:v>4.6095338575879099</c:v>
                </c:pt>
                <c:pt idx="271">
                  <c:v>4.4616207839116058</c:v>
                </c:pt>
                <c:pt idx="272">
                  <c:v>4.2985346941405744</c:v>
                </c:pt>
                <c:pt idx="273">
                  <c:v>4.1432037103572297</c:v>
                </c:pt>
                <c:pt idx="274">
                  <c:v>3.9475243875579284</c:v>
                </c:pt>
                <c:pt idx="275">
                  <c:v>3.76415232617122</c:v>
                </c:pt>
                <c:pt idx="276">
                  <c:v>3.6597125015343277</c:v>
                </c:pt>
                <c:pt idx="277">
                  <c:v>3.5757355673902138</c:v>
                </c:pt>
                <c:pt idx="278">
                  <c:v>3.4547752883286851</c:v>
                </c:pt>
                <c:pt idx="279">
                  <c:v>3.3470741017923271</c:v>
                </c:pt>
                <c:pt idx="280">
                  <c:v>3.2950324285426786</c:v>
                </c:pt>
                <c:pt idx="281">
                  <c:v>3.258577596346222</c:v>
                </c:pt>
                <c:pt idx="282">
                  <c:v>3.2950324285426786</c:v>
                </c:pt>
                <c:pt idx="283">
                  <c:v>3.3546056871483612</c:v>
                </c:pt>
                <c:pt idx="284">
                  <c:v>3.5024533997334322</c:v>
                </c:pt>
                <c:pt idx="285">
                  <c:v>3.6682611872896134</c:v>
                </c:pt>
                <c:pt idx="286">
                  <c:v>3.7201405155893132</c:v>
                </c:pt>
                <c:pt idx="287">
                  <c:v>3.8179187087199669</c:v>
                </c:pt>
                <c:pt idx="288">
                  <c:v>3.9952590600380233</c:v>
                </c:pt>
                <c:pt idx="289">
                  <c:v>4.2044294946137653</c:v>
                </c:pt>
                <c:pt idx="290">
                  <c:v>4.3091616476572314</c:v>
                </c:pt>
                <c:pt idx="291">
                  <c:v>4.4952023525311064</c:v>
                </c:pt>
                <c:pt idx="292">
                  <c:v>4.751724834911669</c:v>
                </c:pt>
                <c:pt idx="293">
                  <c:v>4.9380714821007272</c:v>
                </c:pt>
                <c:pt idx="294">
                  <c:v>4.6886667229954107</c:v>
                </c:pt>
                <c:pt idx="295">
                  <c:v>5.06389352946778</c:v>
                </c:pt>
                <c:pt idx="296">
                  <c:v>5.0902497131041873</c:v>
                </c:pt>
                <c:pt idx="297">
                  <c:v>4.1738449845080829</c:v>
                </c:pt>
                <c:pt idx="298">
                  <c:v>3.7027800749722726</c:v>
                </c:pt>
                <c:pt idx="299">
                  <c:v>3.5237770228484946</c:v>
                </c:pt>
                <c:pt idx="300">
                  <c:v>3.1325414963501812</c:v>
                </c:pt>
                <c:pt idx="301">
                  <c:v>2.7075131076696568</c:v>
                </c:pt>
                <c:pt idx="302">
                  <c:v>2.7292030419047499</c:v>
                </c:pt>
                <c:pt idx="303">
                  <c:v>2.9162939874117306</c:v>
                </c:pt>
                <c:pt idx="304">
                  <c:v>2.788506241650643</c:v>
                </c:pt>
                <c:pt idx="305">
                  <c:v>2.9508156115528523</c:v>
                </c:pt>
                <c:pt idx="306">
                  <c:v>3.1853110478351181</c:v>
                </c:pt>
                <c:pt idx="307">
                  <c:v>3.2953787291471595</c:v>
                </c:pt>
                <c:pt idx="308">
                  <c:v>3.3057494096814226</c:v>
                </c:pt>
                <c:pt idx="309">
                  <c:v>3.3798287912296829</c:v>
                </c:pt>
                <c:pt idx="310">
                  <c:v>3.5024935385576992</c:v>
                </c:pt>
                <c:pt idx="311">
                  <c:v>3.7605510911337294</c:v>
                </c:pt>
                <c:pt idx="312">
                  <c:v>4.0965575264248271</c:v>
                </c:pt>
                <c:pt idx="313">
                  <c:v>4.0634225427243997</c:v>
                </c:pt>
                <c:pt idx="314">
                  <c:v>4.177832792197183</c:v>
                </c:pt>
                <c:pt idx="315">
                  <c:v>4.0605161495549122</c:v>
                </c:pt>
                <c:pt idx="316">
                  <c:v>4.047004817673856</c:v>
                </c:pt>
                <c:pt idx="317">
                  <c:v>3.9615948699525942</c:v>
                </c:pt>
                <c:pt idx="318">
                  <c:v>3.8541458685650811</c:v>
                </c:pt>
                <c:pt idx="319">
                  <c:v>3.8188175466016698</c:v>
                </c:pt>
                <c:pt idx="320">
                  <c:v>3.8730473070971332</c:v>
                </c:pt>
                <c:pt idx="321">
                  <c:v>3.7990795444530892</c:v>
                </c:pt>
                <c:pt idx="322">
                  <c:v>3.9174293843541141</c:v>
                </c:pt>
                <c:pt idx="323">
                  <c:v>3.812982403476409</c:v>
                </c:pt>
                <c:pt idx="324">
                  <c:v>3.5969274471943566</c:v>
                </c:pt>
                <c:pt idx="325">
                  <c:v>3.3318413777872271</c:v>
                </c:pt>
                <c:pt idx="326">
                  <c:v>3.2190040000222537</c:v>
                </c:pt>
                <c:pt idx="327">
                  <c:v>3.1642279712869863</c:v>
                </c:pt>
                <c:pt idx="328">
                  <c:v>3.1265270069061857</c:v>
                </c:pt>
                <c:pt idx="329">
                  <c:v>3.1686442263195316</c:v>
                </c:pt>
                <c:pt idx="330">
                  <c:v>3.3443643632586162</c:v>
                </c:pt>
                <c:pt idx="331">
                  <c:v>3.4077188291561802</c:v>
                </c:pt>
                <c:pt idx="332">
                  <c:v>3.7568275534768314</c:v>
                </c:pt>
                <c:pt idx="333">
                  <c:v>3.7764172361702002</c:v>
                </c:pt>
                <c:pt idx="334">
                  <c:v>4.2363664032989057</c:v>
                </c:pt>
                <c:pt idx="335">
                  <c:v>3.9655662255844284</c:v>
                </c:pt>
                <c:pt idx="336">
                  <c:v>4.0909334613908364</c:v>
                </c:pt>
                <c:pt idx="337">
                  <c:v>3.9620893581730985</c:v>
                </c:pt>
                <c:pt idx="338">
                  <c:v>3.9854678400742749</c:v>
                </c:pt>
                <c:pt idx="339">
                  <c:v>4.3387272592782189</c:v>
                </c:pt>
                <c:pt idx="340">
                  <c:v>4.0772401571118051</c:v>
                </c:pt>
                <c:pt idx="341">
                  <c:v>4.0570963170244623</c:v>
                </c:pt>
                <c:pt idx="342">
                  <c:v>4.0042478506999997</c:v>
                </c:pt>
                <c:pt idx="343">
                  <c:v>3.7783639521648009</c:v>
                </c:pt>
                <c:pt idx="344">
                  <c:v>3.7102202978634851</c:v>
                </c:pt>
                <c:pt idx="345">
                  <c:v>3.4583941112226642</c:v>
                </c:pt>
                <c:pt idx="346">
                  <c:v>3.3123265474074679</c:v>
                </c:pt>
                <c:pt idx="347">
                  <c:v>3.2444812256152415</c:v>
                </c:pt>
                <c:pt idx="348">
                  <c:v>3.2037428295942041</c:v>
                </c:pt>
                <c:pt idx="349">
                  <c:v>3.2146961635592652</c:v>
                </c:pt>
                <c:pt idx="350">
                  <c:v>3.3121469411187974</c:v>
                </c:pt>
                <c:pt idx="351">
                  <c:v>3.4715081575783051</c:v>
                </c:pt>
                <c:pt idx="352">
                  <c:v>3.4674290756405957</c:v>
                </c:pt>
                <c:pt idx="353">
                  <c:v>3.3869163391787511</c:v>
                </c:pt>
                <c:pt idx="354">
                  <c:v>3.2700604570077698</c:v>
                </c:pt>
                <c:pt idx="355">
                  <c:v>3.1670520553249153</c:v>
                </c:pt>
                <c:pt idx="356">
                  <c:v>3.2524062980801021</c:v>
                </c:pt>
                <c:pt idx="357">
                  <c:v>3.3314064940289869</c:v>
                </c:pt>
                <c:pt idx="358">
                  <c:v>3.5651278033724099</c:v>
                </c:pt>
                <c:pt idx="359">
                  <c:v>3.7612830344279589</c:v>
                </c:pt>
                <c:pt idx="360">
                  <c:v>4.3454280771445042</c:v>
                </c:pt>
                <c:pt idx="361">
                  <c:v>4.2257698910035959</c:v>
                </c:pt>
                <c:pt idx="362">
                  <c:v>4.2632965286232523</c:v>
                </c:pt>
                <c:pt idx="363">
                  <c:v>3.8435412492961447</c:v>
                </c:pt>
                <c:pt idx="364">
                  <c:v>4.0884689713951126</c:v>
                </c:pt>
                <c:pt idx="365">
                  <c:v>3.9120292478042007</c:v>
                </c:pt>
                <c:pt idx="366">
                  <c:v>3.5731285553303271</c:v>
                </c:pt>
                <c:pt idx="367">
                  <c:v>3.4262966171347768</c:v>
                </c:pt>
                <c:pt idx="368">
                  <c:v>3.4474310220644426</c:v>
                </c:pt>
                <c:pt idx="369">
                  <c:v>2.9757811971567794</c:v>
                </c:pt>
                <c:pt idx="370">
                  <c:v>2.928294973313216</c:v>
                </c:pt>
                <c:pt idx="371">
                  <c:v>2.929679639273286</c:v>
                </c:pt>
                <c:pt idx="372">
                  <c:v>2.7563837948773813</c:v>
                </c:pt>
                <c:pt idx="373">
                  <c:v>2.7063349129324941</c:v>
                </c:pt>
                <c:pt idx="374">
                  <c:v>2.5261978338513105</c:v>
                </c:pt>
                <c:pt idx="375">
                  <c:v>2.460643849368962</c:v>
                </c:pt>
                <c:pt idx="376">
                  <c:v>2.747217878659646</c:v>
                </c:pt>
                <c:pt idx="377">
                  <c:v>2.9239420068004391</c:v>
                </c:pt>
                <c:pt idx="378">
                  <c:v>3.2059884765434354</c:v>
                </c:pt>
                <c:pt idx="379">
                  <c:v>3.196104060911348</c:v>
                </c:pt>
                <c:pt idx="380">
                  <c:v>3.3207452734576681</c:v>
                </c:pt>
                <c:pt idx="381">
                  <c:v>3.4474770994970787</c:v>
                </c:pt>
                <c:pt idx="382">
                  <c:v>3.4674290756405957</c:v>
                </c:pt>
                <c:pt idx="383">
                  <c:v>3.6299887178997463</c:v>
                </c:pt>
                <c:pt idx="384">
                  <c:v>3.7536692520599595</c:v>
                </c:pt>
                <c:pt idx="385">
                  <c:v>3.7692081995473763</c:v>
                </c:pt>
                <c:pt idx="386">
                  <c:v>3.8660216028826495</c:v>
                </c:pt>
                <c:pt idx="387">
                  <c:v>3.6769325773891746</c:v>
                </c:pt>
                <c:pt idx="388">
                  <c:v>3.4312704564691492</c:v>
                </c:pt>
                <c:pt idx="389">
                  <c:v>3.6925020271466922</c:v>
                </c:pt>
                <c:pt idx="390">
                  <c:v>3.748658318392474</c:v>
                </c:pt>
                <c:pt idx="391">
                  <c:v>3.8872388835428939</c:v>
                </c:pt>
                <c:pt idx="392">
                  <c:v>3.3091212947786541</c:v>
                </c:pt>
                <c:pt idx="393">
                  <c:v>3.2753743017343062</c:v>
                </c:pt>
                <c:pt idx="394">
                  <c:v>3.081215535045204</c:v>
                </c:pt>
                <c:pt idx="395">
                  <c:v>3.2213537576702533</c:v>
                </c:pt>
                <c:pt idx="396">
                  <c:v>3.1295438193887852</c:v>
                </c:pt>
                <c:pt idx="397">
                  <c:v>2.9894906347802745</c:v>
                </c:pt>
                <c:pt idx="398">
                  <c:v>3.125460795666573</c:v>
                </c:pt>
                <c:pt idx="399">
                  <c:v>3.2444812256152415</c:v>
                </c:pt>
                <c:pt idx="400">
                  <c:v>3.4080804504531068</c:v>
                </c:pt>
                <c:pt idx="401">
                  <c:v>3.3140705122826133</c:v>
                </c:pt>
                <c:pt idx="402">
                  <c:v>3.4089724816683429</c:v>
                </c:pt>
                <c:pt idx="403">
                  <c:v>3.6903321984607853</c:v>
                </c:pt>
                <c:pt idx="404">
                  <c:v>3.7337517431359721</c:v>
                </c:pt>
                <c:pt idx="405">
                  <c:v>3.7661051723378942</c:v>
                </c:pt>
                <c:pt idx="406">
                  <c:v>4.0806443283097229</c:v>
                </c:pt>
                <c:pt idx="407">
                  <c:v>4.1943871411374998</c:v>
                </c:pt>
                <c:pt idx="408">
                  <c:v>4.2133522594484534</c:v>
                </c:pt>
                <c:pt idx="409">
                  <c:v>4.250546168972007</c:v>
                </c:pt>
                <c:pt idx="410">
                  <c:v>4.2816570066076141</c:v>
                </c:pt>
                <c:pt idx="411">
                  <c:v>4.4189417240175271</c:v>
                </c:pt>
                <c:pt idx="412">
                  <c:v>4.4014100883757497</c:v>
                </c:pt>
                <c:pt idx="413">
                  <c:v>4.4815185706092322</c:v>
                </c:pt>
                <c:pt idx="414">
                  <c:v>4.2926619055864625</c:v>
                </c:pt>
                <c:pt idx="415">
                  <c:v>3.8932238689389704</c:v>
                </c:pt>
                <c:pt idx="416">
                  <c:v>4.0233033448458402</c:v>
                </c:pt>
                <c:pt idx="417">
                  <c:v>3.9772523119489023</c:v>
                </c:pt>
                <c:pt idx="418">
                  <c:v>3.9068101223833969</c:v>
                </c:pt>
                <c:pt idx="419">
                  <c:v>3.9794995189280691</c:v>
                </c:pt>
                <c:pt idx="420">
                  <c:v>3.8939651878155717</c:v>
                </c:pt>
                <c:pt idx="421">
                  <c:v>3.999696212764885</c:v>
                </c:pt>
                <c:pt idx="422">
                  <c:v>3.9447722644435741</c:v>
                </c:pt>
                <c:pt idx="423">
                  <c:v>3.7618898428828897</c:v>
                </c:pt>
                <c:pt idx="424">
                  <c:v>3.9521196859665988</c:v>
                </c:pt>
                <c:pt idx="425">
                  <c:v>4.2364076695271287</c:v>
                </c:pt>
                <c:pt idx="426">
                  <c:v>4.2479804034852835</c:v>
                </c:pt>
                <c:pt idx="427">
                  <c:v>4.3865333798098032</c:v>
                </c:pt>
                <c:pt idx="428">
                  <c:v>4.4311803980496407</c:v>
                </c:pt>
                <c:pt idx="429">
                  <c:v>4.6324497214948153</c:v>
                </c:pt>
                <c:pt idx="430">
                  <c:v>4.8404158311928711</c:v>
                </c:pt>
                <c:pt idx="431">
                  <c:v>4.7335942851807005</c:v>
                </c:pt>
                <c:pt idx="432">
                  <c:v>5.1036120701006533</c:v>
                </c:pt>
                <c:pt idx="433">
                  <c:v>5.4154028449545972</c:v>
                </c:pt>
                <c:pt idx="434">
                  <c:v>5.232406728722049</c:v>
                </c:pt>
                <c:pt idx="435">
                  <c:v>5.2400197157225952</c:v>
                </c:pt>
                <c:pt idx="436">
                  <c:v>4.8338491697214314</c:v>
                </c:pt>
                <c:pt idx="437">
                  <c:v>4.9129868254345155</c:v>
                </c:pt>
                <c:pt idx="438">
                  <c:v>5.2739286528861662</c:v>
                </c:pt>
                <c:pt idx="439">
                  <c:v>5.2982756790410557</c:v>
                </c:pt>
                <c:pt idx="440">
                  <c:v>4.755894893338481</c:v>
                </c:pt>
                <c:pt idx="441">
                  <c:v>4.6034689473369506</c:v>
                </c:pt>
                <c:pt idx="442">
                  <c:v>4.4227813911174616</c:v>
                </c:pt>
                <c:pt idx="443">
                  <c:v>4.4096419994740899</c:v>
                </c:pt>
                <c:pt idx="444">
                  <c:v>4.439871486492498</c:v>
                </c:pt>
                <c:pt idx="445">
                  <c:v>4.4390632550136679</c:v>
                </c:pt>
                <c:pt idx="446">
                  <c:v>4.5900932368778546</c:v>
                </c:pt>
                <c:pt idx="447">
                  <c:v>4.8441854888915215</c:v>
                </c:pt>
                <c:pt idx="448">
                  <c:v>4.8246312623646457</c:v>
                </c:pt>
                <c:pt idx="449">
                  <c:v>4.8354259394952832</c:v>
                </c:pt>
                <c:pt idx="450">
                  <c:v>4.8350029441445983</c:v>
                </c:pt>
                <c:pt idx="451">
                  <c:v>4.7394444424238769</c:v>
                </c:pt>
                <c:pt idx="452">
                  <c:v>4.7143176125822919</c:v>
                </c:pt>
                <c:pt idx="453">
                  <c:v>4.7202570529977308</c:v>
                </c:pt>
                <c:pt idx="454">
                  <c:v>4.9525171924247484</c:v>
                </c:pt>
                <c:pt idx="455">
                  <c:v>5.3094697386862206</c:v>
                </c:pt>
                <c:pt idx="456">
                  <c:v>5.2180210678380181</c:v>
                </c:pt>
                <c:pt idx="457">
                  <c:v>5.2869078214649523</c:v>
                </c:pt>
                <c:pt idx="458">
                  <c:v>6.0005258046227627</c:v>
                </c:pt>
                <c:pt idx="459">
                  <c:v>5.9404518668777264</c:v>
                </c:pt>
                <c:pt idx="460">
                  <c:v>5.6905094972673531</c:v>
                </c:pt>
                <c:pt idx="461">
                  <c:v>5.6025716647526771</c:v>
                </c:pt>
                <c:pt idx="462">
                  <c:v>5.2007993832166424</c:v>
                </c:pt>
                <c:pt idx="463">
                  <c:v>4.5479814500968061</c:v>
                </c:pt>
                <c:pt idx="464">
                  <c:v>4.3682794716122331</c:v>
                </c:pt>
                <c:pt idx="465">
                  <c:v>5.0350785057403886</c:v>
                </c:pt>
                <c:pt idx="466">
                  <c:v>5.6976074231090754</c:v>
                </c:pt>
                <c:pt idx="467">
                  <c:v>6.294556087695538</c:v>
                </c:pt>
                <c:pt idx="468">
                  <c:v>6.2119523907962835</c:v>
                </c:pt>
                <c:pt idx="469">
                  <c:v>6.4112104282026232</c:v>
                </c:pt>
                <c:pt idx="470">
                  <c:v>6.389463473393306</c:v>
                </c:pt>
                <c:pt idx="471">
                  <c:v>6.2761032541590156</c:v>
                </c:pt>
                <c:pt idx="472">
                  <c:v>5.8080809404648539</c:v>
                </c:pt>
                <c:pt idx="473">
                  <c:v>5.5956430578097853</c:v>
                </c:pt>
                <c:pt idx="474">
                  <c:v>5.4984396614830109</c:v>
                </c:pt>
                <c:pt idx="475">
                  <c:v>5.8239591691230448</c:v>
                </c:pt>
                <c:pt idx="476">
                  <c:v>5.9078686239174099</c:v>
                </c:pt>
                <c:pt idx="477">
                  <c:v>5.8276527693259244</c:v>
                </c:pt>
                <c:pt idx="478">
                  <c:v>5.9008296795502666</c:v>
                </c:pt>
                <c:pt idx="479">
                  <c:v>6.2709238487460075</c:v>
                </c:pt>
                <c:pt idx="480">
                  <c:v>6.2972725301686197</c:v>
                </c:pt>
                <c:pt idx="481">
                  <c:v>8.9287940925495235</c:v>
                </c:pt>
                <c:pt idx="482">
                  <c:v>11.883159877679201</c:v>
                </c:pt>
                <c:pt idx="483">
                  <c:v>11.165814404277109</c:v>
                </c:pt>
                <c:pt idx="484">
                  <c:v>9.1316961686816409</c:v>
                </c:pt>
                <c:pt idx="485">
                  <c:v>12.393296946097301</c:v>
                </c:pt>
                <c:pt idx="486">
                  <c:v>11.448371880533898</c:v>
                </c:pt>
                <c:pt idx="487">
                  <c:v>11.441298537493232</c:v>
                </c:pt>
                <c:pt idx="488">
                  <c:v>10.021097726842378</c:v>
                </c:pt>
                <c:pt idx="489">
                  <c:v>10.029452950434671</c:v>
                </c:pt>
                <c:pt idx="490">
                  <c:v>9.3959741002207124</c:v>
                </c:pt>
                <c:pt idx="491">
                  <c:v>8.4910076007781186</c:v>
                </c:pt>
                <c:pt idx="492">
                  <c:v>7.5467672170328175</c:v>
                </c:pt>
                <c:pt idx="493">
                  <c:v>7.0534640800543746</c:v>
                </c:pt>
                <c:pt idx="494">
                  <c:v>7.0287732842097741</c:v>
                </c:pt>
                <c:pt idx="495">
                  <c:v>7.1995718193744871</c:v>
                </c:pt>
                <c:pt idx="496">
                  <c:v>7.4822841511994538</c:v>
                </c:pt>
                <c:pt idx="497">
                  <c:v>7.6569724790896423</c:v>
                </c:pt>
                <c:pt idx="498">
                  <c:v>7.9665240567779581</c:v>
                </c:pt>
                <c:pt idx="499">
                  <c:v>8.142853037573051</c:v>
                </c:pt>
                <c:pt idx="500">
                  <c:v>8.6085670234292877</c:v>
                </c:pt>
                <c:pt idx="501">
                  <c:v>8.5737108301206018</c:v>
                </c:pt>
                <c:pt idx="502">
                  <c:v>8.6665257625762084</c:v>
                </c:pt>
                <c:pt idx="503">
                  <c:v>8.7932777089563157</c:v>
                </c:pt>
                <c:pt idx="504">
                  <c:v>8.7528386105919047</c:v>
                </c:pt>
                <c:pt idx="505">
                  <c:v>8.9133789946680455</c:v>
                </c:pt>
                <c:pt idx="506">
                  <c:v>9.4647974919161832</c:v>
                </c:pt>
                <c:pt idx="507">
                  <c:v>10.059903807786476</c:v>
                </c:pt>
                <c:pt idx="508">
                  <c:v>11.097416370366691</c:v>
                </c:pt>
                <c:pt idx="509">
                  <c:v>11.479609405297202</c:v>
                </c:pt>
                <c:pt idx="510">
                  <c:v>11.058736022739984</c:v>
                </c:pt>
                <c:pt idx="511">
                  <c:v>11.917096758733917</c:v>
                </c:pt>
                <c:pt idx="512">
                  <c:v>12.539031276675022</c:v>
                </c:pt>
                <c:pt idx="513">
                  <c:v>12.533497268796573</c:v>
                </c:pt>
                <c:pt idx="514">
                  <c:v>11.77318174960104</c:v>
                </c:pt>
                <c:pt idx="515">
                  <c:v>11.046794462862852</c:v>
                </c:pt>
                <c:pt idx="516">
                  <c:v>10.468045564168987</c:v>
                </c:pt>
                <c:pt idx="517">
                  <c:v>10.452835716043182</c:v>
                </c:pt>
                <c:pt idx="518">
                  <c:v>9.8458325707100833</c:v>
                </c:pt>
                <c:pt idx="519">
                  <c:v>10.594403518897929</c:v>
                </c:pt>
                <c:pt idx="520">
                  <c:v>11.077779211947991</c:v>
                </c:pt>
                <c:pt idx="521">
                  <c:v>11.081355348468833</c:v>
                </c:pt>
                <c:pt idx="522">
                  <c:v>11.244123694246714</c:v>
                </c:pt>
                <c:pt idx="523">
                  <c:v>11.520692501493201</c:v>
                </c:pt>
                <c:pt idx="524">
                  <c:v>11.855437599260034</c:v>
                </c:pt>
                <c:pt idx="525">
                  <c:v>12.667838481081446</c:v>
                </c:pt>
                <c:pt idx="526">
                  <c:v>13.471837743559302</c:v>
                </c:pt>
                <c:pt idx="527">
                  <c:v>14.585529996378273</c:v>
                </c:pt>
                <c:pt idx="528">
                  <c:v>15.633893467556282</c:v>
                </c:pt>
                <c:pt idx="529">
                  <c:v>16.63834551621872</c:v>
                </c:pt>
                <c:pt idx="530">
                  <c:v>16.67362626098036</c:v>
                </c:pt>
                <c:pt idx="531">
                  <c:v>17.641954832016481</c:v>
                </c:pt>
                <c:pt idx="532">
                  <c:v>16.254404368211166</c:v>
                </c:pt>
                <c:pt idx="533">
                  <c:v>16.790671546383077</c:v>
                </c:pt>
                <c:pt idx="534">
                  <c:v>17.033356629354305</c:v>
                </c:pt>
                <c:pt idx="535">
                  <c:v>19.004042279681165</c:v>
                </c:pt>
                <c:pt idx="536">
                  <c:v>18.323871316033205</c:v>
                </c:pt>
                <c:pt idx="537">
                  <c:v>18.403239381673416</c:v>
                </c:pt>
                <c:pt idx="538">
                  <c:v>18.470456278960231</c:v>
                </c:pt>
                <c:pt idx="539">
                  <c:v>19.764737024644653</c:v>
                </c:pt>
                <c:pt idx="540">
                  <c:v>20.333279606677671</c:v>
                </c:pt>
                <c:pt idx="541">
                  <c:v>19.327541099850968</c:v>
                </c:pt>
                <c:pt idx="542">
                  <c:v>21.971859099183142</c:v>
                </c:pt>
                <c:pt idx="543">
                  <c:v>30.187232293914811</c:v>
                </c:pt>
                <c:pt idx="544">
                  <c:v>26.844239567881491</c:v>
                </c:pt>
                <c:pt idx="545">
                  <c:v>24.256259609960058</c:v>
                </c:pt>
                <c:pt idx="546">
                  <c:v>27.528591316574953</c:v>
                </c:pt>
                <c:pt idx="547">
                  <c:v>29.12519403769895</c:v>
                </c:pt>
                <c:pt idx="548">
                  <c:v>28.868179994742384</c:v>
                </c:pt>
                <c:pt idx="549">
                  <c:v>28.143982232544396</c:v>
                </c:pt>
                <c:pt idx="550">
                  <c:v>26.624966926107639</c:v>
                </c:pt>
                <c:pt idx="551">
                  <c:v>24.759189495757028</c:v>
                </c:pt>
                <c:pt idx="552">
                  <c:v>24.197632848230249</c:v>
                </c:pt>
                <c:pt idx="553">
                  <c:v>25.042901399763821</c:v>
                </c:pt>
                <c:pt idx="554">
                  <c:v>26.870831862707838</c:v>
                </c:pt>
                <c:pt idx="555">
                  <c:v>27.901545521121932</c:v>
                </c:pt>
                <c:pt idx="556">
                  <c:v>29.1604395405422</c:v>
                </c:pt>
                <c:pt idx="557">
                  <c:v>30.717902443396895</c:v>
                </c:pt>
                <c:pt idx="558">
                  <c:v>32.093091761534858</c:v>
                </c:pt>
                <c:pt idx="559">
                  <c:v>33.610486502441887</c:v>
                </c:pt>
                <c:pt idx="560">
                  <c:v>35.128988804354798</c:v>
                </c:pt>
                <c:pt idx="561">
                  <c:v>35.843088961000234</c:v>
                </c:pt>
                <c:pt idx="562">
                  <c:v>36.506196439622343</c:v>
                </c:pt>
                <c:pt idx="563">
                  <c:v>37.818194531579756</c:v>
                </c:pt>
                <c:pt idx="564">
                  <c:v>36.908217322958464</c:v>
                </c:pt>
                <c:pt idx="565">
                  <c:v>34.005532734951863</c:v>
                </c:pt>
                <c:pt idx="566">
                  <c:v>31.54382194562713</c:v>
                </c:pt>
                <c:pt idx="567">
                  <c:v>29.735695683063902</c:v>
                </c:pt>
                <c:pt idx="568">
                  <c:v>30.037456813404649</c:v>
                </c:pt>
                <c:pt idx="569">
                  <c:v>30.247044111772883</c:v>
                </c:pt>
                <c:pt idx="570">
                  <c:v>30.466680318526887</c:v>
                </c:pt>
                <c:pt idx="571">
                  <c:v>30.765267311060501</c:v>
                </c:pt>
                <c:pt idx="572">
                  <c:v>31.002916894805878</c:v>
                </c:pt>
                <c:pt idx="573">
                  <c:v>31.89253244518796</c:v>
                </c:pt>
                <c:pt idx="574">
                  <c:v>32.895165114349361</c:v>
                </c:pt>
                <c:pt idx="575">
                  <c:v>33.291366965277511</c:v>
                </c:pt>
                <c:pt idx="576">
                  <c:v>32.283050425176668</c:v>
                </c:pt>
                <c:pt idx="577">
                  <c:v>31.155422012291695</c:v>
                </c:pt>
                <c:pt idx="578">
                  <c:v>31.484939318482013</c:v>
                </c:pt>
                <c:pt idx="579">
                  <c:v>31.479688397312419</c:v>
                </c:pt>
                <c:pt idx="580">
                  <c:v>31.2423325008583</c:v>
                </c:pt>
                <c:pt idx="581">
                  <c:v>31.289351990773092</c:v>
                </c:pt>
                <c:pt idx="582">
                  <c:v>32.717075621855699</c:v>
                </c:pt>
                <c:pt idx="583">
                  <c:v>36.387271006602859</c:v>
                </c:pt>
                <c:pt idx="584">
                  <c:v>37.558877190609095</c:v>
                </c:pt>
                <c:pt idx="585">
                  <c:v>37.096123815241413</c:v>
                </c:pt>
                <c:pt idx="586">
                  <c:v>40.097294750610878</c:v>
                </c:pt>
                <c:pt idx="587">
                  <c:v>45.455155654933279</c:v>
                </c:pt>
                <c:pt idx="588">
                  <c:v>46.742180661315764</c:v>
                </c:pt>
                <c:pt idx="589">
                  <c:v>43.649850107993643</c:v>
                </c:pt>
                <c:pt idx="590">
                  <c:v>40.603954440956365</c:v>
                </c:pt>
                <c:pt idx="591">
                  <c:v>36.352472549791059</c:v>
                </c:pt>
                <c:pt idx="592">
                  <c:v>33.615249287520768</c:v>
                </c:pt>
                <c:pt idx="593">
                  <c:v>32.590423998598133</c:v>
                </c:pt>
                <c:pt idx="594">
                  <c:v>32.146968123146749</c:v>
                </c:pt>
                <c:pt idx="595">
                  <c:v>31.887965755073207</c:v>
                </c:pt>
                <c:pt idx="596">
                  <c:v>31.773132571809796</c:v>
                </c:pt>
                <c:pt idx="597">
                  <c:v>30.859824365621499</c:v>
                </c:pt>
                <c:pt idx="598">
                  <c:v>31.167541778880583</c:v>
                </c:pt>
                <c:pt idx="599">
                  <c:v>31.90437313935729</c:v>
                </c:pt>
                <c:pt idx="600">
                  <c:v>32.532184025979589</c:v>
                </c:pt>
                <c:pt idx="601">
                  <c:v>32.846964854749089</c:v>
                </c:pt>
                <c:pt idx="602">
                  <c:v>35.070458799647255</c:v>
                </c:pt>
                <c:pt idx="603">
                  <c:v>35.342083325367021</c:v>
                </c:pt>
                <c:pt idx="604">
                  <c:v>37.793125750519387</c:v>
                </c:pt>
                <c:pt idx="605">
                  <c:v>39.413338526983281</c:v>
                </c:pt>
                <c:pt idx="606">
                  <c:v>38.407728887849714</c:v>
                </c:pt>
                <c:pt idx="607">
                  <c:v>36.663641317426773</c:v>
                </c:pt>
                <c:pt idx="608">
                  <c:v>34.974056295865516</c:v>
                </c:pt>
                <c:pt idx="609">
                  <c:v>33.642288490798769</c:v>
                </c:pt>
                <c:pt idx="610">
                  <c:v>31.542061491113238</c:v>
                </c:pt>
                <c:pt idx="611">
                  <c:v>29.659625558263492</c:v>
                </c:pt>
                <c:pt idx="612">
                  <c:v>29.47317094528135</c:v>
                </c:pt>
                <c:pt idx="613">
                  <c:v>28.90405213154742</c:v>
                </c:pt>
                <c:pt idx="614">
                  <c:v>28.478205310635914</c:v>
                </c:pt>
                <c:pt idx="615">
                  <c:v>27.707036072273471</c:v>
                </c:pt>
                <c:pt idx="616">
                  <c:v>27.543534026677829</c:v>
                </c:pt>
                <c:pt idx="617">
                  <c:v>27.979615175129265</c:v>
                </c:pt>
                <c:pt idx="618">
                  <c:v>28.354632613558671</c:v>
                </c:pt>
                <c:pt idx="619">
                  <c:v>30.120413547652628</c:v>
                </c:pt>
                <c:pt idx="620">
                  <c:v>30.099370303283795</c:v>
                </c:pt>
                <c:pt idx="621">
                  <c:v>30.062872341408568</c:v>
                </c:pt>
                <c:pt idx="622">
                  <c:v>29.967380651184996</c:v>
                </c:pt>
                <c:pt idx="623">
                  <c:v>29.848211436212594</c:v>
                </c:pt>
                <c:pt idx="624">
                  <c:v>30.15099035519566</c:v>
                </c:pt>
                <c:pt idx="625">
                  <c:v>30.674003946144982</c:v>
                </c:pt>
                <c:pt idx="626">
                  <c:v>30.896585038275244</c:v>
                </c:pt>
                <c:pt idx="627">
                  <c:v>31.336609789348675</c:v>
                </c:pt>
                <c:pt idx="628">
                  <c:v>30.889371525005107</c:v>
                </c:pt>
                <c:pt idx="629">
                  <c:v>30.708889327787261</c:v>
                </c:pt>
                <c:pt idx="630">
                  <c:v>30.377439759104909</c:v>
                </c:pt>
                <c:pt idx="631">
                  <c:v>29.225006656198033</c:v>
                </c:pt>
                <c:pt idx="632">
                  <c:v>27.212753990188407</c:v>
                </c:pt>
                <c:pt idx="633">
                  <c:v>25.896308782632275</c:v>
                </c:pt>
                <c:pt idx="634">
                  <c:v>24.54320403085033</c:v>
                </c:pt>
                <c:pt idx="635">
                  <c:v>23.616579560360339</c:v>
                </c:pt>
                <c:pt idx="636">
                  <c:v>22.787362246853156</c:v>
                </c:pt>
                <c:pt idx="637">
                  <c:v>21.632945788171877</c:v>
                </c:pt>
                <c:pt idx="638">
                  <c:v>20.930472659325588</c:v>
                </c:pt>
                <c:pt idx="639">
                  <c:v>20.081235725182189</c:v>
                </c:pt>
                <c:pt idx="640">
                  <c:v>19.282776807111595</c:v>
                </c:pt>
                <c:pt idx="641">
                  <c:v>18.489929643062911</c:v>
                </c:pt>
                <c:pt idx="642">
                  <c:v>18.166312931611692</c:v>
                </c:pt>
                <c:pt idx="643">
                  <c:v>18.179268549943554</c:v>
                </c:pt>
                <c:pt idx="644">
                  <c:v>17.657635500546899</c:v>
                </c:pt>
                <c:pt idx="645">
                  <c:v>17.352636849533997</c:v>
                </c:pt>
                <c:pt idx="646">
                  <c:v>16.914680747103514</c:v>
                </c:pt>
                <c:pt idx="647">
                  <c:v>16.689692610583986</c:v>
                </c:pt>
                <c:pt idx="648">
                  <c:v>17.423662315794424</c:v>
                </c:pt>
                <c:pt idx="649">
                  <c:v>17.888318425562602</c:v>
                </c:pt>
                <c:pt idx="650">
                  <c:v>18.21506476914977</c:v>
                </c:pt>
                <c:pt idx="651">
                  <c:v>18.164859849027106</c:v>
                </c:pt>
                <c:pt idx="652">
                  <c:v>18.047504465411361</c:v>
                </c:pt>
                <c:pt idx="653">
                  <c:v>17.90029388985149</c:v>
                </c:pt>
                <c:pt idx="654">
                  <c:v>17.557954701813738</c:v>
                </c:pt>
                <c:pt idx="655">
                  <c:v>16.855438609138027</c:v>
                </c:pt>
                <c:pt idx="656">
                  <c:v>16.288580763688078</c:v>
                </c:pt>
                <c:pt idx="657">
                  <c:v>15.693709239203676</c:v>
                </c:pt>
                <c:pt idx="658">
                  <c:v>15.030115472920492</c:v>
                </c:pt>
                <c:pt idx="659">
                  <c:v>14.28092017352334</c:v>
                </c:pt>
                <c:pt idx="660">
                  <c:v>13.664654206428803</c:v>
                </c:pt>
                <c:pt idx="661">
                  <c:v>13.20294551031475</c:v>
                </c:pt>
                <c:pt idx="662">
                  <c:v>12.807018838266012</c:v>
                </c:pt>
                <c:pt idx="663">
                  <c:v>12.437587993455388</c:v>
                </c:pt>
                <c:pt idx="664">
                  <c:v>12.093344831800778</c:v>
                </c:pt>
                <c:pt idx="665">
                  <c:v>12.062236223294317</c:v>
                </c:pt>
                <c:pt idx="666">
                  <c:v>11.795657581068525</c:v>
                </c:pt>
                <c:pt idx="667">
                  <c:v>11.98848081703205</c:v>
                </c:pt>
                <c:pt idx="668">
                  <c:v>12.317703311783092</c:v>
                </c:pt>
                <c:pt idx="669">
                  <c:v>12.44417113254246</c:v>
                </c:pt>
                <c:pt idx="670">
                  <c:v>12.718194108778249</c:v>
                </c:pt>
                <c:pt idx="671">
                  <c:v>12.880403276338408</c:v>
                </c:pt>
                <c:pt idx="672">
                  <c:v>13.613694543922614</c:v>
                </c:pt>
                <c:pt idx="673">
                  <c:v>14.069028597957638</c:v>
                </c:pt>
                <c:pt idx="674">
                  <c:v>14.101167218556805</c:v>
                </c:pt>
                <c:pt idx="675">
                  <c:v>14.19910075843006</c:v>
                </c:pt>
                <c:pt idx="676">
                  <c:v>14.392576801195155</c:v>
                </c:pt>
                <c:pt idx="677">
                  <c:v>14.330926258489415</c:v>
                </c:pt>
                <c:pt idx="678">
                  <c:v>14.469407347305943</c:v>
                </c:pt>
                <c:pt idx="679">
                  <c:v>13.506363831230287</c:v>
                </c:pt>
                <c:pt idx="680">
                  <c:v>12.950688209750492</c:v>
                </c:pt>
                <c:pt idx="681">
                  <c:v>12.624340898873269</c:v>
                </c:pt>
                <c:pt idx="682">
                  <c:v>12.446596627670324</c:v>
                </c:pt>
                <c:pt idx="683">
                  <c:v>11.570655995935155</c:v>
                </c:pt>
                <c:pt idx="684">
                  <c:v>10.901582481117373</c:v>
                </c:pt>
                <c:pt idx="685">
                  <c:v>10.523689907081103</c:v>
                </c:pt>
                <c:pt idx="686">
                  <c:v>10.150630491614084</c:v>
                </c:pt>
                <c:pt idx="687">
                  <c:v>9.8906996953144386</c:v>
                </c:pt>
                <c:pt idx="688">
                  <c:v>9.6546806014371178</c:v>
                </c:pt>
                <c:pt idx="689">
                  <c:v>9.4232648532395444</c:v>
                </c:pt>
                <c:pt idx="690">
                  <c:v>9.2615901563009064</c:v>
                </c:pt>
                <c:pt idx="691">
                  <c:v>9.0711805920841915</c:v>
                </c:pt>
                <c:pt idx="692">
                  <c:v>9.3384941908214927</c:v>
                </c:pt>
                <c:pt idx="693">
                  <c:v>9.5603251769256836</c:v>
                </c:pt>
                <c:pt idx="694">
                  <c:v>9.7839729653594301</c:v>
                </c:pt>
                <c:pt idx="695">
                  <c:v>10.167282720162977</c:v>
                </c:pt>
                <c:pt idx="696">
                  <c:v>10.825680597241675</c:v>
                </c:pt>
                <c:pt idx="697">
                  <c:v>10.956345287885719</c:v>
                </c:pt>
                <c:pt idx="698">
                  <c:v>11.049120670163733</c:v>
                </c:pt>
                <c:pt idx="699">
                  <c:v>11.380063136391508</c:v>
                </c:pt>
                <c:pt idx="700">
                  <c:v>11.453419600740515</c:v>
                </c:pt>
                <c:pt idx="701">
                  <c:v>11.046321783471539</c:v>
                </c:pt>
                <c:pt idx="702">
                  <c:v>10.829049116716169</c:v>
                </c:pt>
                <c:pt idx="703">
                  <c:v>11.547833211881686</c:v>
                </c:pt>
                <c:pt idx="704">
                  <c:v>12.105608834234896</c:v>
                </c:pt>
                <c:pt idx="705">
                  <c:v>11.926843194576843</c:v>
                </c:pt>
                <c:pt idx="706">
                  <c:v>11.657475925465302</c:v>
                </c:pt>
                <c:pt idx="707">
                  <c:v>11.532018549978673</c:v>
                </c:pt>
                <c:pt idx="708">
                  <c:v>11.692580200240009</c:v>
                </c:pt>
                <c:pt idx="709">
                  <c:v>11.671222153608348</c:v>
                </c:pt>
                <c:pt idx="710">
                  <c:v>11.49651585185444</c:v>
                </c:pt>
                <c:pt idx="711">
                  <c:v>11.518305739312288</c:v>
                </c:pt>
                <c:pt idx="712">
                  <c:v>11.211919045403562</c:v>
                </c:pt>
                <c:pt idx="713">
                  <c:v>10.745507064160623</c:v>
                </c:pt>
                <c:pt idx="714">
                  <c:v>10.274023178112927</c:v>
                </c:pt>
                <c:pt idx="715">
                  <c:v>10.244586859961444</c:v>
                </c:pt>
                <c:pt idx="716">
                  <c:v>10.454373374313962</c:v>
                </c:pt>
                <c:pt idx="717">
                  <c:v>11.578765111953489</c:v>
                </c:pt>
                <c:pt idx="718">
                  <c:v>12.298694422180089</c:v>
                </c:pt>
                <c:pt idx="719">
                  <c:v>12.740878880792311</c:v>
                </c:pt>
                <c:pt idx="720">
                  <c:v>11.87599470147102</c:v>
                </c:pt>
                <c:pt idx="721">
                  <c:v>12.116579177339077</c:v>
                </c:pt>
                <c:pt idx="722">
                  <c:v>13.332628786594031</c:v>
                </c:pt>
                <c:pt idx="723">
                  <c:v>15.182124333088101</c:v>
                </c:pt>
                <c:pt idx="724">
                  <c:v>14.952770105600864</c:v>
                </c:pt>
                <c:pt idx="725">
                  <c:v>14.168750760121579</c:v>
                </c:pt>
                <c:pt idx="726">
                  <c:v>13.490049017147815</c:v>
                </c:pt>
                <c:pt idx="727">
                  <c:v>12.534877215243156</c:v>
                </c:pt>
                <c:pt idx="728">
                  <c:v>11.956773888435068</c:v>
                </c:pt>
                <c:pt idx="729">
                  <c:v>11.126839993324433</c:v>
                </c:pt>
                <c:pt idx="730">
                  <c:v>10.444479193427824</c:v>
                </c:pt>
                <c:pt idx="731">
                  <c:v>10.05971219315451</c:v>
                </c:pt>
                <c:pt idx="732">
                  <c:v>9.6073982553902404</c:v>
                </c:pt>
                <c:pt idx="733">
                  <c:v>9.0210369617420891</c:v>
                </c:pt>
                <c:pt idx="734">
                  <c:v>8.6735794332089977</c:v>
                </c:pt>
                <c:pt idx="735">
                  <c:v>8.2686805135620549</c:v>
                </c:pt>
                <c:pt idx="736">
                  <c:v>7.9015510191612757</c:v>
                </c:pt>
                <c:pt idx="737">
                  <c:v>7.6106481906493322</c:v>
                </c:pt>
                <c:pt idx="738">
                  <c:v>7.3787134801718874</c:v>
                </c:pt>
                <c:pt idx="739">
                  <c:v>7.2816989860553676</c:v>
                </c:pt>
                <c:pt idx="740">
                  <c:v>6.8219153565536468</c:v>
                </c:pt>
                <c:pt idx="741">
                  <c:v>6.5224271150386457</c:v>
                </c:pt>
                <c:pt idx="742">
                  <c:v>6.3481016229722362</c:v>
                </c:pt>
                <c:pt idx="743">
                  <c:v>5.9777828704311977</c:v>
                </c:pt>
                <c:pt idx="744">
                  <c:v>5.9990049089235207</c:v>
                </c:pt>
                <c:pt idx="745">
                  <c:v>5.8783171982293849</c:v>
                </c:pt>
                <c:pt idx="746">
                  <c:v>5.7693108573183283</c:v>
                </c:pt>
                <c:pt idx="747">
                  <c:v>5.7431585078617866</c:v>
                </c:pt>
                <c:pt idx="748">
                  <c:v>5.6417642303107067</c:v>
                </c:pt>
                <c:pt idx="749">
                  <c:v>5.6561773790033172</c:v>
                </c:pt>
                <c:pt idx="750">
                  <c:v>5.6360300405447905</c:v>
                </c:pt>
                <c:pt idx="751">
                  <c:v>5.4244091756557573</c:v>
                </c:pt>
                <c:pt idx="752">
                  <c:v>5.2259745531993689</c:v>
                </c:pt>
                <c:pt idx="753">
                  <c:v>5.0654258048834171</c:v>
                </c:pt>
                <c:pt idx="754">
                  <c:v>4.9450481549867753</c:v>
                </c:pt>
                <c:pt idx="755">
                  <c:v>4.8328324862962448</c:v>
                </c:pt>
                <c:pt idx="756">
                  <c:v>4.5384859103547903</c:v>
                </c:pt>
                <c:pt idx="757">
                  <c:v>3.9196429751802344</c:v>
                </c:pt>
                <c:pt idx="758">
                  <c:v>4.3513446342076252</c:v>
                </c:pt>
                <c:pt idx="759">
                  <c:v>4.2656957654073171</c:v>
                </c:pt>
                <c:pt idx="760">
                  <c:v>4.4249052427292046</c:v>
                </c:pt>
                <c:pt idx="761">
                  <c:v>4.3071229794765546</c:v>
                </c:pt>
                <c:pt idx="762">
                  <c:v>3.9860372906072188</c:v>
                </c:pt>
                <c:pt idx="763">
                  <c:v>3.8982497971360353</c:v>
                </c:pt>
                <c:pt idx="764">
                  <c:v>3.8549934490825946</c:v>
                </c:pt>
                <c:pt idx="765">
                  <c:v>3.8406680776213271</c:v>
                </c:pt>
                <c:pt idx="766">
                  <c:v>3.8923956725996294</c:v>
                </c:pt>
                <c:pt idx="767">
                  <c:v>3.9949814643532533</c:v>
                </c:pt>
                <c:pt idx="768">
                  <c:v>4.2034458517823481</c:v>
                </c:pt>
                <c:pt idx="769">
                  <c:v>4.3548064113991662</c:v>
                </c:pt>
                <c:pt idx="770">
                  <c:v>4.3750853188246621</c:v>
                </c:pt>
                <c:pt idx="771">
                  <c:v>4.3930383230627861</c:v>
                </c:pt>
                <c:pt idx="772">
                  <c:v>4.3415973406992743</c:v>
                </c:pt>
                <c:pt idx="773">
                  <c:v>4.290286000440096</c:v>
                </c:pt>
                <c:pt idx="774">
                  <c:v>4.2457051349389276</c:v>
                </c:pt>
                <c:pt idx="775">
                  <c:v>4.1303514867084576</c:v>
                </c:pt>
                <c:pt idx="776">
                  <c:v>3.9299656816446573</c:v>
                </c:pt>
                <c:pt idx="777">
                  <c:v>3.770061543662961</c:v>
                </c:pt>
                <c:pt idx="778">
                  <c:v>3.7116696537841825</c:v>
                </c:pt>
                <c:pt idx="779">
                  <c:v>3.5896629569464662</c:v>
                </c:pt>
                <c:pt idx="780">
                  <c:v>3.5257558462953287</c:v>
                </c:pt>
                <c:pt idx="781">
                  <c:v>3.4152639582650726</c:v>
                </c:pt>
                <c:pt idx="782">
                  <c:v>3.2688846377610168</c:v>
                </c:pt>
                <c:pt idx="783">
                  <c:v>3.1615145159617581</c:v>
                </c:pt>
                <c:pt idx="784">
                  <c:v>3.1136646102312291</c:v>
                </c:pt>
                <c:pt idx="785">
                  <c:v>3.07204906169197</c:v>
                </c:pt>
                <c:pt idx="786">
                  <c:v>3.0314086837762417</c:v>
                </c:pt>
                <c:pt idx="787">
                  <c:v>3.0084004246814002</c:v>
                </c:pt>
                <c:pt idx="788">
                  <c:v>3.0964614266672514</c:v>
                </c:pt>
                <c:pt idx="789">
                  <c:v>3.2418964918644422</c:v>
                </c:pt>
                <c:pt idx="790">
                  <c:v>3.4246863568550041</c:v>
                </c:pt>
                <c:pt idx="791">
                  <c:v>3.4927090723975356</c:v>
                </c:pt>
                <c:pt idx="792">
                  <c:v>3.4956094105138855</c:v>
                </c:pt>
                <c:pt idx="793">
                  <c:v>3.5200665645185532</c:v>
                </c:pt>
                <c:pt idx="794">
                  <c:v>3.6527570311378752</c:v>
                </c:pt>
                <c:pt idx="795">
                  <c:v>3.9428393056347271</c:v>
                </c:pt>
                <c:pt idx="796">
                  <c:v>4.1726911855749478</c:v>
                </c:pt>
                <c:pt idx="797">
                  <c:v>4.214383440063008</c:v>
                </c:pt>
                <c:pt idx="798">
                  <c:v>4.1495291326838526</c:v>
                </c:pt>
                <c:pt idx="799">
                  <c:v>4.1417165754094141</c:v>
                </c:pt>
                <c:pt idx="800">
                  <c:v>3.9386260164819764</c:v>
                </c:pt>
                <c:pt idx="801">
                  <c:v>3.7251198889393309</c:v>
                </c:pt>
                <c:pt idx="802">
                  <c:v>3.4893064612472093</c:v>
                </c:pt>
                <c:pt idx="803">
                  <c:v>3.3564998684423792</c:v>
                </c:pt>
                <c:pt idx="804">
                  <c:v>3.2099901435553795</c:v>
                </c:pt>
                <c:pt idx="805">
                  <c:v>3.1129745451234521</c:v>
                </c:pt>
                <c:pt idx="806">
                  <c:v>2.9671747968453195</c:v>
                </c:pt>
                <c:pt idx="807">
                  <c:v>2.9018663159344813</c:v>
                </c:pt>
                <c:pt idx="808">
                  <c:v>2.8631768007891703</c:v>
                </c:pt>
                <c:pt idx="809">
                  <c:v>2.7638119656854396</c:v>
                </c:pt>
                <c:pt idx="810">
                  <c:v>2.7360742328429115</c:v>
                </c:pt>
                <c:pt idx="811">
                  <c:v>2.9001940665652235</c:v>
                </c:pt>
                <c:pt idx="812">
                  <c:v>2.8890797096311447</c:v>
                </c:pt>
                <c:pt idx="813">
                  <c:v>2.8502718014434709</c:v>
                </c:pt>
                <c:pt idx="814">
                  <c:v>2.9170448046252502</c:v>
                </c:pt>
                <c:pt idx="815">
                  <c:v>3.0134018636649218</c:v>
                </c:pt>
                <c:pt idx="816">
                  <c:v>3.0658954459717505</c:v>
                </c:pt>
                <c:pt idx="817">
                  <c:v>3.0316360039360908</c:v>
                </c:pt>
                <c:pt idx="818">
                  <c:v>2.9910452676896613</c:v>
                </c:pt>
                <c:pt idx="819">
                  <c:v>2.9795630330246143</c:v>
                </c:pt>
                <c:pt idx="820">
                  <c:v>2.9785129813993136</c:v>
                </c:pt>
                <c:pt idx="821">
                  <c:v>3.0013001293918005</c:v>
                </c:pt>
                <c:pt idx="822">
                  <c:v>3.0254264735488015</c:v>
                </c:pt>
                <c:pt idx="823">
                  <c:v>2.9968391145123743</c:v>
                </c:pt>
                <c:pt idx="824">
                  <c:v>2.9396636436216683</c:v>
                </c:pt>
                <c:pt idx="825">
                  <c:v>2.8773833743689172</c:v>
                </c:pt>
                <c:pt idx="826">
                  <c:v>2.7997620204404634</c:v>
                </c:pt>
                <c:pt idx="827">
                  <c:v>2.6999580611619485</c:v>
                </c:pt>
                <c:pt idx="828">
                  <c:v>2.576336830969475</c:v>
                </c:pt>
                <c:pt idx="829">
                  <c:v>2.5163033125170298</c:v>
                </c:pt>
                <c:pt idx="830">
                  <c:v>2.4922240799548669</c:v>
                </c:pt>
                <c:pt idx="831">
                  <c:v>2.4586736160761853</c:v>
                </c:pt>
                <c:pt idx="832">
                  <c:v>2.405191377758678</c:v>
                </c:pt>
                <c:pt idx="833">
                  <c:v>2.3956771894249669</c:v>
                </c:pt>
                <c:pt idx="834">
                  <c:v>2.3712396272947274</c:v>
                </c:pt>
                <c:pt idx="835">
                  <c:v>2.3712396272947274</c:v>
                </c:pt>
                <c:pt idx="836">
                  <c:v>2.3789999570630131</c:v>
                </c:pt>
                <c:pt idx="837">
                  <c:v>2.5093770917829388</c:v>
                </c:pt>
                <c:pt idx="838">
                  <c:v>2.5594860929094483</c:v>
                </c:pt>
                <c:pt idx="839">
                  <c:v>2.6678539161591424</c:v>
                </c:pt>
                <c:pt idx="840">
                  <c:v>2.7360742328429115</c:v>
                </c:pt>
                <c:pt idx="841">
                  <c:v>2.7459696157476232</c:v>
                </c:pt>
                <c:pt idx="842">
                  <c:v>2.7352405101996169</c:v>
                </c:pt>
                <c:pt idx="843">
                  <c:v>2.7955699992823995</c:v>
                </c:pt>
                <c:pt idx="844">
                  <c:v>2.9309471672053835</c:v>
                </c:pt>
                <c:pt idx="845">
                  <c:v>2.793335515267215</c:v>
                </c:pt>
                <c:pt idx="846">
                  <c:v>2.7467685467882466</c:v>
                </c:pt>
                <c:pt idx="847">
                  <c:v>2.6955570212077937</c:v>
                </c:pt>
                <c:pt idx="848">
                  <c:v>2.6136922104504507</c:v>
                </c:pt>
                <c:pt idx="849">
                  <c:v>2.5688172820183963</c:v>
                </c:pt>
                <c:pt idx="850">
                  <c:v>2.4805162458053891</c:v>
                </c:pt>
                <c:pt idx="851">
                  <c:v>2.3901755481476923</c:v>
                </c:pt>
                <c:pt idx="852">
                  <c:v>2.3485670310199094</c:v>
                </c:pt>
                <c:pt idx="853">
                  <c:v>2.329936145927137</c:v>
                </c:pt>
                <c:pt idx="854">
                  <c:v>2.2967141214435012</c:v>
                </c:pt>
                <c:pt idx="855">
                  <c:v>2.104494635673309</c:v>
                </c:pt>
                <c:pt idx="856">
                  <c:v>2.2728244793794641</c:v>
                </c:pt>
                <c:pt idx="857">
                  <c:v>2.2062395527273022</c:v>
                </c:pt>
                <c:pt idx="858">
                  <c:v>2.1334577045713292</c:v>
                </c:pt>
                <c:pt idx="859">
                  <c:v>2.142485785442668</c:v>
                </c:pt>
                <c:pt idx="860">
                  <c:v>2.1836546249013584</c:v>
                </c:pt>
                <c:pt idx="861">
                  <c:v>2.228524590583413</c:v>
                </c:pt>
                <c:pt idx="862">
                  <c:v>2.2833393257173125</c:v>
                </c:pt>
                <c:pt idx="863">
                  <c:v>2.3638414737069677</c:v>
                </c:pt>
                <c:pt idx="864">
                  <c:v>2.4477269818480751</c:v>
                </c:pt>
                <c:pt idx="865">
                  <c:v>2.5406149522908312</c:v>
                </c:pt>
                <c:pt idx="866">
                  <c:v>2.6478080963962185</c:v>
                </c:pt>
                <c:pt idx="867">
                  <c:v>2.8279560716836492</c:v>
                </c:pt>
                <c:pt idx="868">
                  <c:v>2.9781422369990258</c:v>
                </c:pt>
                <c:pt idx="869">
                  <c:v>2.9593939065852859</c:v>
                </c:pt>
                <c:pt idx="870">
                  <c:v>2.9554616199500341</c:v>
                </c:pt>
                <c:pt idx="871">
                  <c:v>2.9094676495857321</c:v>
                </c:pt>
                <c:pt idx="872">
                  <c:v>2.9636991163415418</c:v>
                </c:pt>
                <c:pt idx="873">
                  <c:v>2.9677425133006743</c:v>
                </c:pt>
                <c:pt idx="874">
                  <c:v>2.9388948741642635</c:v>
                </c:pt>
                <c:pt idx="875">
                  <c:v>2.9023154966741416</c:v>
                </c:pt>
                <c:pt idx="876">
                  <c:v>2.8862799562700996</c:v>
                </c:pt>
                <c:pt idx="877">
                  <c:v>2.8979924509488617</c:v>
                </c:pt>
                <c:pt idx="878">
                  <c:v>2.9141043233763262</c:v>
                </c:pt>
                <c:pt idx="879">
                  <c:v>2.9856470643611419</c:v>
                </c:pt>
                <c:pt idx="880">
                  <c:v>3.0463403244308225</c:v>
                </c:pt>
                <c:pt idx="881">
                  <c:v>3.1632194035176635</c:v>
                </c:pt>
                <c:pt idx="882">
                  <c:v>3.2634272875775143</c:v>
                </c:pt>
                <c:pt idx="883">
                  <c:v>3.3632480926466259</c:v>
                </c:pt>
                <c:pt idx="884">
                  <c:v>3.4928769943667262</c:v>
                </c:pt>
                <c:pt idx="885">
                  <c:v>3.7340919895017648</c:v>
                </c:pt>
                <c:pt idx="886">
                  <c:v>4.0542401371313126</c:v>
                </c:pt>
                <c:pt idx="887">
                  <c:v>4.2655541728039683</c:v>
                </c:pt>
                <c:pt idx="888">
                  <c:v>4.4996241624173479</c:v>
                </c:pt>
                <c:pt idx="889">
                  <c:v>4.6846982848966405</c:v>
                </c:pt>
                <c:pt idx="890">
                  <c:v>4.8106477613726586</c:v>
                </c:pt>
                <c:pt idx="891">
                  <c:v>4.6686942752799183</c:v>
                </c:pt>
                <c:pt idx="892">
                  <c:v>4.9402168364549537</c:v>
                </c:pt>
                <c:pt idx="893">
                  <c:v>4.8518022373109346</c:v>
                </c:pt>
                <c:pt idx="894">
                  <c:v>4.6500158916699714</c:v>
                </c:pt>
                <c:pt idx="895">
                  <c:v>4.5232964473223385</c:v>
                </c:pt>
                <c:pt idx="896">
                  <c:v>4.371710712147399</c:v>
                </c:pt>
                <c:pt idx="897">
                  <c:v>4.2528998686561215</c:v>
                </c:pt>
                <c:pt idx="898">
                  <c:v>4.0994299326699855</c:v>
                </c:pt>
                <c:pt idx="899">
                  <c:v>3.9835312899850233</c:v>
                </c:pt>
                <c:pt idx="900">
                  <c:v>3.8744349854641023</c:v>
                </c:pt>
                <c:pt idx="901">
                  <c:v>3.8360641388627239</c:v>
                </c:pt>
                <c:pt idx="902">
                  <c:v>3.7046043551881582</c:v>
                </c:pt>
                <c:pt idx="903">
                  <c:v>3.6230012389460491</c:v>
                </c:pt>
                <c:pt idx="904">
                  <c:v>3.5123700106491214</c:v>
                </c:pt>
                <c:pt idx="905">
                  <c:v>3.4319465510381018</c:v>
                </c:pt>
                <c:pt idx="906">
                  <c:v>3.3724691741113775</c:v>
                </c:pt>
                <c:pt idx="907">
                  <c:v>3.3592180790753874</c:v>
                </c:pt>
                <c:pt idx="908">
                  <c:v>3.3991008330167052</c:v>
                </c:pt>
                <c:pt idx="909">
                  <c:v>3.5261926004129096</c:v>
                </c:pt>
                <c:pt idx="910">
                  <c:v>3.6628489913223219</c:v>
                </c:pt>
                <c:pt idx="911">
                  <c:v>3.7894249339663917</c:v>
                </c:pt>
                <c:pt idx="912">
                  <c:v>3.8972254524357766</c:v>
                </c:pt>
                <c:pt idx="913">
                  <c:v>4.063297512624354</c:v>
                </c:pt>
                <c:pt idx="914">
                  <c:v>4.2409844439063029</c:v>
                </c:pt>
                <c:pt idx="915">
                  <c:v>4.704957166934391</c:v>
                </c:pt>
                <c:pt idx="916">
                  <c:v>5.2210870082342833</c:v>
                </c:pt>
                <c:pt idx="917">
                  <c:v>5.58932860853339</c:v>
                </c:pt>
                <c:pt idx="918">
                  <c:v>5.617943817038503</c:v>
                </c:pt>
                <c:pt idx="919">
                  <c:v>4.8122052065775831</c:v>
                </c:pt>
                <c:pt idx="920">
                  <c:v>4.3051989742121997</c:v>
                </c:pt>
                <c:pt idx="921">
                  <c:v>4.1788563211089906</c:v>
                </c:pt>
                <c:pt idx="922">
                  <c:v>4.0714291367239532</c:v>
                </c:pt>
                <c:pt idx="923">
                  <c:v>3.9400652349324989</c:v>
                </c:pt>
                <c:pt idx="924">
                  <c:v>3.8296698883162028</c:v>
                </c:pt>
                <c:pt idx="925">
                  <c:v>3.720994529575878</c:v>
                </c:pt>
                <c:pt idx="926">
                  <c:v>3.6165562837416485</c:v>
                </c:pt>
                <c:pt idx="927">
                  <c:v>3.5061751495086604</c:v>
                </c:pt>
                <c:pt idx="928">
                  <c:v>3.4405325115983474</c:v>
                </c:pt>
                <c:pt idx="929">
                  <c:v>3.422364176552684</c:v>
                </c:pt>
                <c:pt idx="930">
                  <c:v>3.4287499230914698</c:v>
                </c:pt>
                <c:pt idx="931">
                  <c:v>3.395224291618864</c:v>
                </c:pt>
                <c:pt idx="932">
                  <c:v>3.4343086062896919</c:v>
                </c:pt>
                <c:pt idx="933">
                  <c:v>3.5274577436948715</c:v>
                </c:pt>
                <c:pt idx="934">
                  <c:v>3.8556310004761896</c:v>
                </c:pt>
                <c:pt idx="935">
                  <c:v>4.0270974624611</c:v>
                </c:pt>
                <c:pt idx="936">
                  <c:v>4.5972649374693475</c:v>
                </c:pt>
                <c:pt idx="937">
                  <c:v>5.3313355344029274</c:v>
                </c:pt>
                <c:pt idx="938">
                  <c:v>5.9483399175004656</c:v>
                </c:pt>
                <c:pt idx="939">
                  <c:v>6.0398413878453265</c:v>
                </c:pt>
                <c:pt idx="940">
                  <c:v>5.8276090906737901</c:v>
                </c:pt>
                <c:pt idx="941">
                  <c:v>5.8388276119158444</c:v>
                </c:pt>
                <c:pt idx="942">
                  <c:v>5.5905870378305416</c:v>
                </c:pt>
                <c:pt idx="943">
                  <c:v>5.3551214038052599</c:v>
                </c:pt>
                <c:pt idx="944">
                  <c:v>5.1959939017409926</c:v>
                </c:pt>
                <c:pt idx="945">
                  <c:v>4.9670300110144376</c:v>
                </c:pt>
                <c:pt idx="946">
                  <c:v>4.7841920327846204</c:v>
                </c:pt>
                <c:pt idx="947">
                  <c:v>4.7802310830547334</c:v>
                </c:pt>
                <c:pt idx="948">
                  <c:v>4.6441491187295867</c:v>
                </c:pt>
                <c:pt idx="949">
                  <c:v>4.5361218856056169</c:v>
                </c:pt>
                <c:pt idx="950">
                  <c:v>4.5368366611576532</c:v>
                </c:pt>
                <c:pt idx="951">
                  <c:v>4.5419519157440682</c:v>
                </c:pt>
                <c:pt idx="952">
                  <c:v>4.5378516203033428</c:v>
                </c:pt>
                <c:pt idx="953">
                  <c:v>4.7089236197989113</c:v>
                </c:pt>
                <c:pt idx="954">
                  <c:v>4.8504584190036448</c:v>
                </c:pt>
                <c:pt idx="955">
                  <c:v>5.0355613698573842</c:v>
                </c:pt>
                <c:pt idx="956">
                  <c:v>5.3058648004062672</c:v>
                </c:pt>
                <c:pt idx="957">
                  <c:v>5.5192153674654856</c:v>
                </c:pt>
                <c:pt idx="958">
                  <c:v>5.4391983809203825</c:v>
                </c:pt>
                <c:pt idx="959">
                  <c:v>5.957338954130476</c:v>
                </c:pt>
                <c:pt idx="960">
                  <c:v>6.3167683838366333</c:v>
                </c:pt>
                <c:pt idx="961">
                  <c:v>6.4310348505068262</c:v>
                </c:pt>
                <c:pt idx="962">
                  <c:v>6.9470356044898178</c:v>
                </c:pt>
                <c:pt idx="963">
                  <c:v>7.5977904497425177</c:v>
                </c:pt>
                <c:pt idx="964">
                  <c:v>7.2380427919227142</c:v>
                </c:pt>
                <c:pt idx="965">
                  <c:v>7.5100587189391739</c:v>
                </c:pt>
                <c:pt idx="966">
                  <c:v>6.6943076315913004</c:v>
                </c:pt>
                <c:pt idx="967">
                  <c:v>6.549353466430941</c:v>
                </c:pt>
                <c:pt idx="968">
                  <c:v>6.2755289037800654</c:v>
                </c:pt>
                <c:pt idx="969">
                  <c:v>6.1529224173045689</c:v>
                </c:pt>
                <c:pt idx="970">
                  <c:v>6.1093868688438189</c:v>
                </c:pt>
                <c:pt idx="971">
                  <c:v>5.9396183667522688</c:v>
                </c:pt>
                <c:pt idx="972">
                  <c:v>5.7979001285078935</c:v>
                </c:pt>
                <c:pt idx="973">
                  <c:v>5.9694808067983125</c:v>
                </c:pt>
                <c:pt idx="974">
                  <c:v>5.7810680758220823</c:v>
                </c:pt>
                <c:pt idx="975">
                  <c:v>5.8307092628102142</c:v>
                </c:pt>
                <c:pt idx="976">
                  <c:v>5.8791278022233895</c:v>
                </c:pt>
                <c:pt idx="977">
                  <c:v>5.8791278022233895</c:v>
                </c:pt>
                <c:pt idx="978">
                  <c:v>5.9963812884911167</c:v>
                </c:pt>
                <c:pt idx="979">
                  <c:v>6.0536882079327921</c:v>
                </c:pt>
                <c:pt idx="980">
                  <c:v>6.0439769907672032</c:v>
                </c:pt>
                <c:pt idx="981">
                  <c:v>5.9213904327867475</c:v>
                </c:pt>
                <c:pt idx="982">
                  <c:v>6.0233692849955744</c:v>
                </c:pt>
                <c:pt idx="983">
                  <c:v>6.294551404289269</c:v>
                </c:pt>
                <c:pt idx="984">
                  <c:v>6.6476268748034713</c:v>
                </c:pt>
                <c:pt idx="985">
                  <c:v>6.6225000329532353</c:v>
                </c:pt>
                <c:pt idx="986">
                  <c:v>6.8080330380171867</c:v>
                </c:pt>
                <c:pt idx="987">
                  <c:v>6.9437459056782007</c:v>
                </c:pt>
                <c:pt idx="988">
                  <c:v>7.076916094302061</c:v>
                </c:pt>
                <c:pt idx="989">
                  <c:v>7.210204674112906</c:v>
                </c:pt>
                <c:pt idx="990">
                  <c:v>7.1766755329741638</c:v>
                </c:pt>
                <c:pt idx="991">
                  <c:v>7.009374122343055</c:v>
                </c:pt>
                <c:pt idx="992">
                  <c:v>6.8443619101319282</c:v>
                </c:pt>
                <c:pt idx="993">
                  <c:v>6.7169614559539612</c:v>
                </c:pt>
                <c:pt idx="994">
                  <c:v>6.4988838096837949</c:v>
                </c:pt>
                <c:pt idx="995">
                  <c:v>6.1977720214337229</c:v>
                </c:pt>
                <c:pt idx="996">
                  <c:v>6.1390571915995462</c:v>
                </c:pt>
                <c:pt idx="997">
                  <c:v>6.047402749276702</c:v>
                </c:pt>
                <c:pt idx="998">
                  <c:v>6.0871205386860572</c:v>
                </c:pt>
                <c:pt idx="999">
                  <c:v>6.0567708411038179</c:v>
                </c:pt>
                <c:pt idx="1000">
                  <c:v>6.0295185881950477</c:v>
                </c:pt>
                <c:pt idx="1001">
                  <c:v>6.2702467043043608</c:v>
                </c:pt>
                <c:pt idx="1002">
                  <c:v>6.444447143018186</c:v>
                </c:pt>
                <c:pt idx="1003">
                  <c:v>6.394032599467451</c:v>
                </c:pt>
                <c:pt idx="1004">
                  <c:v>6.4526695288590901</c:v>
                </c:pt>
                <c:pt idx="1005">
                  <c:v>7.2084316626612202</c:v>
                </c:pt>
                <c:pt idx="1006">
                  <c:v>7.5040306003918129</c:v>
                </c:pt>
                <c:pt idx="1007">
                  <c:v>7.8072304170680269</c:v>
                </c:pt>
                <c:pt idx="1008">
                  <c:v>8.0768862974766034</c:v>
                </c:pt>
                <c:pt idx="1009">
                  <c:v>8.9234562282623386</c:v>
                </c:pt>
                <c:pt idx="1010">
                  <c:v>9.048875249158332</c:v>
                </c:pt>
                <c:pt idx="1011">
                  <c:v>9.5538982369229508</c:v>
                </c:pt>
                <c:pt idx="1012">
                  <c:v>9.884482977607874</c:v>
                </c:pt>
                <c:pt idx="1013">
                  <c:v>9.6101244099256036</c:v>
                </c:pt>
                <c:pt idx="1014">
                  <c:v>9.1575289905005164</c:v>
                </c:pt>
                <c:pt idx="1015">
                  <c:v>8.6674839650436315</c:v>
                </c:pt>
                <c:pt idx="1016">
                  <c:v>8.1770937442389684</c:v>
                </c:pt>
                <c:pt idx="1017">
                  <c:v>7.9504741579139742</c:v>
                </c:pt>
                <c:pt idx="1018">
                  <c:v>7.4685336028718501</c:v>
                </c:pt>
                <c:pt idx="1019">
                  <c:v>8.1324661693268325</c:v>
                </c:pt>
                <c:pt idx="1020">
                  <c:v>8.5813711100343326</c:v>
                </c:pt>
                <c:pt idx="1021">
                  <c:v>8.4188487754016741</c:v>
                </c:pt>
                <c:pt idx="1022">
                  <c:v>7.7092393361786566</c:v>
                </c:pt>
                <c:pt idx="1023">
                  <c:v>7.2122240371020627</c:v>
                </c:pt>
                <c:pt idx="1024">
                  <c:v>7.1425165099865939</c:v>
                </c:pt>
                <c:pt idx="1025">
                  <c:v>7.0083963942770442</c:v>
                </c:pt>
                <c:pt idx="1026">
                  <c:v>6.9077731689795101</c:v>
                </c:pt>
                <c:pt idx="1027">
                  <c:v>6.8693024984392022</c:v>
                </c:pt>
                <c:pt idx="1028">
                  <c:v>6.8936828862407129</c:v>
                </c:pt>
                <c:pt idx="1029">
                  <c:v>7.0291361333109812</c:v>
                </c:pt>
                <c:pt idx="1030">
                  <c:v>7.0103771124284053</c:v>
                </c:pt>
                <c:pt idx="1031">
                  <c:v>7.1858837768494688</c:v>
                </c:pt>
                <c:pt idx="1032">
                  <c:v>7.1974883039315243</c:v>
                </c:pt>
                <c:pt idx="1033">
                  <c:v>7.211075020545918</c:v>
                </c:pt>
                <c:pt idx="1034">
                  <c:v>7.3819421568064172</c:v>
                </c:pt>
                <c:pt idx="1035">
                  <c:v>7.5305879533360622</c:v>
                </c:pt>
                <c:pt idx="1036">
                  <c:v>7.5175586498260119</c:v>
                </c:pt>
                <c:pt idx="1037">
                  <c:v>7.5038816843446732</c:v>
                </c:pt>
                <c:pt idx="1038">
                  <c:v>7.5786799319987219</c:v>
                </c:pt>
                <c:pt idx="1039">
                  <c:v>7.5290729280411224</c:v>
                </c:pt>
                <c:pt idx="1040">
                  <c:v>7.6188532164609182</c:v>
                </c:pt>
                <c:pt idx="1041">
                  <c:v>7.5217382013959178</c:v>
                </c:pt>
                <c:pt idx="1042">
                  <c:v>7.4116356299889601</c:v>
                </c:pt>
                <c:pt idx="1043">
                  <c:v>7.312198825385444</c:v>
                </c:pt>
                <c:pt idx="1044">
                  <c:v>7.0873556602354242</c:v>
                </c:pt>
                <c:pt idx="1045">
                  <c:v>6.9162751155270463</c:v>
                </c:pt>
                <c:pt idx="1046">
                  <c:v>6.7974472156346817</c:v>
                </c:pt>
                <c:pt idx="1047">
                  <c:v>6.6104021941634166</c:v>
                </c:pt>
                <c:pt idx="1048">
                  <c:v>6.4639769489770424</c:v>
                </c:pt>
                <c:pt idx="1049">
                  <c:v>6.3307184688470031</c:v>
                </c:pt>
                <c:pt idx="1050">
                  <c:v>6.2640170795063348</c:v>
                </c:pt>
                <c:pt idx="1051">
                  <c:v>6.2041075994510377</c:v>
                </c:pt>
                <c:pt idx="1052">
                  <c:v>6.2144925202815351</c:v>
                </c:pt>
                <c:pt idx="1053">
                  <c:v>6.2287494981489848</c:v>
                </c:pt>
                <c:pt idx="1054">
                  <c:v>6.2534715638546476</c:v>
                </c:pt>
                <c:pt idx="1055">
                  <c:v>6.4944755871510633</c:v>
                </c:pt>
                <c:pt idx="1056">
                  <c:v>6.5942598407971333</c:v>
                </c:pt>
                <c:pt idx="1057">
                  <c:v>6.7009922814057807</c:v>
                </c:pt>
                <c:pt idx="1058">
                  <c:v>6.8248770754209342</c:v>
                </c:pt>
                <c:pt idx="1059">
                  <c:v>7.0416202296874575</c:v>
                </c:pt>
                <c:pt idx="1060">
                  <c:v>7.087676322350255</c:v>
                </c:pt>
                <c:pt idx="1061">
                  <c:v>7.1472512262894137</c:v>
                </c:pt>
                <c:pt idx="1062">
                  <c:v>7.0988274981383999</c:v>
                </c:pt>
                <c:pt idx="1063">
                  <c:v>7.1851542933003048</c:v>
                </c:pt>
                <c:pt idx="1064">
                  <c:v>7.1966539322456073</c:v>
                </c:pt>
                <c:pt idx="1065">
                  <c:v>7.069746173788241</c:v>
                </c:pt>
                <c:pt idx="1066">
                  <c:v>6.9446105236566016</c:v>
                </c:pt>
                <c:pt idx="1067">
                  <c:v>6.8664243972501025</c:v>
                </c:pt>
                <c:pt idx="1068">
                  <c:v>6.8078773624173472</c:v>
                </c:pt>
                <c:pt idx="1069">
                  <c:v>6.7359300167917295</c:v>
                </c:pt>
                <c:pt idx="1070">
                  <c:v>6.7086777638829593</c:v>
                </c:pt>
                <c:pt idx="1071">
                  <c:v>6.6274500901674633</c:v>
                </c:pt>
                <c:pt idx="1072">
                  <c:v>6.6815138826982627</c:v>
                </c:pt>
                <c:pt idx="1073">
                  <c:v>6.720188798204088</c:v>
                </c:pt>
                <c:pt idx="1074">
                  <c:v>6.7849260986191355</c:v>
                </c:pt>
                <c:pt idx="1075">
                  <c:v>6.9247758518553058</c:v>
                </c:pt>
                <c:pt idx="1076">
                  <c:v>7.0402176571047432</c:v>
                </c:pt>
                <c:pt idx="1077">
                  <c:v>7.2058881556810528</c:v>
                </c:pt>
                <c:pt idx="1078">
                  <c:v>7.4779226081582433</c:v>
                </c:pt>
                <c:pt idx="1079">
                  <c:v>7.6293414011029803</c:v>
                </c:pt>
                <c:pt idx="1080">
                  <c:v>7.8575689744459041</c:v>
                </c:pt>
                <c:pt idx="1081">
                  <c:v>7.5364586741489648</c:v>
                </c:pt>
                <c:pt idx="1082">
                  <c:v>7.6338175775552504</c:v>
                </c:pt>
                <c:pt idx="1083">
                  <c:v>8.1237944983005423</c:v>
                </c:pt>
                <c:pt idx="1084">
                  <c:v>8.7691418868528732</c:v>
                </c:pt>
                <c:pt idx="1085">
                  <c:v>8.9342365410770945</c:v>
                </c:pt>
                <c:pt idx="1086">
                  <c:v>8.7924976489263393</c:v>
                </c:pt>
                <c:pt idx="1087">
                  <c:v>8.4055847275721014</c:v>
                </c:pt>
                <c:pt idx="1088">
                  <c:v>8.1450507643201213</c:v>
                </c:pt>
                <c:pt idx="1089">
                  <c:v>7.9976965998259901</c:v>
                </c:pt>
                <c:pt idx="1090">
                  <c:v>7.7929182174630576</c:v>
                </c:pt>
                <c:pt idx="1091">
                  <c:v>7.9562071064856479</c:v>
                </c:pt>
                <c:pt idx="1092">
                  <c:v>8.274048464647759</c:v>
                </c:pt>
                <c:pt idx="1093">
                  <c:v>8.2957935489612069</c:v>
                </c:pt>
                <c:pt idx="1094">
                  <c:v>7.9769181637168423</c:v>
                </c:pt>
                <c:pt idx="1095">
                  <c:v>7.8333435334745252</c:v>
                </c:pt>
                <c:pt idx="1096">
                  <c:v>7.594684181454527</c:v>
                </c:pt>
                <c:pt idx="1097">
                  <c:v>7.4597019742341804</c:v>
                </c:pt>
                <c:pt idx="1098">
                  <c:v>7.4406681099506153</c:v>
                </c:pt>
                <c:pt idx="1099">
                  <c:v>7.4979556717492528</c:v>
                </c:pt>
                <c:pt idx="1100">
                  <c:v>7.7128511458993438</c:v>
                </c:pt>
                <c:pt idx="1101">
                  <c:v>7.8536548810434859</c:v>
                </c:pt>
                <c:pt idx="1102">
                  <c:v>7.8536548810434859</c:v>
                </c:pt>
                <c:pt idx="1103">
                  <c:v>7.8536548810434859</c:v>
                </c:pt>
                <c:pt idx="1104">
                  <c:v>8.2523738937923099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F8C-46D6-8826-F9E8392FCA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1817768"/>
        <c:axId val="471820792"/>
      </c:scatterChart>
      <c:valAx>
        <c:axId val="471817768"/>
        <c:scaling>
          <c:orientation val="minMax"/>
          <c:max val="226"/>
          <c:min val="179"/>
        </c:scaling>
        <c:delete val="0"/>
        <c:axPos val="b"/>
        <c:minorGridlines/>
        <c:numFmt formatCode="0" sourceLinked="0"/>
        <c:majorTickMark val="cross"/>
        <c:minorTickMark val="in"/>
        <c:tickLblPos val="nextTo"/>
        <c:crossAx val="471820792"/>
        <c:crosses val="autoZero"/>
        <c:crossBetween val="midCat"/>
        <c:majorUnit val="2"/>
        <c:minorUnit val="1"/>
      </c:valAx>
      <c:valAx>
        <c:axId val="471820792"/>
        <c:scaling>
          <c:orientation val="minMax"/>
        </c:scaling>
        <c:delete val="0"/>
        <c:axPos val="l"/>
        <c:majorGridlines>
          <c:spPr>
            <a:ln w="6350">
              <a:solidFill>
                <a:schemeClr val="bg1">
                  <a:lumMod val="75000"/>
                </a:schemeClr>
              </a:solidFill>
            </a:ln>
          </c:spPr>
        </c:majorGridlines>
        <c:numFmt formatCode="0" sourceLinked="0"/>
        <c:majorTickMark val="out"/>
        <c:minorTickMark val="none"/>
        <c:tickLblPos val="nextTo"/>
        <c:crossAx val="471817768"/>
        <c:crosses val="autoZero"/>
        <c:crossBetween val="midCat"/>
      </c:valAx>
    </c:plotArea>
    <c:plotVisOnly val="1"/>
    <c:dispBlanksAs val="gap"/>
    <c:showDLblsOverMax val="0"/>
  </c:chart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'1999'!$F$555:$F$563</c:f>
              <c:numCache>
                <c:formatCode>0.000</c:formatCode>
                <c:ptCount val="9"/>
                <c:pt idx="0">
                  <c:v>198.75</c:v>
                </c:pt>
                <c:pt idx="1">
                  <c:v>198.79166666666666</c:v>
                </c:pt>
                <c:pt idx="2">
                  <c:v>198.83333333333334</c:v>
                </c:pt>
                <c:pt idx="3">
                  <c:v>198.875</c:v>
                </c:pt>
                <c:pt idx="4">
                  <c:v>198.91666666666666</c:v>
                </c:pt>
                <c:pt idx="5">
                  <c:v>198.95833333333334</c:v>
                </c:pt>
                <c:pt idx="6">
                  <c:v>199</c:v>
                </c:pt>
                <c:pt idx="7">
                  <c:v>199.04166666666666</c:v>
                </c:pt>
                <c:pt idx="8">
                  <c:v>199.08333333333334</c:v>
                </c:pt>
              </c:numCache>
            </c:numRef>
          </c:xVal>
          <c:yVal>
            <c:numRef>
              <c:f>'1999'!$E$555:$E$563</c:f>
              <c:numCache>
                <c:formatCode>0.000</c:formatCode>
                <c:ptCount val="9"/>
                <c:pt idx="0">
                  <c:v>22.71092898126382</c:v>
                </c:pt>
                <c:pt idx="1">
                  <c:v>21.962758075898719</c:v>
                </c:pt>
                <c:pt idx="2">
                  <c:v>20.059977278466469</c:v>
                </c:pt>
                <c:pt idx="3">
                  <c:v>18.881063745847534</c:v>
                </c:pt>
                <c:pt idx="4">
                  <c:v>17.889463910751267</c:v>
                </c:pt>
                <c:pt idx="5">
                  <c:v>17.353922312630282</c:v>
                </c:pt>
                <c:pt idx="6">
                  <c:v>17.178859186287223</c:v>
                </c:pt>
                <c:pt idx="7">
                  <c:v>16.948079439116626</c:v>
                </c:pt>
                <c:pt idx="8">
                  <c:v>16.60748321590156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2E7-4109-8613-C72E6135EC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6327736"/>
        <c:axId val="456330792"/>
      </c:scatterChart>
      <c:valAx>
        <c:axId val="456327736"/>
        <c:scaling>
          <c:orientation val="minMax"/>
          <c:min val="198.75"/>
        </c:scaling>
        <c:delete val="0"/>
        <c:axPos val="b"/>
        <c:numFmt formatCode="0.00" sourceLinked="0"/>
        <c:majorTickMark val="out"/>
        <c:minorTickMark val="none"/>
        <c:tickLblPos val="nextTo"/>
        <c:crossAx val="456330792"/>
        <c:crosses val="autoZero"/>
        <c:crossBetween val="midCat"/>
      </c:valAx>
      <c:valAx>
        <c:axId val="456330792"/>
        <c:scaling>
          <c:orientation val="minMax"/>
          <c:max val="23"/>
          <c:min val="16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45632773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'1999'!$F$580:$F$589</c:f>
              <c:numCache>
                <c:formatCode>0.000</c:formatCode>
                <c:ptCount val="10"/>
                <c:pt idx="0">
                  <c:v>199.79166666666666</c:v>
                </c:pt>
                <c:pt idx="1">
                  <c:v>199.83333333333334</c:v>
                </c:pt>
                <c:pt idx="2">
                  <c:v>199.875</c:v>
                </c:pt>
                <c:pt idx="3">
                  <c:v>199.91666666666666</c:v>
                </c:pt>
                <c:pt idx="4">
                  <c:v>199.95833333333334</c:v>
                </c:pt>
                <c:pt idx="5">
                  <c:v>200</c:v>
                </c:pt>
                <c:pt idx="6">
                  <c:v>200.04166666666666</c:v>
                </c:pt>
                <c:pt idx="7">
                  <c:v>200.08333333333334</c:v>
                </c:pt>
                <c:pt idx="8">
                  <c:v>200.125</c:v>
                </c:pt>
                <c:pt idx="9">
                  <c:v>200.16666666666666</c:v>
                </c:pt>
              </c:numCache>
            </c:numRef>
          </c:xVal>
          <c:yVal>
            <c:numRef>
              <c:f>'1999'!$E$580:$E$589</c:f>
              <c:numCache>
                <c:formatCode>0.000</c:formatCode>
                <c:ptCount val="10"/>
                <c:pt idx="0">
                  <c:v>42.976882773342595</c:v>
                </c:pt>
                <c:pt idx="1">
                  <c:v>41.85660039095464</c:v>
                </c:pt>
                <c:pt idx="2">
                  <c:v>40.899949936246841</c:v>
                </c:pt>
                <c:pt idx="3">
                  <c:v>38.157105809602733</c:v>
                </c:pt>
                <c:pt idx="4">
                  <c:v>36.189352667422632</c:v>
                </c:pt>
                <c:pt idx="5">
                  <c:v>33.9816581562811</c:v>
                </c:pt>
                <c:pt idx="6">
                  <c:v>32.43993212313481</c:v>
                </c:pt>
                <c:pt idx="7">
                  <c:v>30.05445813705888</c:v>
                </c:pt>
                <c:pt idx="8">
                  <c:v>29.363113760609028</c:v>
                </c:pt>
                <c:pt idx="9">
                  <c:v>28.975060041938015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6A8-4D51-A1C3-1812BCBF06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6353928"/>
        <c:axId val="456356984"/>
      </c:scatterChart>
      <c:valAx>
        <c:axId val="456353928"/>
        <c:scaling>
          <c:orientation val="minMax"/>
          <c:min val="199.75"/>
        </c:scaling>
        <c:delete val="0"/>
        <c:axPos val="b"/>
        <c:numFmt formatCode="0.00" sourceLinked="0"/>
        <c:majorTickMark val="out"/>
        <c:minorTickMark val="none"/>
        <c:tickLblPos val="nextTo"/>
        <c:crossAx val="456356984"/>
        <c:crosses val="autoZero"/>
        <c:crossBetween val="midCat"/>
      </c:valAx>
      <c:valAx>
        <c:axId val="456356984"/>
        <c:scaling>
          <c:orientation val="minMax"/>
          <c:max val="43"/>
          <c:min val="28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45635392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'1999'!$F$604:$F$615</c:f>
              <c:numCache>
                <c:formatCode>0.000</c:formatCode>
                <c:ptCount val="12"/>
                <c:pt idx="0">
                  <c:v>200.79166666666666</c:v>
                </c:pt>
                <c:pt idx="1">
                  <c:v>200.83333333333334</c:v>
                </c:pt>
                <c:pt idx="2">
                  <c:v>200.875</c:v>
                </c:pt>
                <c:pt idx="3">
                  <c:v>200.91666666666666</c:v>
                </c:pt>
                <c:pt idx="4">
                  <c:v>200.95833333333334</c:v>
                </c:pt>
                <c:pt idx="5">
                  <c:v>201</c:v>
                </c:pt>
                <c:pt idx="6">
                  <c:v>201.04166666666666</c:v>
                </c:pt>
                <c:pt idx="7">
                  <c:v>201.08333333333334</c:v>
                </c:pt>
                <c:pt idx="8">
                  <c:v>201.125</c:v>
                </c:pt>
                <c:pt idx="9">
                  <c:v>201.16666666666666</c:v>
                </c:pt>
                <c:pt idx="10">
                  <c:v>201.20833333333334</c:v>
                </c:pt>
                <c:pt idx="11">
                  <c:v>201.25</c:v>
                </c:pt>
              </c:numCache>
            </c:numRef>
          </c:xVal>
          <c:yVal>
            <c:numRef>
              <c:f>'1999'!$E$604:$E$615</c:f>
              <c:numCache>
                <c:formatCode>0.000</c:formatCode>
                <c:ptCount val="12"/>
                <c:pt idx="0">
                  <c:v>31.276810358910229</c:v>
                </c:pt>
                <c:pt idx="1">
                  <c:v>30.355594330054316</c:v>
                </c:pt>
                <c:pt idx="2">
                  <c:v>28.878831806173359</c:v>
                </c:pt>
                <c:pt idx="3">
                  <c:v>27.108645562646878</c:v>
                </c:pt>
                <c:pt idx="4">
                  <c:v>25.444398571803031</c:v>
                </c:pt>
                <c:pt idx="5">
                  <c:v>23.483799426806694</c:v>
                </c:pt>
                <c:pt idx="6">
                  <c:v>22.18466335738146</c:v>
                </c:pt>
                <c:pt idx="7">
                  <c:v>20.606473863959312</c:v>
                </c:pt>
                <c:pt idx="8">
                  <c:v>19.725558081223184</c:v>
                </c:pt>
                <c:pt idx="9">
                  <c:v>18.881063745847534</c:v>
                </c:pt>
                <c:pt idx="10">
                  <c:v>18.754277403638035</c:v>
                </c:pt>
                <c:pt idx="11">
                  <c:v>18.565635480622596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AE9-4CB6-83A1-08FC9CF72C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6379992"/>
        <c:axId val="456383128"/>
      </c:scatterChart>
      <c:valAx>
        <c:axId val="456379992"/>
        <c:scaling>
          <c:orientation val="minMax"/>
          <c:max val="201.3"/>
          <c:min val="200.75"/>
        </c:scaling>
        <c:delete val="0"/>
        <c:axPos val="b"/>
        <c:numFmt formatCode="0.00" sourceLinked="0"/>
        <c:majorTickMark val="out"/>
        <c:minorTickMark val="none"/>
        <c:tickLblPos val="nextTo"/>
        <c:crossAx val="456383128"/>
        <c:crosses val="autoZero"/>
        <c:crossBetween val="midCat"/>
      </c:valAx>
      <c:valAx>
        <c:axId val="456383128"/>
        <c:scaling>
          <c:orientation val="minMax"/>
          <c:max val="32"/>
          <c:min val="18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45637999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'1999'!$F$622:$F$639</c:f>
              <c:numCache>
                <c:formatCode>0.000</c:formatCode>
                <c:ptCount val="18"/>
                <c:pt idx="0">
                  <c:v>201.54166666666666</c:v>
                </c:pt>
                <c:pt idx="1">
                  <c:v>201.58333333333334</c:v>
                </c:pt>
                <c:pt idx="2">
                  <c:v>201.625</c:v>
                </c:pt>
                <c:pt idx="3">
                  <c:v>201.66666666666666</c:v>
                </c:pt>
                <c:pt idx="4">
                  <c:v>201.70833333333334</c:v>
                </c:pt>
                <c:pt idx="5">
                  <c:v>201.75</c:v>
                </c:pt>
                <c:pt idx="6">
                  <c:v>201.79166666666666</c:v>
                </c:pt>
                <c:pt idx="7">
                  <c:v>201.83333333333334</c:v>
                </c:pt>
                <c:pt idx="8">
                  <c:v>201.875</c:v>
                </c:pt>
                <c:pt idx="9">
                  <c:v>201.91666666666666</c:v>
                </c:pt>
                <c:pt idx="10">
                  <c:v>201.95833333333334</c:v>
                </c:pt>
                <c:pt idx="11">
                  <c:v>202</c:v>
                </c:pt>
                <c:pt idx="12">
                  <c:v>202.04166666666666</c:v>
                </c:pt>
                <c:pt idx="13">
                  <c:v>202.08333333333334</c:v>
                </c:pt>
                <c:pt idx="14">
                  <c:v>202.125</c:v>
                </c:pt>
                <c:pt idx="15">
                  <c:v>202.16666666666666</c:v>
                </c:pt>
                <c:pt idx="16">
                  <c:v>202.20833333333334</c:v>
                </c:pt>
                <c:pt idx="17">
                  <c:v>202.25</c:v>
                </c:pt>
              </c:numCache>
            </c:numRef>
          </c:xVal>
          <c:yVal>
            <c:numRef>
              <c:f>'1999'!$E$622:$E$639</c:f>
              <c:numCache>
                <c:formatCode>0.000</c:formatCode>
                <c:ptCount val="18"/>
                <c:pt idx="0">
                  <c:v>25.023242581817442</c:v>
                </c:pt>
                <c:pt idx="1">
                  <c:v>24.773812502963967</c:v>
                </c:pt>
                <c:pt idx="2">
                  <c:v>24.120426511399067</c:v>
                </c:pt>
                <c:pt idx="3">
                  <c:v>23.32721061682934</c:v>
                </c:pt>
                <c:pt idx="4">
                  <c:v>22.787091299243169</c:v>
                </c:pt>
                <c:pt idx="5">
                  <c:v>22.18466335738146</c:v>
                </c:pt>
                <c:pt idx="6">
                  <c:v>21.025766746556343</c:v>
                </c:pt>
                <c:pt idx="7">
                  <c:v>19.593303683284507</c:v>
                </c:pt>
                <c:pt idx="8">
                  <c:v>18.50316220809794</c:v>
                </c:pt>
                <c:pt idx="9">
                  <c:v>17.471582337984124</c:v>
                </c:pt>
                <c:pt idx="10">
                  <c:v>16.439658071401738</c:v>
                </c:pt>
                <c:pt idx="11">
                  <c:v>15.731019213456388</c:v>
                </c:pt>
                <c:pt idx="12">
                  <c:v>15.102923646155563</c:v>
                </c:pt>
                <c:pt idx="13">
                  <c:v>14.302651674981888</c:v>
                </c:pt>
                <c:pt idx="14">
                  <c:v>13.359059100126938</c:v>
                </c:pt>
                <c:pt idx="15">
                  <c:v>12.821634574813359</c:v>
                </c:pt>
                <c:pt idx="16">
                  <c:v>12.432091453819135</c:v>
                </c:pt>
                <c:pt idx="17">
                  <c:v>12.22054866534668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983-433D-A26C-697612791A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6406616"/>
        <c:axId val="456409688"/>
      </c:scatterChart>
      <c:valAx>
        <c:axId val="456406616"/>
        <c:scaling>
          <c:orientation val="minMax"/>
        </c:scaling>
        <c:delete val="0"/>
        <c:axPos val="b"/>
        <c:numFmt formatCode="0.00" sourceLinked="0"/>
        <c:majorTickMark val="out"/>
        <c:minorTickMark val="none"/>
        <c:tickLblPos val="nextTo"/>
        <c:crossAx val="456409688"/>
        <c:crosses val="autoZero"/>
        <c:crossBetween val="midCat"/>
      </c:valAx>
      <c:valAx>
        <c:axId val="456409688"/>
        <c:scaling>
          <c:orientation val="minMax"/>
          <c:max val="26"/>
          <c:min val="11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640661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'1999'!$F$648:$F$664</c:f>
              <c:numCache>
                <c:formatCode>0.000</c:formatCode>
                <c:ptCount val="17"/>
                <c:pt idx="0">
                  <c:v>202.625</c:v>
                </c:pt>
                <c:pt idx="1">
                  <c:v>202.66666666666666</c:v>
                </c:pt>
                <c:pt idx="2">
                  <c:v>202.70833333333334</c:v>
                </c:pt>
                <c:pt idx="3">
                  <c:v>202.75</c:v>
                </c:pt>
                <c:pt idx="4">
                  <c:v>202.79166666666666</c:v>
                </c:pt>
                <c:pt idx="5">
                  <c:v>202.83333333333334</c:v>
                </c:pt>
                <c:pt idx="6">
                  <c:v>202.875</c:v>
                </c:pt>
                <c:pt idx="7">
                  <c:v>202.91666666666666</c:v>
                </c:pt>
                <c:pt idx="8">
                  <c:v>202.95833333333334</c:v>
                </c:pt>
                <c:pt idx="9">
                  <c:v>203</c:v>
                </c:pt>
                <c:pt idx="10">
                  <c:v>203.04166666666666</c:v>
                </c:pt>
                <c:pt idx="11">
                  <c:v>203.08333333333334</c:v>
                </c:pt>
                <c:pt idx="12">
                  <c:v>203.125</c:v>
                </c:pt>
                <c:pt idx="13">
                  <c:v>203.16666666666666</c:v>
                </c:pt>
                <c:pt idx="14">
                  <c:v>203.20833333333334</c:v>
                </c:pt>
                <c:pt idx="15">
                  <c:v>203.25</c:v>
                </c:pt>
                <c:pt idx="16">
                  <c:v>203.29166666666666</c:v>
                </c:pt>
              </c:numCache>
            </c:numRef>
          </c:xVal>
          <c:yVal>
            <c:numRef>
              <c:f>'1999'!$E$648:$E$664</c:f>
              <c:numCache>
                <c:formatCode>0.000</c:formatCode>
                <c:ptCount val="17"/>
                <c:pt idx="0">
                  <c:v>17.769098124526835</c:v>
                </c:pt>
                <c:pt idx="1">
                  <c:v>17.709207808342939</c:v>
                </c:pt>
                <c:pt idx="2">
                  <c:v>17.063094527710451</c:v>
                </c:pt>
                <c:pt idx="3">
                  <c:v>16.108874043232756</c:v>
                </c:pt>
                <c:pt idx="4">
                  <c:v>15.257659985316307</c:v>
                </c:pt>
                <c:pt idx="5">
                  <c:v>14.157175746805287</c:v>
                </c:pt>
                <c:pt idx="6">
                  <c:v>12.954033381542073</c:v>
                </c:pt>
                <c:pt idx="7">
                  <c:v>11.971190649225701</c:v>
                </c:pt>
                <c:pt idx="8">
                  <c:v>11.059094765805494</c:v>
                </c:pt>
                <c:pt idx="9">
                  <c:v>10.248155163079653</c:v>
                </c:pt>
                <c:pt idx="10">
                  <c:v>9.4600865804401142</c:v>
                </c:pt>
                <c:pt idx="11">
                  <c:v>8.7594189917103051</c:v>
                </c:pt>
                <c:pt idx="12">
                  <c:v>8.3096025974020193</c:v>
                </c:pt>
                <c:pt idx="13">
                  <c:v>7.9371007383470129</c:v>
                </c:pt>
                <c:pt idx="14">
                  <c:v>7.420201456753909</c:v>
                </c:pt>
                <c:pt idx="15">
                  <c:v>7.0592289241299859</c:v>
                </c:pt>
                <c:pt idx="16">
                  <c:v>6.8848054549087783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948-4347-A80C-95AAA40B36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6432280"/>
        <c:axId val="456435352"/>
      </c:scatterChart>
      <c:valAx>
        <c:axId val="456432280"/>
        <c:scaling>
          <c:orientation val="minMax"/>
          <c:max val="203.3"/>
          <c:min val="202.6"/>
        </c:scaling>
        <c:delete val="0"/>
        <c:axPos val="b"/>
        <c:numFmt formatCode="0.00" sourceLinked="0"/>
        <c:majorTickMark val="out"/>
        <c:minorTickMark val="none"/>
        <c:tickLblPos val="nextTo"/>
        <c:crossAx val="456435352"/>
        <c:crosses val="autoZero"/>
        <c:crossBetween val="midCat"/>
      </c:valAx>
      <c:valAx>
        <c:axId val="456435352"/>
        <c:scaling>
          <c:orientation val="minMax"/>
          <c:max val="18"/>
          <c:min val="6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45643228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'1999'!$F$674:$F$686</c:f>
              <c:numCache>
                <c:formatCode>0.000</c:formatCode>
                <c:ptCount val="13"/>
                <c:pt idx="0">
                  <c:v>203.70833333333334</c:v>
                </c:pt>
                <c:pt idx="1">
                  <c:v>203.75</c:v>
                </c:pt>
                <c:pt idx="2">
                  <c:v>203.79166666666666</c:v>
                </c:pt>
                <c:pt idx="3">
                  <c:v>203.83333333333334</c:v>
                </c:pt>
                <c:pt idx="4">
                  <c:v>203.875</c:v>
                </c:pt>
                <c:pt idx="5">
                  <c:v>203.91666666666666</c:v>
                </c:pt>
                <c:pt idx="6">
                  <c:v>203.95833333333334</c:v>
                </c:pt>
                <c:pt idx="7">
                  <c:v>204</c:v>
                </c:pt>
                <c:pt idx="8">
                  <c:v>204.04166666666666</c:v>
                </c:pt>
                <c:pt idx="9">
                  <c:v>204.08333333333334</c:v>
                </c:pt>
                <c:pt idx="10">
                  <c:v>204.125</c:v>
                </c:pt>
                <c:pt idx="11">
                  <c:v>204.16666666666666</c:v>
                </c:pt>
                <c:pt idx="12">
                  <c:v>204.20833333333334</c:v>
                </c:pt>
              </c:numCache>
            </c:numRef>
          </c:xVal>
          <c:yVal>
            <c:numRef>
              <c:f>'1999'!$E$674:$E$686</c:f>
              <c:numCache>
                <c:formatCode>0.000</c:formatCode>
                <c:ptCount val="13"/>
                <c:pt idx="0">
                  <c:v>12.560675999475814</c:v>
                </c:pt>
                <c:pt idx="1">
                  <c:v>12.474813830442454</c:v>
                </c:pt>
                <c:pt idx="2">
                  <c:v>12.053770633078202</c:v>
                </c:pt>
                <c:pt idx="3">
                  <c:v>11.020963185215464</c:v>
                </c:pt>
                <c:pt idx="4">
                  <c:v>9.8982719454168944</c:v>
                </c:pt>
                <c:pt idx="5">
                  <c:v>8.9769518852248353</c:v>
                </c:pt>
                <c:pt idx="6">
                  <c:v>8.3389133615515316</c:v>
                </c:pt>
                <c:pt idx="7">
                  <c:v>7.7429431629582295</c:v>
                </c:pt>
                <c:pt idx="8">
                  <c:v>7.2893944131721184</c:v>
                </c:pt>
                <c:pt idx="9">
                  <c:v>7.0089883311558072</c:v>
                </c:pt>
                <c:pt idx="10">
                  <c:v>6.7143029354253105</c:v>
                </c:pt>
                <c:pt idx="11">
                  <c:v>6.4773552370111336</c:v>
                </c:pt>
                <c:pt idx="12">
                  <c:v>6.3388370432987617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119-4282-80A6-B006C0F24B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6458840"/>
        <c:axId val="456461960"/>
      </c:scatterChart>
      <c:valAx>
        <c:axId val="456458840"/>
        <c:scaling>
          <c:orientation val="minMax"/>
          <c:min val="203.65"/>
        </c:scaling>
        <c:delete val="0"/>
        <c:axPos val="b"/>
        <c:numFmt formatCode="0.00" sourceLinked="0"/>
        <c:majorTickMark val="out"/>
        <c:minorTickMark val="none"/>
        <c:tickLblPos val="nextTo"/>
        <c:crossAx val="456461960"/>
        <c:crosses val="autoZero"/>
        <c:crossBetween val="midCat"/>
      </c:valAx>
      <c:valAx>
        <c:axId val="456461960"/>
        <c:scaling>
          <c:orientation val="minMax"/>
          <c:min val="6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645884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'1999'!$F$698:$F$713</c:f>
              <c:numCache>
                <c:formatCode>0.000</c:formatCode>
                <c:ptCount val="16"/>
                <c:pt idx="0">
                  <c:v>204.70833333333334</c:v>
                </c:pt>
                <c:pt idx="1">
                  <c:v>204.75</c:v>
                </c:pt>
                <c:pt idx="2">
                  <c:v>204.79166666666666</c:v>
                </c:pt>
                <c:pt idx="3">
                  <c:v>204.83333333333334</c:v>
                </c:pt>
                <c:pt idx="4">
                  <c:v>204.875</c:v>
                </c:pt>
                <c:pt idx="5">
                  <c:v>204.91666666666666</c:v>
                </c:pt>
                <c:pt idx="6">
                  <c:v>204.95833333333334</c:v>
                </c:pt>
                <c:pt idx="7">
                  <c:v>205</c:v>
                </c:pt>
                <c:pt idx="8">
                  <c:v>205.04166666666666</c:v>
                </c:pt>
                <c:pt idx="9">
                  <c:v>205.08333333333334</c:v>
                </c:pt>
                <c:pt idx="10">
                  <c:v>205.125</c:v>
                </c:pt>
                <c:pt idx="11">
                  <c:v>205.16666666666666</c:v>
                </c:pt>
                <c:pt idx="12">
                  <c:v>205.20833333333334</c:v>
                </c:pt>
                <c:pt idx="13">
                  <c:v>205.25</c:v>
                </c:pt>
                <c:pt idx="14">
                  <c:v>205.29166666666666</c:v>
                </c:pt>
                <c:pt idx="15">
                  <c:v>205.33333333333334</c:v>
                </c:pt>
              </c:numCache>
            </c:numRef>
          </c:xVal>
          <c:yVal>
            <c:numRef>
              <c:f>'1999'!$E$698:$E$713</c:f>
              <c:numCache>
                <c:formatCode>0.000</c:formatCode>
                <c:ptCount val="16"/>
                <c:pt idx="0">
                  <c:v>10.036863032818022</c:v>
                </c:pt>
                <c:pt idx="1">
                  <c:v>9.6264334672493632</c:v>
                </c:pt>
                <c:pt idx="2">
                  <c:v>9.0400179815803625</c:v>
                </c:pt>
                <c:pt idx="3">
                  <c:v>8.5768584817409135</c:v>
                </c:pt>
                <c:pt idx="4">
                  <c:v>8.2512659016579981</c:v>
                </c:pt>
                <c:pt idx="5">
                  <c:v>7.8256133160280568</c:v>
                </c:pt>
                <c:pt idx="6">
                  <c:v>7.2893944131721184</c:v>
                </c:pt>
                <c:pt idx="7">
                  <c:v>6.8602099714788363</c:v>
                </c:pt>
                <c:pt idx="8">
                  <c:v>6.5712118083545104</c:v>
                </c:pt>
                <c:pt idx="9">
                  <c:v>6.2705836855363266</c:v>
                </c:pt>
                <c:pt idx="10">
                  <c:v>5.9823850271060923</c:v>
                </c:pt>
                <c:pt idx="11">
                  <c:v>5.7478514308067306</c:v>
                </c:pt>
                <c:pt idx="12">
                  <c:v>5.6439840098307457</c:v>
                </c:pt>
                <c:pt idx="13">
                  <c:v>5.5013745172512198</c:v>
                </c:pt>
                <c:pt idx="14">
                  <c:v>5.4213273717208663</c:v>
                </c:pt>
                <c:pt idx="15">
                  <c:v>5.3619708126027907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A51-4285-8CCB-37C21F7D5D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6485672"/>
        <c:axId val="456488744"/>
      </c:scatterChart>
      <c:valAx>
        <c:axId val="456485672"/>
        <c:scaling>
          <c:orientation val="minMax"/>
          <c:max val="205.35"/>
          <c:min val="204.65"/>
        </c:scaling>
        <c:delete val="0"/>
        <c:axPos val="b"/>
        <c:numFmt formatCode="0.00" sourceLinked="0"/>
        <c:majorTickMark val="out"/>
        <c:minorTickMark val="none"/>
        <c:tickLblPos val="nextTo"/>
        <c:crossAx val="456488744"/>
        <c:crosses val="autoZero"/>
        <c:crossBetween val="midCat"/>
      </c:valAx>
      <c:valAx>
        <c:axId val="456488744"/>
        <c:scaling>
          <c:orientation val="minMax"/>
          <c:max val="10.5"/>
          <c:min val="5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648567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2.4015748031496099E-4"/>
                  <c:y val="-0.39654345290172099"/>
                </c:manualLayout>
              </c:layout>
              <c:numFmt formatCode="General" sourceLinked="0"/>
            </c:trendlineLbl>
          </c:trendline>
          <c:xVal>
            <c:numRef>
              <c:f>'1999'!$F$731:$F$738</c:f>
              <c:numCache>
                <c:formatCode>0.000</c:formatCode>
                <c:ptCount val="8"/>
                <c:pt idx="0">
                  <c:v>206.08333333333334</c:v>
                </c:pt>
                <c:pt idx="1">
                  <c:v>206.125</c:v>
                </c:pt>
                <c:pt idx="2">
                  <c:v>206.16666666666666</c:v>
                </c:pt>
                <c:pt idx="3">
                  <c:v>206.20833333333334</c:v>
                </c:pt>
                <c:pt idx="4">
                  <c:v>206.25</c:v>
                </c:pt>
                <c:pt idx="5">
                  <c:v>206.29166666666666</c:v>
                </c:pt>
                <c:pt idx="6">
                  <c:v>206.33333333333334</c:v>
                </c:pt>
                <c:pt idx="7">
                  <c:v>206.375</c:v>
                </c:pt>
              </c:numCache>
            </c:numRef>
          </c:xVal>
          <c:yVal>
            <c:numRef>
              <c:f>'1999'!$E$731:$E$738</c:f>
              <c:numCache>
                <c:formatCode>0.000</c:formatCode>
                <c:ptCount val="8"/>
                <c:pt idx="0">
                  <c:v>6.8112580155963069</c:v>
                </c:pt>
                <c:pt idx="1">
                  <c:v>6.66629571981042</c:v>
                </c:pt>
                <c:pt idx="2">
                  <c:v>6.3160119885371397</c:v>
                </c:pt>
                <c:pt idx="3">
                  <c:v>6.1360560455691138</c:v>
                </c:pt>
                <c:pt idx="4">
                  <c:v>5.9607158503310522</c:v>
                </c:pt>
                <c:pt idx="5">
                  <c:v>5.7898730120282149</c:v>
                </c:pt>
                <c:pt idx="6">
                  <c:v>5.5824684203095503</c:v>
                </c:pt>
                <c:pt idx="7">
                  <c:v>5.5215493278394634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E22-46FC-B50B-3193E68A57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6516840"/>
        <c:axId val="456519752"/>
      </c:scatterChart>
      <c:valAx>
        <c:axId val="456516840"/>
        <c:scaling>
          <c:orientation val="minMax"/>
        </c:scaling>
        <c:delete val="0"/>
        <c:axPos val="b"/>
        <c:numFmt formatCode="0.00" sourceLinked="0"/>
        <c:majorTickMark val="out"/>
        <c:minorTickMark val="none"/>
        <c:tickLblPos val="nextTo"/>
        <c:crossAx val="456519752"/>
        <c:crosses val="autoZero"/>
        <c:crossBetween val="midCat"/>
      </c:valAx>
      <c:valAx>
        <c:axId val="456519752"/>
        <c:scaling>
          <c:orientation val="minMax"/>
          <c:min val="5.4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651684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'1999'!$F$746:$F$760</c:f>
              <c:numCache>
                <c:formatCode>0.000</c:formatCode>
                <c:ptCount val="15"/>
                <c:pt idx="0">
                  <c:v>206.70833333333334</c:v>
                </c:pt>
                <c:pt idx="1">
                  <c:v>206.75</c:v>
                </c:pt>
                <c:pt idx="2">
                  <c:v>206.79166666666666</c:v>
                </c:pt>
                <c:pt idx="3">
                  <c:v>206.83333333333334</c:v>
                </c:pt>
                <c:pt idx="4">
                  <c:v>206.875</c:v>
                </c:pt>
                <c:pt idx="5">
                  <c:v>206.91666666666666</c:v>
                </c:pt>
                <c:pt idx="6">
                  <c:v>206.95833333333334</c:v>
                </c:pt>
                <c:pt idx="7">
                  <c:v>207</c:v>
                </c:pt>
                <c:pt idx="8">
                  <c:v>207.04166666666666</c:v>
                </c:pt>
                <c:pt idx="9">
                  <c:v>207.08333333333334</c:v>
                </c:pt>
                <c:pt idx="10">
                  <c:v>207.125</c:v>
                </c:pt>
                <c:pt idx="11">
                  <c:v>207.16666666666666</c:v>
                </c:pt>
                <c:pt idx="12">
                  <c:v>207.20833333333334</c:v>
                </c:pt>
                <c:pt idx="13">
                  <c:v>207.25</c:v>
                </c:pt>
                <c:pt idx="14">
                  <c:v>207.29166666666666</c:v>
                </c:pt>
              </c:numCache>
            </c:numRef>
          </c:xVal>
          <c:yVal>
            <c:numRef>
              <c:f>'1999'!$E$746:$E$760</c:f>
              <c:numCache>
                <c:formatCode>0.000</c:formatCode>
                <c:ptCount val="15"/>
                <c:pt idx="0">
                  <c:v>6.8848054549087783</c:v>
                </c:pt>
                <c:pt idx="1">
                  <c:v>6.7384237423448026</c:v>
                </c:pt>
                <c:pt idx="2">
                  <c:v>6.4773552370111336</c:v>
                </c:pt>
                <c:pt idx="3">
                  <c:v>6.0697689904643912</c:v>
                </c:pt>
                <c:pt idx="4">
                  <c:v>5.5824684203095503</c:v>
                </c:pt>
                <c:pt idx="5">
                  <c:v>5.2064853779129843</c:v>
                </c:pt>
                <c:pt idx="6">
                  <c:v>4.8891932906541884</c:v>
                </c:pt>
                <c:pt idx="7">
                  <c:v>4.6930277603005663</c:v>
                </c:pt>
                <c:pt idx="8">
                  <c:v>4.4365773056089202</c:v>
                </c:pt>
                <c:pt idx="9">
                  <c:v>4.1764571571169302</c:v>
                </c:pt>
                <c:pt idx="10">
                  <c:v>3.8995338610724426</c:v>
                </c:pt>
                <c:pt idx="11">
                  <c:v>3.6950678271244959</c:v>
                </c:pt>
                <c:pt idx="12">
                  <c:v>3.5962689663916265</c:v>
                </c:pt>
                <c:pt idx="13">
                  <c:v>3.5270610477311282</c:v>
                </c:pt>
                <c:pt idx="14">
                  <c:v>3.4996910531540073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58E-4A18-8028-80D190ECBD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6542728"/>
        <c:axId val="456545800"/>
      </c:scatterChart>
      <c:valAx>
        <c:axId val="456542728"/>
        <c:scaling>
          <c:orientation val="minMax"/>
          <c:max val="207.3"/>
          <c:min val="206.65"/>
        </c:scaling>
        <c:delete val="0"/>
        <c:axPos val="b"/>
        <c:numFmt formatCode="0.00" sourceLinked="0"/>
        <c:majorTickMark val="out"/>
        <c:minorTickMark val="none"/>
        <c:tickLblPos val="nextTo"/>
        <c:crossAx val="456545800"/>
        <c:crosses val="autoZero"/>
        <c:crossBetween val="midCat"/>
      </c:valAx>
      <c:valAx>
        <c:axId val="456545800"/>
        <c:scaling>
          <c:orientation val="minMax"/>
          <c:max val="7"/>
          <c:min val="3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654272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'1999'!$F$119:$F$135</c:f>
              <c:numCache>
                <c:formatCode>0.000</c:formatCode>
                <c:ptCount val="17"/>
                <c:pt idx="0">
                  <c:v>180.58333333333334</c:v>
                </c:pt>
                <c:pt idx="1">
                  <c:v>180.625</c:v>
                </c:pt>
                <c:pt idx="2">
                  <c:v>180.66666666666666</c:v>
                </c:pt>
                <c:pt idx="3">
                  <c:v>180.70833333333334</c:v>
                </c:pt>
                <c:pt idx="4">
                  <c:v>180.75</c:v>
                </c:pt>
                <c:pt idx="5">
                  <c:v>180.79166666666666</c:v>
                </c:pt>
                <c:pt idx="6">
                  <c:v>180.83333333333334</c:v>
                </c:pt>
                <c:pt idx="7">
                  <c:v>180.875</c:v>
                </c:pt>
                <c:pt idx="8">
                  <c:v>180.91666666666666</c:v>
                </c:pt>
                <c:pt idx="9">
                  <c:v>180.95833333333334</c:v>
                </c:pt>
                <c:pt idx="10">
                  <c:v>181</c:v>
                </c:pt>
                <c:pt idx="11">
                  <c:v>181.04166666666666</c:v>
                </c:pt>
                <c:pt idx="12">
                  <c:v>181.08333333333334</c:v>
                </c:pt>
                <c:pt idx="13">
                  <c:v>181.125</c:v>
                </c:pt>
                <c:pt idx="14">
                  <c:v>181.16666666666666</c:v>
                </c:pt>
                <c:pt idx="15">
                  <c:v>181.20833333333334</c:v>
                </c:pt>
                <c:pt idx="16">
                  <c:v>181.25</c:v>
                </c:pt>
              </c:numCache>
            </c:numRef>
          </c:xVal>
          <c:yVal>
            <c:numRef>
              <c:f>'1999'!$E$119:$E$135</c:f>
              <c:numCache>
                <c:formatCode>0.000</c:formatCode>
                <c:ptCount val="17"/>
                <c:pt idx="0">
                  <c:v>16.776951641673911</c:v>
                </c:pt>
                <c:pt idx="1">
                  <c:v>16.60748321590156</c:v>
                </c:pt>
                <c:pt idx="2">
                  <c:v>16.439658071401738</c:v>
                </c:pt>
                <c:pt idx="3">
                  <c:v>16.108874043232756</c:v>
                </c:pt>
                <c:pt idx="4">
                  <c:v>15.784473927323631</c:v>
                </c:pt>
                <c:pt idx="5">
                  <c:v>15.051679016481883</c:v>
                </c:pt>
                <c:pt idx="6">
                  <c:v>14.498837791005755</c:v>
                </c:pt>
                <c:pt idx="7">
                  <c:v>13.965399793608746</c:v>
                </c:pt>
                <c:pt idx="8">
                  <c:v>13.087728588045994</c:v>
                </c:pt>
                <c:pt idx="9">
                  <c:v>12.474813830442454</c:v>
                </c:pt>
                <c:pt idx="10">
                  <c:v>11.726645077360324</c:v>
                </c:pt>
                <c:pt idx="11">
                  <c:v>11.020963185215464</c:v>
                </c:pt>
                <c:pt idx="12">
                  <c:v>10.463605338775418</c:v>
                </c:pt>
                <c:pt idx="13">
                  <c:v>10.106836723564346</c:v>
                </c:pt>
                <c:pt idx="14">
                  <c:v>10.071793059604245</c:v>
                </c:pt>
                <c:pt idx="15">
                  <c:v>9.7955038826951153</c:v>
                </c:pt>
                <c:pt idx="16">
                  <c:v>9.7275460554695741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063-4AD1-93BB-12372E4D7C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3740664"/>
        <c:axId val="453743736"/>
      </c:scatterChart>
      <c:valAx>
        <c:axId val="453740664"/>
        <c:scaling>
          <c:orientation val="minMax"/>
        </c:scaling>
        <c:delete val="0"/>
        <c:axPos val="b"/>
        <c:numFmt formatCode="0.00" sourceLinked="0"/>
        <c:majorTickMark val="out"/>
        <c:minorTickMark val="none"/>
        <c:tickLblPos val="nextTo"/>
        <c:crossAx val="453743736"/>
        <c:crosses val="autoZero"/>
        <c:crossBetween val="midCat"/>
      </c:valAx>
      <c:valAx>
        <c:axId val="453743736"/>
        <c:scaling>
          <c:orientation val="minMax"/>
          <c:max val="17"/>
          <c:min val="9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45374066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'1999'!$F$771:$F$781</c:f>
              <c:numCache>
                <c:formatCode>0.000</c:formatCode>
                <c:ptCount val="11"/>
                <c:pt idx="0">
                  <c:v>207.75</c:v>
                </c:pt>
                <c:pt idx="1">
                  <c:v>207.79166666666666</c:v>
                </c:pt>
                <c:pt idx="2">
                  <c:v>207.83333333333334</c:v>
                </c:pt>
                <c:pt idx="3">
                  <c:v>207.875</c:v>
                </c:pt>
                <c:pt idx="4">
                  <c:v>207.91666666666666</c:v>
                </c:pt>
                <c:pt idx="5">
                  <c:v>207.95833333333334</c:v>
                </c:pt>
                <c:pt idx="6">
                  <c:v>208</c:v>
                </c:pt>
                <c:pt idx="7">
                  <c:v>208.04166666666666</c:v>
                </c:pt>
                <c:pt idx="8">
                  <c:v>208.08333333333334</c:v>
                </c:pt>
                <c:pt idx="9">
                  <c:v>208.125</c:v>
                </c:pt>
                <c:pt idx="10">
                  <c:v>208.16666666666666</c:v>
                </c:pt>
              </c:numCache>
            </c:numRef>
          </c:xVal>
          <c:yVal>
            <c:numRef>
              <c:f>'1999'!$E$771:$E$781</c:f>
              <c:numCache>
                <c:formatCode>0.000</c:formatCode>
                <c:ptCount val="11"/>
                <c:pt idx="0">
                  <c:v>7.0592289241299859</c:v>
                </c:pt>
                <c:pt idx="1">
                  <c:v>6.5007051866115679</c:v>
                </c:pt>
                <c:pt idx="2">
                  <c:v>5.7478514308067306</c:v>
                </c:pt>
                <c:pt idx="3">
                  <c:v>5.2064853779129843</c:v>
                </c:pt>
                <c:pt idx="4">
                  <c:v>4.9073765040154127</c:v>
                </c:pt>
                <c:pt idx="5">
                  <c:v>4.5206763570174084</c:v>
                </c:pt>
                <c:pt idx="6">
                  <c:v>4.2242056083188739</c:v>
                </c:pt>
                <c:pt idx="7">
                  <c:v>4.0053067325874885</c:v>
                </c:pt>
                <c:pt idx="8">
                  <c:v>3.7237111204220197</c:v>
                </c:pt>
                <c:pt idx="9">
                  <c:v>3.3654765305262795</c:v>
                </c:pt>
                <c:pt idx="10">
                  <c:v>3.1470820960126513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469-4026-84CB-2F6EB8406E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6569160"/>
        <c:axId val="456572280"/>
      </c:scatterChart>
      <c:valAx>
        <c:axId val="456569160"/>
        <c:scaling>
          <c:orientation val="minMax"/>
        </c:scaling>
        <c:delete val="0"/>
        <c:axPos val="b"/>
        <c:numFmt formatCode="0.00" sourceLinked="0"/>
        <c:majorTickMark val="out"/>
        <c:minorTickMark val="none"/>
        <c:tickLblPos val="nextTo"/>
        <c:crossAx val="456572280"/>
        <c:crosses val="autoZero"/>
        <c:crossBetween val="midCat"/>
      </c:valAx>
      <c:valAx>
        <c:axId val="456572280"/>
        <c:scaling>
          <c:orientation val="minMax"/>
          <c:min val="3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656916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'1999'!$F$792:$F$806</c:f>
              <c:numCache>
                <c:formatCode>0.000</c:formatCode>
                <c:ptCount val="15"/>
                <c:pt idx="0">
                  <c:v>208.625</c:v>
                </c:pt>
                <c:pt idx="1">
                  <c:v>208.66666666666666</c:v>
                </c:pt>
                <c:pt idx="2">
                  <c:v>208.70833333333334</c:v>
                </c:pt>
                <c:pt idx="3">
                  <c:v>208.75</c:v>
                </c:pt>
                <c:pt idx="4">
                  <c:v>208.79166666666666</c:v>
                </c:pt>
                <c:pt idx="5">
                  <c:v>208.83333333333334</c:v>
                </c:pt>
                <c:pt idx="6">
                  <c:v>208.875</c:v>
                </c:pt>
                <c:pt idx="7">
                  <c:v>208.91666666666666</c:v>
                </c:pt>
                <c:pt idx="8">
                  <c:v>208.95833333333334</c:v>
                </c:pt>
                <c:pt idx="9">
                  <c:v>209</c:v>
                </c:pt>
                <c:pt idx="10">
                  <c:v>209.04166666666666</c:v>
                </c:pt>
                <c:pt idx="11">
                  <c:v>209.08333333333334</c:v>
                </c:pt>
                <c:pt idx="12">
                  <c:v>209.125</c:v>
                </c:pt>
                <c:pt idx="13">
                  <c:v>209.16666666666666</c:v>
                </c:pt>
                <c:pt idx="14">
                  <c:v>209.20833333333334</c:v>
                </c:pt>
              </c:numCache>
            </c:numRef>
          </c:xVal>
          <c:yVal>
            <c:numRef>
              <c:f>'1999'!$E$792:$E$806</c:f>
              <c:numCache>
                <c:formatCode>0.000</c:formatCode>
                <c:ptCount val="15"/>
                <c:pt idx="0">
                  <c:v>6.8112580155963069</c:v>
                </c:pt>
                <c:pt idx="1">
                  <c:v>6.5712118083545104</c:v>
                </c:pt>
                <c:pt idx="2">
                  <c:v>6.0259350977277775</c:v>
                </c:pt>
                <c:pt idx="3">
                  <c:v>5.6439840098307457</c:v>
                </c:pt>
                <c:pt idx="4">
                  <c:v>5.4612209483788332</c:v>
                </c:pt>
                <c:pt idx="5">
                  <c:v>4.9622818450747808</c:v>
                </c:pt>
                <c:pt idx="6">
                  <c:v>4.3702745287058047</c:v>
                </c:pt>
                <c:pt idx="7">
                  <c:v>3.9295096891134813</c:v>
                </c:pt>
                <c:pt idx="8">
                  <c:v>3.6242683732107719</c:v>
                </c:pt>
                <c:pt idx="9">
                  <c:v>3.3129994884473053</c:v>
                </c:pt>
                <c:pt idx="10">
                  <c:v>3.0000227334644638</c:v>
                </c:pt>
                <c:pt idx="11">
                  <c:v>2.7225536844911522</c:v>
                </c:pt>
                <c:pt idx="12">
                  <c:v>2.5177262088924524</c:v>
                </c:pt>
                <c:pt idx="13">
                  <c:v>2.3746865583246448</c:v>
                </c:pt>
                <c:pt idx="14">
                  <c:v>2.3647161770476135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EBA-487A-A6A7-C559512F00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6594968"/>
        <c:axId val="456598040"/>
      </c:scatterChart>
      <c:valAx>
        <c:axId val="456594968"/>
        <c:scaling>
          <c:orientation val="minMax"/>
          <c:max val="209.25"/>
          <c:min val="208.6"/>
        </c:scaling>
        <c:delete val="0"/>
        <c:axPos val="b"/>
        <c:numFmt formatCode="0.00" sourceLinked="0"/>
        <c:majorTickMark val="out"/>
        <c:minorTickMark val="none"/>
        <c:tickLblPos val="nextTo"/>
        <c:crossAx val="456598040"/>
        <c:crosses val="autoZero"/>
        <c:crossBetween val="midCat"/>
      </c:valAx>
      <c:valAx>
        <c:axId val="456598040"/>
        <c:scaling>
          <c:orientation val="minMax"/>
          <c:max val="7"/>
          <c:min val="2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659496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'1999'!$F$817:$F$831</c:f>
              <c:numCache>
                <c:formatCode>0.000</c:formatCode>
                <c:ptCount val="15"/>
                <c:pt idx="0">
                  <c:v>209.66666666666666</c:v>
                </c:pt>
                <c:pt idx="1">
                  <c:v>209.70833333333334</c:v>
                </c:pt>
                <c:pt idx="2">
                  <c:v>209.75</c:v>
                </c:pt>
                <c:pt idx="3">
                  <c:v>209.79166666666666</c:v>
                </c:pt>
                <c:pt idx="4">
                  <c:v>209.83333333333334</c:v>
                </c:pt>
                <c:pt idx="5">
                  <c:v>209.875</c:v>
                </c:pt>
                <c:pt idx="6">
                  <c:v>209.91666666666666</c:v>
                </c:pt>
                <c:pt idx="7">
                  <c:v>209.95833333333334</c:v>
                </c:pt>
                <c:pt idx="8">
                  <c:v>210</c:v>
                </c:pt>
                <c:pt idx="9">
                  <c:v>210.04166666666666</c:v>
                </c:pt>
                <c:pt idx="10">
                  <c:v>210.08333333333334</c:v>
                </c:pt>
                <c:pt idx="11">
                  <c:v>210.125</c:v>
                </c:pt>
                <c:pt idx="12">
                  <c:v>210.16666666666666</c:v>
                </c:pt>
                <c:pt idx="13">
                  <c:v>210.20833333333334</c:v>
                </c:pt>
                <c:pt idx="14">
                  <c:v>210.25</c:v>
                </c:pt>
              </c:numCache>
            </c:numRef>
          </c:xVal>
          <c:yVal>
            <c:numRef>
              <c:f>'1999'!$E$817:$E$831</c:f>
              <c:numCache>
                <c:formatCode>0.000</c:formatCode>
                <c:ptCount val="15"/>
                <c:pt idx="0">
                  <c:v>7.2119238037755551</c:v>
                </c:pt>
                <c:pt idx="1">
                  <c:v>7.1352044021689602</c:v>
                </c:pt>
                <c:pt idx="2">
                  <c:v>7.0592289241299859</c:v>
                </c:pt>
                <c:pt idx="3">
                  <c:v>6.5712118083545104</c:v>
                </c:pt>
                <c:pt idx="4">
                  <c:v>6.0041246997906779</c:v>
                </c:pt>
                <c:pt idx="5">
                  <c:v>5.3031898151066317</c:v>
                </c:pt>
                <c:pt idx="6">
                  <c:v>4.5717952743466332</c:v>
                </c:pt>
                <c:pt idx="7">
                  <c:v>3.9900486887968905</c:v>
                </c:pt>
                <c:pt idx="8">
                  <c:v>3.4724982778303328</c:v>
                </c:pt>
                <c:pt idx="9">
                  <c:v>2.976065283830633</c:v>
                </c:pt>
                <c:pt idx="10">
                  <c:v>2.6783754701121003</c:v>
                </c:pt>
                <c:pt idx="11">
                  <c:v>2.4453933812562356</c:v>
                </c:pt>
                <c:pt idx="12">
                  <c:v>2.2764251425603792</c:v>
                </c:pt>
                <c:pt idx="13">
                  <c:v>2.1813039837442108</c:v>
                </c:pt>
                <c:pt idx="14">
                  <c:v>2.1348895126524203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C35-439D-BC70-8EC5F2D8D4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6621240"/>
        <c:axId val="456624312"/>
      </c:scatterChart>
      <c:valAx>
        <c:axId val="456621240"/>
        <c:scaling>
          <c:orientation val="minMax"/>
          <c:max val="210.3"/>
          <c:min val="209.65"/>
        </c:scaling>
        <c:delete val="0"/>
        <c:axPos val="b"/>
        <c:numFmt formatCode="0.00" sourceLinked="0"/>
        <c:majorTickMark val="out"/>
        <c:minorTickMark val="none"/>
        <c:tickLblPos val="nextTo"/>
        <c:crossAx val="456624312"/>
        <c:crosses val="autoZero"/>
        <c:crossBetween val="midCat"/>
      </c:valAx>
      <c:valAx>
        <c:axId val="456624312"/>
        <c:scaling>
          <c:orientation val="minMax"/>
          <c:min val="1.5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662124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'1999'!$F$840:$F$855</c:f>
              <c:numCache>
                <c:formatCode>0.000</c:formatCode>
                <c:ptCount val="16"/>
                <c:pt idx="0">
                  <c:v>210.625</c:v>
                </c:pt>
                <c:pt idx="1">
                  <c:v>210.66666666666666</c:v>
                </c:pt>
                <c:pt idx="2">
                  <c:v>210.70833333333334</c:v>
                </c:pt>
                <c:pt idx="3">
                  <c:v>210.75</c:v>
                </c:pt>
                <c:pt idx="4">
                  <c:v>210.79166666666666</c:v>
                </c:pt>
                <c:pt idx="5">
                  <c:v>210.83333333333334</c:v>
                </c:pt>
                <c:pt idx="6">
                  <c:v>210.875</c:v>
                </c:pt>
                <c:pt idx="7">
                  <c:v>210.91666666666666</c:v>
                </c:pt>
                <c:pt idx="8">
                  <c:v>210.95833333333334</c:v>
                </c:pt>
                <c:pt idx="9">
                  <c:v>211</c:v>
                </c:pt>
                <c:pt idx="10">
                  <c:v>211.04166666666666</c:v>
                </c:pt>
                <c:pt idx="11">
                  <c:v>211.08333333333334</c:v>
                </c:pt>
                <c:pt idx="12">
                  <c:v>211.125</c:v>
                </c:pt>
                <c:pt idx="13">
                  <c:v>211.16666666666666</c:v>
                </c:pt>
                <c:pt idx="14">
                  <c:v>211.20833333333334</c:v>
                </c:pt>
                <c:pt idx="15">
                  <c:v>211.25</c:v>
                </c:pt>
              </c:numCache>
            </c:numRef>
          </c:xVal>
          <c:yVal>
            <c:numRef>
              <c:f>'1999'!$E$840:$E$855</c:f>
              <c:numCache>
                <c:formatCode>0.000</c:formatCode>
                <c:ptCount val="16"/>
                <c:pt idx="0">
                  <c:v>6.2932609492871254</c:v>
                </c:pt>
                <c:pt idx="1">
                  <c:v>6.047816451006474</c:v>
                </c:pt>
                <c:pt idx="2">
                  <c:v>5.6646227690956703</c:v>
                </c:pt>
                <c:pt idx="3">
                  <c:v>5.4213273717208663</c:v>
                </c:pt>
                <c:pt idx="4">
                  <c:v>5.2064853779129843</c:v>
                </c:pt>
                <c:pt idx="5">
                  <c:v>4.9439205884645565</c:v>
                </c:pt>
                <c:pt idx="6">
                  <c:v>4.6234147290641658</c:v>
                </c:pt>
                <c:pt idx="7">
                  <c:v>4.2402254302420674</c:v>
                </c:pt>
                <c:pt idx="8">
                  <c:v>3.8846188102464172</c:v>
                </c:pt>
                <c:pt idx="9">
                  <c:v>3.513353826026508</c:v>
                </c:pt>
                <c:pt idx="10">
                  <c:v>3.2100687767761116</c:v>
                </c:pt>
                <c:pt idx="11">
                  <c:v>2.9522629574039563</c:v>
                </c:pt>
                <c:pt idx="12">
                  <c:v>2.8240784300897852</c:v>
                </c:pt>
                <c:pt idx="13">
                  <c:v>2.7003928321337671</c:v>
                </c:pt>
                <c:pt idx="14">
                  <c:v>2.6024313298385406</c:v>
                </c:pt>
                <c:pt idx="15">
                  <c:v>2.591722433541273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95E-4F04-925B-1FA4C958BB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6647432"/>
        <c:axId val="456650504"/>
      </c:scatterChart>
      <c:valAx>
        <c:axId val="456647432"/>
        <c:scaling>
          <c:orientation val="minMax"/>
          <c:min val="210.6"/>
        </c:scaling>
        <c:delete val="0"/>
        <c:axPos val="b"/>
        <c:numFmt formatCode="0.00" sourceLinked="0"/>
        <c:majorTickMark val="out"/>
        <c:minorTickMark val="none"/>
        <c:tickLblPos val="nextTo"/>
        <c:crossAx val="456650504"/>
        <c:crosses val="autoZero"/>
        <c:crossBetween val="midCat"/>
      </c:valAx>
      <c:valAx>
        <c:axId val="456650504"/>
        <c:scaling>
          <c:orientation val="minMax"/>
          <c:max val="6.5"/>
          <c:min val="2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664743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'1999'!$F$864:$F$879</c:f>
              <c:numCache>
                <c:formatCode>0.000</c:formatCode>
                <c:ptCount val="16"/>
                <c:pt idx="0">
                  <c:v>211.625</c:v>
                </c:pt>
                <c:pt idx="1">
                  <c:v>211.66666666666666</c:v>
                </c:pt>
                <c:pt idx="2">
                  <c:v>211.70833333333334</c:v>
                </c:pt>
                <c:pt idx="3">
                  <c:v>211.75</c:v>
                </c:pt>
                <c:pt idx="4">
                  <c:v>211.79166666666666</c:v>
                </c:pt>
                <c:pt idx="5">
                  <c:v>211.83333333333334</c:v>
                </c:pt>
                <c:pt idx="6">
                  <c:v>211.875</c:v>
                </c:pt>
                <c:pt idx="7">
                  <c:v>211.91666666666666</c:v>
                </c:pt>
                <c:pt idx="8">
                  <c:v>211.95833333333334</c:v>
                </c:pt>
                <c:pt idx="9">
                  <c:v>212</c:v>
                </c:pt>
                <c:pt idx="10">
                  <c:v>212.04166666666666</c:v>
                </c:pt>
                <c:pt idx="11">
                  <c:v>212.08333333333334</c:v>
                </c:pt>
                <c:pt idx="12">
                  <c:v>212.125</c:v>
                </c:pt>
                <c:pt idx="13">
                  <c:v>212.16666666666666</c:v>
                </c:pt>
                <c:pt idx="14">
                  <c:v>212.20833333333334</c:v>
                </c:pt>
                <c:pt idx="15">
                  <c:v>212.25</c:v>
                </c:pt>
              </c:numCache>
            </c:numRef>
          </c:xVal>
          <c:yVal>
            <c:numRef>
              <c:f>'1999'!$E$864:$E$879</c:f>
              <c:numCache>
                <c:formatCode>0.000</c:formatCode>
                <c:ptCount val="16"/>
                <c:pt idx="0">
                  <c:v>4.5376606814365079</c:v>
                </c:pt>
                <c:pt idx="1">
                  <c:v>4.3374447718633586</c:v>
                </c:pt>
                <c:pt idx="2">
                  <c:v>4.2562973691390162</c:v>
                </c:pt>
                <c:pt idx="3">
                  <c:v>4.097903078468403</c:v>
                </c:pt>
                <c:pt idx="4">
                  <c:v>3.8401632239137227</c:v>
                </c:pt>
                <c:pt idx="5">
                  <c:v>3.6808158046358299</c:v>
                </c:pt>
                <c:pt idx="6">
                  <c:v>3.4996910531540073</c:v>
                </c:pt>
                <c:pt idx="7">
                  <c:v>3.2611998183626527</c:v>
                </c:pt>
                <c:pt idx="8">
                  <c:v>3.0362519772048842</c:v>
                </c:pt>
                <c:pt idx="9">
                  <c:v>2.8470453593948513</c:v>
                </c:pt>
                <c:pt idx="10">
                  <c:v>2.6674203074003802</c:v>
                </c:pt>
                <c:pt idx="11">
                  <c:v>2.4658923652763201</c:v>
                </c:pt>
                <c:pt idx="12">
                  <c:v>2.3055691883495166</c:v>
                </c:pt>
                <c:pt idx="13">
                  <c:v>2.2000818589288365</c:v>
                </c:pt>
                <c:pt idx="14">
                  <c:v>2.1441122033312778</c:v>
                </c:pt>
                <c:pt idx="15">
                  <c:v>2.0892227249494306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2CD-4BE0-83BA-79AC1560BC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6673976"/>
        <c:axId val="456677048"/>
      </c:scatterChart>
      <c:valAx>
        <c:axId val="456673976"/>
        <c:scaling>
          <c:orientation val="minMax"/>
          <c:max val="212.3"/>
          <c:min val="211.6"/>
        </c:scaling>
        <c:delete val="0"/>
        <c:axPos val="b"/>
        <c:numFmt formatCode="0.00" sourceLinked="0"/>
        <c:majorTickMark val="out"/>
        <c:minorTickMark val="none"/>
        <c:tickLblPos val="nextTo"/>
        <c:crossAx val="456677048"/>
        <c:crosses val="autoZero"/>
        <c:crossBetween val="midCat"/>
      </c:valAx>
      <c:valAx>
        <c:axId val="456677048"/>
        <c:scaling>
          <c:orientation val="minMax"/>
          <c:max val="4.5999999999999996"/>
          <c:min val="2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667397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'1999'!$F$892:$F$902</c:f>
              <c:numCache>
                <c:formatCode>0.000</c:formatCode>
                <c:ptCount val="11"/>
                <c:pt idx="0">
                  <c:v>212.79166666666666</c:v>
                </c:pt>
                <c:pt idx="1">
                  <c:v>212.83333333333334</c:v>
                </c:pt>
                <c:pt idx="2">
                  <c:v>212.875</c:v>
                </c:pt>
                <c:pt idx="3">
                  <c:v>212.91666666666666</c:v>
                </c:pt>
                <c:pt idx="4">
                  <c:v>212.95833333333334</c:v>
                </c:pt>
                <c:pt idx="5">
                  <c:v>213</c:v>
                </c:pt>
                <c:pt idx="6">
                  <c:v>213.04166666666666</c:v>
                </c:pt>
                <c:pt idx="7">
                  <c:v>213.08333333333334</c:v>
                </c:pt>
                <c:pt idx="8">
                  <c:v>213.125</c:v>
                </c:pt>
                <c:pt idx="9">
                  <c:v>213.16666666666666</c:v>
                </c:pt>
                <c:pt idx="10">
                  <c:v>213.20833333333334</c:v>
                </c:pt>
              </c:numCache>
            </c:numRef>
          </c:xVal>
          <c:yVal>
            <c:numRef>
              <c:f>'1999'!$E$892:$E$902</c:f>
              <c:numCache>
                <c:formatCode>0.000</c:formatCode>
                <c:ptCount val="11"/>
                <c:pt idx="0">
                  <c:v>5.5824684203095503</c:v>
                </c:pt>
                <c:pt idx="1">
                  <c:v>5.2643194815984158</c:v>
                </c:pt>
                <c:pt idx="2">
                  <c:v>4.6581081935171831</c:v>
                </c:pt>
                <c:pt idx="3">
                  <c:v>4.0053067325874885</c:v>
                </c:pt>
                <c:pt idx="4">
                  <c:v>3.5408128628723796</c:v>
                </c:pt>
                <c:pt idx="5">
                  <c:v>3.0362519772048842</c:v>
                </c:pt>
                <c:pt idx="6">
                  <c:v>2.645616440715771</c:v>
                </c:pt>
                <c:pt idx="7">
                  <c:v>2.3846893760483376</c:v>
                </c:pt>
                <c:pt idx="8">
                  <c:v>2.238005541247162</c:v>
                </c:pt>
                <c:pt idx="9">
                  <c:v>2.1348895126524203</c:v>
                </c:pt>
                <c:pt idx="10">
                  <c:v>2.0621765218118915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AB0-4F93-898A-BB5247EA6D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6700264"/>
        <c:axId val="456703384"/>
      </c:scatterChart>
      <c:valAx>
        <c:axId val="456700264"/>
        <c:scaling>
          <c:orientation val="minMax"/>
        </c:scaling>
        <c:delete val="0"/>
        <c:axPos val="b"/>
        <c:numFmt formatCode="0.00" sourceLinked="0"/>
        <c:majorTickMark val="out"/>
        <c:minorTickMark val="none"/>
        <c:tickLblPos val="nextTo"/>
        <c:crossAx val="456703384"/>
        <c:crosses val="autoZero"/>
        <c:crossBetween val="midCat"/>
      </c:valAx>
      <c:valAx>
        <c:axId val="456703384"/>
        <c:scaling>
          <c:orientation val="minMax"/>
          <c:min val="2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670026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'1999'!$F$913:$F$927</c:f>
              <c:numCache>
                <c:formatCode>0.000</c:formatCode>
                <c:ptCount val="15"/>
                <c:pt idx="0">
                  <c:v>213.66666666666666</c:v>
                </c:pt>
                <c:pt idx="1">
                  <c:v>213.70833333333334</c:v>
                </c:pt>
                <c:pt idx="2">
                  <c:v>213.75</c:v>
                </c:pt>
                <c:pt idx="3">
                  <c:v>213.79166666666666</c:v>
                </c:pt>
                <c:pt idx="4">
                  <c:v>213.83333333333334</c:v>
                </c:pt>
                <c:pt idx="5">
                  <c:v>213.875</c:v>
                </c:pt>
                <c:pt idx="6">
                  <c:v>213.91666666666666</c:v>
                </c:pt>
                <c:pt idx="7">
                  <c:v>213.95833333333334</c:v>
                </c:pt>
                <c:pt idx="8">
                  <c:v>214</c:v>
                </c:pt>
                <c:pt idx="9">
                  <c:v>214.04166666666666</c:v>
                </c:pt>
                <c:pt idx="10">
                  <c:v>214.08333333333334</c:v>
                </c:pt>
                <c:pt idx="11">
                  <c:v>214.125</c:v>
                </c:pt>
                <c:pt idx="12">
                  <c:v>214.16666666666666</c:v>
                </c:pt>
                <c:pt idx="13">
                  <c:v>214.20833333333334</c:v>
                </c:pt>
                <c:pt idx="14">
                  <c:v>214.25</c:v>
                </c:pt>
              </c:numCache>
            </c:numRef>
          </c:xVal>
          <c:yVal>
            <c:numRef>
              <c:f>'1999'!$E$913:$E$927</c:f>
              <c:numCache>
                <c:formatCode>0.000</c:formatCode>
                <c:ptCount val="15"/>
                <c:pt idx="0">
                  <c:v>6.6185993483532668</c:v>
                </c:pt>
                <c:pt idx="1">
                  <c:v>6.5241311001469544</c:v>
                </c:pt>
                <c:pt idx="2">
                  <c:v>6.0259350977277775</c:v>
                </c:pt>
                <c:pt idx="3">
                  <c:v>5.5013745172512198</c:v>
                </c:pt>
                <c:pt idx="4">
                  <c:v>5.0549880390336046</c:v>
                </c:pt>
                <c:pt idx="5">
                  <c:v>4.4868727563674558</c:v>
                </c:pt>
                <c:pt idx="6">
                  <c:v>3.9748401227371923</c:v>
                </c:pt>
                <c:pt idx="7">
                  <c:v>3.5546094165252238</c:v>
                </c:pt>
                <c:pt idx="8">
                  <c:v>3.1346070438167009</c:v>
                </c:pt>
                <c:pt idx="9">
                  <c:v>2.7673096068967356</c:v>
                </c:pt>
                <c:pt idx="10">
                  <c:v>2.5177262088924524</c:v>
                </c:pt>
                <c:pt idx="11">
                  <c:v>2.3647161770476135</c:v>
                </c:pt>
                <c:pt idx="12">
                  <c:v>2.2764251425603792</c:v>
                </c:pt>
                <c:pt idx="13">
                  <c:v>2.2189821122444875</c:v>
                </c:pt>
                <c:pt idx="14">
                  <c:v>2.1906776737152773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20B-4816-B01E-8EB368DAA0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6726696"/>
        <c:axId val="456729768"/>
      </c:scatterChart>
      <c:valAx>
        <c:axId val="456726696"/>
        <c:scaling>
          <c:orientation val="minMax"/>
          <c:max val="214.3"/>
          <c:min val="213.65"/>
        </c:scaling>
        <c:delete val="0"/>
        <c:axPos val="b"/>
        <c:numFmt formatCode="0.00" sourceLinked="0"/>
        <c:majorTickMark val="out"/>
        <c:minorTickMark val="none"/>
        <c:tickLblPos val="nextTo"/>
        <c:crossAx val="456729768"/>
        <c:crosses val="autoZero"/>
        <c:crossBetween val="midCat"/>
      </c:valAx>
      <c:valAx>
        <c:axId val="456729768"/>
        <c:scaling>
          <c:orientation val="minMax"/>
          <c:min val="2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672669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'1999'!$F$937:$F$950</c:f>
              <c:numCache>
                <c:formatCode>0.000</c:formatCode>
                <c:ptCount val="14"/>
                <c:pt idx="0">
                  <c:v>214.66666666666666</c:v>
                </c:pt>
                <c:pt idx="1">
                  <c:v>214.70833333333334</c:v>
                </c:pt>
                <c:pt idx="2">
                  <c:v>214.75</c:v>
                </c:pt>
                <c:pt idx="3">
                  <c:v>214.79166666666666</c:v>
                </c:pt>
                <c:pt idx="4">
                  <c:v>214.83333333333334</c:v>
                </c:pt>
                <c:pt idx="5">
                  <c:v>214.875</c:v>
                </c:pt>
                <c:pt idx="6">
                  <c:v>214.91666666666666</c:v>
                </c:pt>
                <c:pt idx="7">
                  <c:v>214.95833333333334</c:v>
                </c:pt>
                <c:pt idx="8">
                  <c:v>215</c:v>
                </c:pt>
                <c:pt idx="9">
                  <c:v>215.04166666666666</c:v>
                </c:pt>
                <c:pt idx="10">
                  <c:v>215.08333333333334</c:v>
                </c:pt>
                <c:pt idx="11">
                  <c:v>215.125</c:v>
                </c:pt>
                <c:pt idx="12">
                  <c:v>215.16666666666666</c:v>
                </c:pt>
                <c:pt idx="13">
                  <c:v>215.20833333333334</c:v>
                </c:pt>
              </c:numCache>
            </c:numRef>
          </c:xVal>
          <c:yVal>
            <c:numRef>
              <c:f>'1999'!$E$937:$E$950</c:f>
              <c:numCache>
                <c:formatCode>0.000</c:formatCode>
                <c:ptCount val="14"/>
                <c:pt idx="0">
                  <c:v>6.0041246997906779</c:v>
                </c:pt>
                <c:pt idx="1">
                  <c:v>5.6234121765093468</c:v>
                </c:pt>
                <c:pt idx="2">
                  <c:v>4.9622818450747808</c:v>
                </c:pt>
                <c:pt idx="3">
                  <c:v>4.3702745287058047</c:v>
                </c:pt>
                <c:pt idx="4">
                  <c:v>3.9445707825588912</c:v>
                </c:pt>
                <c:pt idx="5">
                  <c:v>3.6950678271244959</c:v>
                </c:pt>
                <c:pt idx="6">
                  <c:v>3.3654765305262795</c:v>
                </c:pt>
                <c:pt idx="7">
                  <c:v>3.0362519772048842</c:v>
                </c:pt>
                <c:pt idx="8">
                  <c:v>2.7336882115416667</c:v>
                </c:pt>
                <c:pt idx="9">
                  <c:v>2.4453933812562356</c:v>
                </c:pt>
                <c:pt idx="10">
                  <c:v>2.238005541247162</c:v>
                </c:pt>
                <c:pt idx="11">
                  <c:v>2.1348895126524203</c:v>
                </c:pt>
                <c:pt idx="12">
                  <c:v>2.0711626567379193</c:v>
                </c:pt>
                <c:pt idx="13">
                  <c:v>1.9739023610233069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6C-4B3B-966F-65904D630A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6752792"/>
        <c:axId val="456755912"/>
      </c:scatterChart>
      <c:valAx>
        <c:axId val="456752792"/>
        <c:scaling>
          <c:orientation val="minMax"/>
          <c:max val="215.25"/>
          <c:min val="214.65"/>
        </c:scaling>
        <c:delete val="0"/>
        <c:axPos val="b"/>
        <c:numFmt formatCode="0.00" sourceLinked="0"/>
        <c:majorTickMark val="out"/>
        <c:minorTickMark val="none"/>
        <c:tickLblPos val="nextTo"/>
        <c:crossAx val="456755912"/>
        <c:crosses val="autoZero"/>
        <c:crossBetween val="midCat"/>
      </c:valAx>
      <c:valAx>
        <c:axId val="456755912"/>
        <c:scaling>
          <c:orientation val="minMax"/>
          <c:min val="1.5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675279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'1999'!$F$962:$F$975</c:f>
              <c:numCache>
                <c:formatCode>0.000</c:formatCode>
                <c:ptCount val="14"/>
                <c:pt idx="0">
                  <c:v>215.70833333333334</c:v>
                </c:pt>
                <c:pt idx="1">
                  <c:v>215.75</c:v>
                </c:pt>
                <c:pt idx="2">
                  <c:v>215.79166666666666</c:v>
                </c:pt>
                <c:pt idx="3">
                  <c:v>215.83333333333334</c:v>
                </c:pt>
                <c:pt idx="4">
                  <c:v>215.875</c:v>
                </c:pt>
                <c:pt idx="5">
                  <c:v>215.91666666666666</c:v>
                </c:pt>
                <c:pt idx="6">
                  <c:v>215.95833333333334</c:v>
                </c:pt>
                <c:pt idx="7">
                  <c:v>216</c:v>
                </c:pt>
                <c:pt idx="8">
                  <c:v>216.04166666666666</c:v>
                </c:pt>
                <c:pt idx="9">
                  <c:v>216.08333333333334</c:v>
                </c:pt>
                <c:pt idx="10">
                  <c:v>216.125</c:v>
                </c:pt>
                <c:pt idx="11">
                  <c:v>216.16666666666666</c:v>
                </c:pt>
                <c:pt idx="12">
                  <c:v>216.20833333333334</c:v>
                </c:pt>
                <c:pt idx="13">
                  <c:v>216.25</c:v>
                </c:pt>
              </c:numCache>
            </c:numRef>
          </c:xVal>
          <c:yVal>
            <c:numRef>
              <c:f>'1999'!$E$962:$E$975</c:f>
              <c:numCache>
                <c:formatCode>0.000</c:formatCode>
                <c:ptCount val="14"/>
                <c:pt idx="0">
                  <c:v>5.3227198752744425</c:v>
                </c:pt>
                <c:pt idx="1">
                  <c:v>5.2449787981949143</c:v>
                </c:pt>
                <c:pt idx="2">
                  <c:v>4.8710690405617809</c:v>
                </c:pt>
                <c:pt idx="3">
                  <c:v>4.3538329925454615</c:v>
                </c:pt>
                <c:pt idx="4">
                  <c:v>3.8846188102464172</c:v>
                </c:pt>
                <c:pt idx="5">
                  <c:v>3.5270610477311282</c:v>
                </c:pt>
                <c:pt idx="6">
                  <c:v>3.1221724448586614</c:v>
                </c:pt>
                <c:pt idx="7">
                  <c:v>2.8012602104256352</c:v>
                </c:pt>
                <c:pt idx="8">
                  <c:v>2.549232984798866</c:v>
                </c:pt>
                <c:pt idx="9">
                  <c:v>2.3547781270345736</c:v>
                </c:pt>
                <c:pt idx="10">
                  <c:v>2.2189821122444875</c:v>
                </c:pt>
                <c:pt idx="11">
                  <c:v>2.1348895126524203</c:v>
                </c:pt>
                <c:pt idx="12">
                  <c:v>2.0621765218118915</c:v>
                </c:pt>
                <c:pt idx="13">
                  <c:v>2.0442915763215446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A97-4644-8DA7-97EA6219F3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6779032"/>
        <c:axId val="456782152"/>
      </c:scatterChart>
      <c:valAx>
        <c:axId val="456779032"/>
        <c:scaling>
          <c:orientation val="minMax"/>
          <c:max val="216.3"/>
          <c:min val="215.65"/>
        </c:scaling>
        <c:delete val="0"/>
        <c:axPos val="b"/>
        <c:numFmt formatCode="0.00" sourceLinked="0"/>
        <c:majorTickMark val="out"/>
        <c:minorTickMark val="none"/>
        <c:tickLblPos val="nextTo"/>
        <c:crossAx val="456782152"/>
        <c:crosses val="autoZero"/>
        <c:crossBetween val="midCat"/>
      </c:valAx>
      <c:valAx>
        <c:axId val="456782152"/>
        <c:scaling>
          <c:orientation val="minMax"/>
          <c:max val="5.5"/>
          <c:min val="1.5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677903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'1999'!$F$987:$F$999</c:f>
              <c:numCache>
                <c:formatCode>0.000</c:formatCode>
                <c:ptCount val="13"/>
                <c:pt idx="0">
                  <c:v>216.75</c:v>
                </c:pt>
                <c:pt idx="1">
                  <c:v>216.79166666666666</c:v>
                </c:pt>
                <c:pt idx="2">
                  <c:v>216.83333333333334</c:v>
                </c:pt>
                <c:pt idx="3">
                  <c:v>216.875</c:v>
                </c:pt>
                <c:pt idx="4">
                  <c:v>216.91666666666666</c:v>
                </c:pt>
                <c:pt idx="5">
                  <c:v>216.95833333333334</c:v>
                </c:pt>
                <c:pt idx="6">
                  <c:v>217</c:v>
                </c:pt>
                <c:pt idx="7">
                  <c:v>217.04166666666666</c:v>
                </c:pt>
                <c:pt idx="8">
                  <c:v>217.08333333333334</c:v>
                </c:pt>
                <c:pt idx="9">
                  <c:v>217.125</c:v>
                </c:pt>
                <c:pt idx="10">
                  <c:v>217.16666666666666</c:v>
                </c:pt>
                <c:pt idx="11">
                  <c:v>217.20833333333334</c:v>
                </c:pt>
                <c:pt idx="12">
                  <c:v>217.25</c:v>
                </c:pt>
              </c:numCache>
            </c:numRef>
          </c:xVal>
          <c:yVal>
            <c:numRef>
              <c:f>'1999'!$E$987:$E$999</c:f>
              <c:numCache>
                <c:formatCode>0.000</c:formatCode>
                <c:ptCount val="13"/>
                <c:pt idx="0">
                  <c:v>4.2885982766103057</c:v>
                </c:pt>
                <c:pt idx="1">
                  <c:v>4.1923216399364787</c:v>
                </c:pt>
                <c:pt idx="2">
                  <c:v>4.020614415073922</c:v>
                </c:pt>
                <c:pt idx="3">
                  <c:v>3.8995338610724426</c:v>
                </c:pt>
                <c:pt idx="4">
                  <c:v>3.8549336482490633</c:v>
                </c:pt>
                <c:pt idx="5">
                  <c:v>3.5962689663916265</c:v>
                </c:pt>
                <c:pt idx="6">
                  <c:v>3.1973894757207497</c:v>
                </c:pt>
                <c:pt idx="7">
                  <c:v>2.8585848927796875</c:v>
                </c:pt>
                <c:pt idx="8">
                  <c:v>2.6131750651789614</c:v>
                </c:pt>
                <c:pt idx="9">
                  <c:v>2.4556262281058876</c:v>
                </c:pt>
                <c:pt idx="10">
                  <c:v>2.3647161770476135</c:v>
                </c:pt>
                <c:pt idx="11">
                  <c:v>2.3153471478835086</c:v>
                </c:pt>
                <c:pt idx="12">
                  <c:v>2.2958229361075748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EA0-4DA6-AF7A-1917816F5B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6805064"/>
        <c:axId val="456808184"/>
      </c:scatterChart>
      <c:valAx>
        <c:axId val="456805064"/>
        <c:scaling>
          <c:orientation val="minMax"/>
          <c:max val="217.3"/>
          <c:min val="216.75"/>
        </c:scaling>
        <c:delete val="0"/>
        <c:axPos val="b"/>
        <c:numFmt formatCode="0.00" sourceLinked="0"/>
        <c:majorTickMark val="out"/>
        <c:minorTickMark val="none"/>
        <c:tickLblPos val="nextTo"/>
        <c:crossAx val="456808184"/>
        <c:crosses val="autoZero"/>
        <c:crossBetween val="midCat"/>
      </c:valAx>
      <c:valAx>
        <c:axId val="456808184"/>
        <c:scaling>
          <c:orientation val="minMax"/>
          <c:max val="4.5"/>
          <c:min val="2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680506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'1999'!$F$145:$F$160</c:f>
              <c:numCache>
                <c:formatCode>0.000</c:formatCode>
                <c:ptCount val="16"/>
                <c:pt idx="0">
                  <c:v>181.66666666666666</c:v>
                </c:pt>
                <c:pt idx="1">
                  <c:v>181.70833333333334</c:v>
                </c:pt>
                <c:pt idx="2">
                  <c:v>181.75</c:v>
                </c:pt>
                <c:pt idx="3">
                  <c:v>181.79166666666666</c:v>
                </c:pt>
                <c:pt idx="4">
                  <c:v>181.83333333333334</c:v>
                </c:pt>
                <c:pt idx="5">
                  <c:v>181.875</c:v>
                </c:pt>
                <c:pt idx="6">
                  <c:v>181.91666666666666</c:v>
                </c:pt>
                <c:pt idx="7">
                  <c:v>181.95833333333334</c:v>
                </c:pt>
                <c:pt idx="8">
                  <c:v>182</c:v>
                </c:pt>
                <c:pt idx="9">
                  <c:v>182.04166666666666</c:v>
                </c:pt>
                <c:pt idx="10">
                  <c:v>182.08333333333334</c:v>
                </c:pt>
                <c:pt idx="11">
                  <c:v>182.125</c:v>
                </c:pt>
                <c:pt idx="12">
                  <c:v>182.16666666666666</c:v>
                </c:pt>
                <c:pt idx="13">
                  <c:v>182.20833333333334</c:v>
                </c:pt>
                <c:pt idx="14">
                  <c:v>182.25</c:v>
                </c:pt>
                <c:pt idx="15">
                  <c:v>182.29166666666666</c:v>
                </c:pt>
              </c:numCache>
            </c:numRef>
          </c:xVal>
          <c:yVal>
            <c:numRef>
              <c:f>'1999'!$E$145:$E$160</c:f>
              <c:numCache>
                <c:formatCode>0.000</c:formatCode>
                <c:ptCount val="16"/>
                <c:pt idx="0">
                  <c:v>11.44730049732954</c:v>
                </c:pt>
                <c:pt idx="1">
                  <c:v>11.407910069997307</c:v>
                </c:pt>
                <c:pt idx="2">
                  <c:v>11.059094765805494</c:v>
                </c:pt>
                <c:pt idx="3">
                  <c:v>10.609589156815391</c:v>
                </c:pt>
                <c:pt idx="4">
                  <c:v>10.212653241441343</c:v>
                </c:pt>
                <c:pt idx="5">
                  <c:v>9.8296487004726067</c:v>
                </c:pt>
                <c:pt idx="6">
                  <c:v>9.394300562336829</c:v>
                </c:pt>
                <c:pt idx="7">
                  <c:v>9.0084337237773795</c:v>
                </c:pt>
                <c:pt idx="8">
                  <c:v>8.6373171114649452</c:v>
                </c:pt>
                <c:pt idx="9">
                  <c:v>8.3096025974020193</c:v>
                </c:pt>
                <c:pt idx="10">
                  <c:v>8.0216720100394774</c:v>
                </c:pt>
                <c:pt idx="11">
                  <c:v>7.7429431629582295</c:v>
                </c:pt>
                <c:pt idx="12">
                  <c:v>7.4997114433108285</c:v>
                </c:pt>
                <c:pt idx="13">
                  <c:v>7.3676235859053758</c:v>
                </c:pt>
                <c:pt idx="14">
                  <c:v>7.2634869566035007</c:v>
                </c:pt>
                <c:pt idx="15">
                  <c:v>7.2376635109462431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2FC-4F84-AB40-CF2F4F272B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3766664"/>
        <c:axId val="453769736"/>
      </c:scatterChart>
      <c:valAx>
        <c:axId val="453766664"/>
        <c:scaling>
          <c:orientation val="minMax"/>
          <c:max val="182.3"/>
        </c:scaling>
        <c:delete val="0"/>
        <c:axPos val="b"/>
        <c:numFmt formatCode="0.00" sourceLinked="0"/>
        <c:majorTickMark val="out"/>
        <c:minorTickMark val="none"/>
        <c:tickLblPos val="nextTo"/>
        <c:crossAx val="453769736"/>
        <c:crosses val="autoZero"/>
        <c:crossBetween val="midCat"/>
      </c:valAx>
      <c:valAx>
        <c:axId val="453769736"/>
        <c:scaling>
          <c:orientation val="minMax"/>
          <c:max val="11.5"/>
          <c:min val="7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376666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'1999'!$F$1010:$F$1022</c:f>
              <c:numCache>
                <c:formatCode>0.000</c:formatCode>
                <c:ptCount val="13"/>
                <c:pt idx="0">
                  <c:v>217.70833333333334</c:v>
                </c:pt>
                <c:pt idx="1">
                  <c:v>217.75</c:v>
                </c:pt>
                <c:pt idx="2">
                  <c:v>217.79166666666666</c:v>
                </c:pt>
                <c:pt idx="3">
                  <c:v>217.83333333333334</c:v>
                </c:pt>
                <c:pt idx="4">
                  <c:v>217.875</c:v>
                </c:pt>
                <c:pt idx="5">
                  <c:v>217.91666666666666</c:v>
                </c:pt>
                <c:pt idx="6">
                  <c:v>217.95833333333334</c:v>
                </c:pt>
                <c:pt idx="7">
                  <c:v>218</c:v>
                </c:pt>
                <c:pt idx="8">
                  <c:v>218.04166666666666</c:v>
                </c:pt>
                <c:pt idx="9">
                  <c:v>218.08333333333334</c:v>
                </c:pt>
                <c:pt idx="10">
                  <c:v>218.125</c:v>
                </c:pt>
                <c:pt idx="11">
                  <c:v>218.16666666666666</c:v>
                </c:pt>
                <c:pt idx="12">
                  <c:v>218.20833333333334</c:v>
                </c:pt>
              </c:numCache>
            </c:numRef>
          </c:xVal>
          <c:yVal>
            <c:numRef>
              <c:f>'1999'!$E$1010:$E$1022</c:f>
              <c:numCache>
                <c:formatCode>0.000</c:formatCode>
                <c:ptCount val="13"/>
                <c:pt idx="0">
                  <c:v>5.4612209483788332</c:v>
                </c:pt>
                <c:pt idx="1">
                  <c:v>5.4014775539720166</c:v>
                </c:pt>
                <c:pt idx="2">
                  <c:v>5.1492120730847253</c:v>
                </c:pt>
                <c:pt idx="3">
                  <c:v>4.817048160975328</c:v>
                </c:pt>
                <c:pt idx="4">
                  <c:v>4.4033182418263133</c:v>
                </c:pt>
                <c:pt idx="5">
                  <c:v>4.097903078468403</c:v>
                </c:pt>
                <c:pt idx="6">
                  <c:v>3.7961387092225269</c:v>
                </c:pt>
                <c:pt idx="7">
                  <c:v>3.5270610477311282</c:v>
                </c:pt>
                <c:pt idx="8">
                  <c:v>3.2611998183626527</c:v>
                </c:pt>
                <c:pt idx="9">
                  <c:v>3.024136317265846</c:v>
                </c:pt>
                <c:pt idx="10">
                  <c:v>2.7560660547067819</c:v>
                </c:pt>
                <c:pt idx="11">
                  <c:v>2.5177262088924524</c:v>
                </c:pt>
                <c:pt idx="12">
                  <c:v>2.3846893760483376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24E-4D19-81CB-E8CB0494C9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6831912"/>
        <c:axId val="456835032"/>
      </c:scatterChart>
      <c:valAx>
        <c:axId val="456831912"/>
        <c:scaling>
          <c:orientation val="minMax"/>
          <c:min val="217.65"/>
        </c:scaling>
        <c:delete val="0"/>
        <c:axPos val="b"/>
        <c:numFmt formatCode="0.00" sourceLinked="0"/>
        <c:majorTickMark val="out"/>
        <c:minorTickMark val="none"/>
        <c:tickLblPos val="nextTo"/>
        <c:crossAx val="456835032"/>
        <c:crosses val="autoZero"/>
        <c:crossBetween val="midCat"/>
      </c:valAx>
      <c:valAx>
        <c:axId val="456835032"/>
        <c:scaling>
          <c:orientation val="minMax"/>
          <c:min val="2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683191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'1999'!$F$1032:$F$1047</c:f>
              <c:numCache>
                <c:formatCode>0.000</c:formatCode>
                <c:ptCount val="16"/>
                <c:pt idx="0">
                  <c:v>218.625</c:v>
                </c:pt>
                <c:pt idx="1">
                  <c:v>218.66666666666666</c:v>
                </c:pt>
                <c:pt idx="2">
                  <c:v>218.70833333333334</c:v>
                </c:pt>
                <c:pt idx="3">
                  <c:v>218.75</c:v>
                </c:pt>
                <c:pt idx="4">
                  <c:v>218.79166666666666</c:v>
                </c:pt>
                <c:pt idx="5">
                  <c:v>218.83333333333334</c:v>
                </c:pt>
                <c:pt idx="6">
                  <c:v>218.875</c:v>
                </c:pt>
                <c:pt idx="7">
                  <c:v>218.91666666666666</c:v>
                </c:pt>
                <c:pt idx="8">
                  <c:v>218.95833333333334</c:v>
                </c:pt>
                <c:pt idx="9">
                  <c:v>219</c:v>
                </c:pt>
                <c:pt idx="10">
                  <c:v>219.04166666666666</c:v>
                </c:pt>
                <c:pt idx="11">
                  <c:v>219.08333333333334</c:v>
                </c:pt>
                <c:pt idx="12">
                  <c:v>219.125</c:v>
                </c:pt>
                <c:pt idx="13">
                  <c:v>219.16666666666666</c:v>
                </c:pt>
                <c:pt idx="14">
                  <c:v>219.20833333333334</c:v>
                </c:pt>
                <c:pt idx="15">
                  <c:v>219.25</c:v>
                </c:pt>
              </c:numCache>
            </c:numRef>
          </c:xVal>
          <c:yVal>
            <c:numRef>
              <c:f>'1999'!$E$1032:$E$1047</c:f>
              <c:numCache>
                <c:formatCode>0.000</c:formatCode>
                <c:ptCount val="16"/>
                <c:pt idx="0">
                  <c:v>6.8602099714788363</c:v>
                </c:pt>
                <c:pt idx="1">
                  <c:v>6.5007051866115679</c:v>
                </c:pt>
                <c:pt idx="2">
                  <c:v>6.1138885550257456</c:v>
                </c:pt>
                <c:pt idx="3">
                  <c:v>5.726942783384203</c:v>
                </c:pt>
                <c:pt idx="4">
                  <c:v>5.2257008314241578</c:v>
                </c:pt>
                <c:pt idx="5">
                  <c:v>4.7105727921735037</c:v>
                </c:pt>
                <c:pt idx="6">
                  <c:v>4.1923216399364787</c:v>
                </c:pt>
                <c:pt idx="7">
                  <c:v>3.7961387092225269</c:v>
                </c:pt>
                <c:pt idx="8">
                  <c:v>3.4724982778303328</c:v>
                </c:pt>
                <c:pt idx="9">
                  <c:v>3.1721540869693481</c:v>
                </c:pt>
                <c:pt idx="10">
                  <c:v>2.976065283830633</c:v>
                </c:pt>
                <c:pt idx="11">
                  <c:v>2.7673096068967356</c:v>
                </c:pt>
                <c:pt idx="12">
                  <c:v>2.5810482633135123</c:v>
                </c:pt>
                <c:pt idx="13">
                  <c:v>2.4556262281058876</c:v>
                </c:pt>
                <c:pt idx="14">
                  <c:v>2.3647161770476135</c:v>
                </c:pt>
                <c:pt idx="15">
                  <c:v>2.3251569178622642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270-4688-B251-31F134052E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6858328"/>
        <c:axId val="456861400"/>
      </c:scatterChart>
      <c:valAx>
        <c:axId val="456858328"/>
        <c:scaling>
          <c:orientation val="minMax"/>
          <c:min val="218.6"/>
        </c:scaling>
        <c:delete val="0"/>
        <c:axPos val="b"/>
        <c:numFmt formatCode="0.00" sourceLinked="0"/>
        <c:majorTickMark val="out"/>
        <c:minorTickMark val="none"/>
        <c:tickLblPos val="nextTo"/>
        <c:crossAx val="456861400"/>
        <c:crosses val="autoZero"/>
        <c:crossBetween val="midCat"/>
      </c:valAx>
      <c:valAx>
        <c:axId val="456861400"/>
        <c:scaling>
          <c:orientation val="minMax"/>
          <c:max val="7"/>
          <c:min val="2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685832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'1999'!$F$1058:$F$1072</c:f>
              <c:numCache>
                <c:formatCode>0.000</c:formatCode>
                <c:ptCount val="15"/>
                <c:pt idx="0">
                  <c:v>219.70833333333334</c:v>
                </c:pt>
                <c:pt idx="1">
                  <c:v>219.75</c:v>
                </c:pt>
                <c:pt idx="2">
                  <c:v>219.79166666666666</c:v>
                </c:pt>
                <c:pt idx="3">
                  <c:v>219.83333333333334</c:v>
                </c:pt>
                <c:pt idx="4">
                  <c:v>219.875</c:v>
                </c:pt>
                <c:pt idx="5">
                  <c:v>219.91666666666666</c:v>
                </c:pt>
                <c:pt idx="6">
                  <c:v>219.95833333333334</c:v>
                </c:pt>
                <c:pt idx="7">
                  <c:v>220</c:v>
                </c:pt>
                <c:pt idx="8">
                  <c:v>220.04166666666666</c:v>
                </c:pt>
                <c:pt idx="9">
                  <c:v>220.08333333333334</c:v>
                </c:pt>
                <c:pt idx="10">
                  <c:v>220.125</c:v>
                </c:pt>
                <c:pt idx="11">
                  <c:v>220.16666666666666</c:v>
                </c:pt>
                <c:pt idx="12">
                  <c:v>220.20833333333334</c:v>
                </c:pt>
                <c:pt idx="13">
                  <c:v>220.25</c:v>
                </c:pt>
                <c:pt idx="14">
                  <c:v>220.29166666666666</c:v>
                </c:pt>
              </c:numCache>
            </c:numRef>
          </c:xVal>
          <c:yVal>
            <c:numRef>
              <c:f>'1999'!$E$1058:$E$1072</c:f>
              <c:numCache>
                <c:formatCode>0.000</c:formatCode>
                <c:ptCount val="15"/>
                <c:pt idx="0">
                  <c:v>7.3414624531768196</c:v>
                </c:pt>
                <c:pt idx="1">
                  <c:v>7.2376635109462431</c:v>
                </c:pt>
                <c:pt idx="2">
                  <c:v>6.9094809543445512</c:v>
                </c:pt>
                <c:pt idx="3">
                  <c:v>6.2029921588146122</c:v>
                </c:pt>
                <c:pt idx="4">
                  <c:v>5.3816921038416128</c:v>
                </c:pt>
                <c:pt idx="5">
                  <c:v>4.6755396222455721</c:v>
                </c:pt>
                <c:pt idx="6">
                  <c:v>4.2402254302420674</c:v>
                </c:pt>
                <c:pt idx="7">
                  <c:v>3.8549336482490633</c:v>
                </c:pt>
                <c:pt idx="8">
                  <c:v>3.5408128628723796</c:v>
                </c:pt>
                <c:pt idx="9">
                  <c:v>3.2483547130960204</c:v>
                </c:pt>
                <c:pt idx="10">
                  <c:v>2.9522629574039563</c:v>
                </c:pt>
                <c:pt idx="11">
                  <c:v>2.6783754701121003</c:v>
                </c:pt>
                <c:pt idx="12">
                  <c:v>2.507291988512852</c:v>
                </c:pt>
                <c:pt idx="13">
                  <c:v>2.3947247357435497</c:v>
                </c:pt>
                <c:pt idx="14">
                  <c:v>2.3448723034439354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B15-4715-A777-BA2E8BD7B3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6884568"/>
        <c:axId val="456887640"/>
      </c:scatterChart>
      <c:valAx>
        <c:axId val="456884568"/>
        <c:scaling>
          <c:orientation val="minMax"/>
          <c:max val="220.3"/>
          <c:min val="219.7"/>
        </c:scaling>
        <c:delete val="0"/>
        <c:axPos val="b"/>
        <c:numFmt formatCode="0.00" sourceLinked="0"/>
        <c:majorTickMark val="out"/>
        <c:minorTickMark val="none"/>
        <c:tickLblPos val="nextTo"/>
        <c:crossAx val="456887640"/>
        <c:crosses val="autoZero"/>
        <c:crossBetween val="midCat"/>
      </c:valAx>
      <c:valAx>
        <c:axId val="456887640"/>
        <c:scaling>
          <c:orientation val="minMax"/>
          <c:max val="7.5"/>
          <c:min val="2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688456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'1999'!$F$1080:$F$1088</c:f>
              <c:numCache>
                <c:formatCode>0.000</c:formatCode>
                <c:ptCount val="9"/>
                <c:pt idx="0">
                  <c:v>220.625</c:v>
                </c:pt>
                <c:pt idx="1">
                  <c:v>220.66666666666666</c:v>
                </c:pt>
                <c:pt idx="2">
                  <c:v>220.70833333333334</c:v>
                </c:pt>
                <c:pt idx="3">
                  <c:v>220.75</c:v>
                </c:pt>
                <c:pt idx="4">
                  <c:v>220.79166666666666</c:v>
                </c:pt>
                <c:pt idx="5">
                  <c:v>220.83333333333334</c:v>
                </c:pt>
                <c:pt idx="6">
                  <c:v>220.875</c:v>
                </c:pt>
                <c:pt idx="7">
                  <c:v>220.91666666666666</c:v>
                </c:pt>
                <c:pt idx="8">
                  <c:v>220.95833333333334</c:v>
                </c:pt>
              </c:numCache>
            </c:numRef>
          </c:xVal>
          <c:yVal>
            <c:numRef>
              <c:f>'1999'!$E$1080:$E$1088</c:f>
              <c:numCache>
                <c:formatCode>0.000</c:formatCode>
                <c:ptCount val="9"/>
                <c:pt idx="0">
                  <c:v>4.6061523273403759</c:v>
                </c:pt>
                <c:pt idx="1">
                  <c:v>4.2242056083188739</c:v>
                </c:pt>
                <c:pt idx="2">
                  <c:v>3.9748401227371923</c:v>
                </c:pt>
                <c:pt idx="3">
                  <c:v>3.8549336482490633</c:v>
                </c:pt>
                <c:pt idx="4">
                  <c:v>3.6808158046358299</c:v>
                </c:pt>
                <c:pt idx="5">
                  <c:v>3.3522932839373154</c:v>
                </c:pt>
                <c:pt idx="6">
                  <c:v>2.976065283830633</c:v>
                </c:pt>
                <c:pt idx="7">
                  <c:v>2.6893662730406884</c:v>
                </c:pt>
                <c:pt idx="8">
                  <c:v>2.6131750651789614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27-4E60-B697-F9A28D6FDB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6910056"/>
        <c:axId val="456913112"/>
      </c:scatterChart>
      <c:valAx>
        <c:axId val="456910056"/>
        <c:scaling>
          <c:orientation val="minMax"/>
        </c:scaling>
        <c:delete val="0"/>
        <c:axPos val="b"/>
        <c:numFmt formatCode="0.00" sourceLinked="0"/>
        <c:majorTickMark val="out"/>
        <c:minorTickMark val="none"/>
        <c:tickLblPos val="nextTo"/>
        <c:crossAx val="456913112"/>
        <c:crosses val="autoZero"/>
        <c:crossBetween val="midCat"/>
      </c:valAx>
      <c:valAx>
        <c:axId val="456913112"/>
        <c:scaling>
          <c:orientation val="minMax"/>
          <c:max val="4.7"/>
          <c:min val="2.5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691005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'1999'!$F$1091:$F$1098</c:f>
              <c:numCache>
                <c:formatCode>0.000</c:formatCode>
                <c:ptCount val="8"/>
                <c:pt idx="0">
                  <c:v>221.08333333333334</c:v>
                </c:pt>
                <c:pt idx="1">
                  <c:v>221.125</c:v>
                </c:pt>
                <c:pt idx="2">
                  <c:v>221.16666666666666</c:v>
                </c:pt>
                <c:pt idx="3">
                  <c:v>221.20833333333334</c:v>
                </c:pt>
                <c:pt idx="4">
                  <c:v>221.25</c:v>
                </c:pt>
                <c:pt idx="5">
                  <c:v>221.29166666666666</c:v>
                </c:pt>
                <c:pt idx="6">
                  <c:v>221.33333333333334</c:v>
                </c:pt>
                <c:pt idx="7">
                  <c:v>221.375</c:v>
                </c:pt>
              </c:numCache>
            </c:numRef>
          </c:xVal>
          <c:yVal>
            <c:numRef>
              <c:f>'1999'!$E$1091:$E$1098</c:f>
              <c:numCache>
                <c:formatCode>0.000</c:formatCode>
                <c:ptCount val="8"/>
                <c:pt idx="0">
                  <c:v>3.4052841616560179</c:v>
                </c:pt>
                <c:pt idx="1">
                  <c:v>3.0484070527837526</c:v>
                </c:pt>
                <c:pt idx="2">
                  <c:v>2.7336882115416667</c:v>
                </c:pt>
                <c:pt idx="3">
                  <c:v>2.5704087065479602</c:v>
                </c:pt>
                <c:pt idx="4">
                  <c:v>2.2571529486906443</c:v>
                </c:pt>
                <c:pt idx="5">
                  <c:v>2.1256967286781077</c:v>
                </c:pt>
                <c:pt idx="6">
                  <c:v>2.1074004932400081</c:v>
                </c:pt>
                <c:pt idx="7">
                  <c:v>2.0982968487598432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CEF-41B8-B69B-D31CE97B0E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6936024"/>
        <c:axId val="456939080"/>
      </c:scatterChart>
      <c:valAx>
        <c:axId val="456936024"/>
        <c:scaling>
          <c:orientation val="minMax"/>
        </c:scaling>
        <c:delete val="0"/>
        <c:axPos val="b"/>
        <c:numFmt formatCode="0.00" sourceLinked="0"/>
        <c:majorTickMark val="out"/>
        <c:minorTickMark val="none"/>
        <c:tickLblPos val="nextTo"/>
        <c:crossAx val="456939080"/>
        <c:crosses val="autoZero"/>
        <c:crossBetween val="midCat"/>
      </c:valAx>
      <c:valAx>
        <c:axId val="456939080"/>
        <c:scaling>
          <c:orientation val="minMax"/>
          <c:min val="2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693602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'1999'!$F$1106:$F$1119</c:f>
              <c:numCache>
                <c:formatCode>0.000</c:formatCode>
                <c:ptCount val="14"/>
                <c:pt idx="0">
                  <c:v>221.70833333333334</c:v>
                </c:pt>
                <c:pt idx="1">
                  <c:v>221.75</c:v>
                </c:pt>
                <c:pt idx="2">
                  <c:v>221.79166666666666</c:v>
                </c:pt>
                <c:pt idx="3">
                  <c:v>221.83333333333334</c:v>
                </c:pt>
                <c:pt idx="4">
                  <c:v>221.875</c:v>
                </c:pt>
                <c:pt idx="5">
                  <c:v>221.91666666666666</c:v>
                </c:pt>
                <c:pt idx="6">
                  <c:v>221.95833333333334</c:v>
                </c:pt>
                <c:pt idx="7">
                  <c:v>222</c:v>
                </c:pt>
                <c:pt idx="8">
                  <c:v>222.04166666666666</c:v>
                </c:pt>
                <c:pt idx="9">
                  <c:v>222.08333333333334</c:v>
                </c:pt>
                <c:pt idx="10">
                  <c:v>222.125</c:v>
                </c:pt>
                <c:pt idx="11">
                  <c:v>222.16666666666666</c:v>
                </c:pt>
                <c:pt idx="12">
                  <c:v>222.20833333333334</c:v>
                </c:pt>
                <c:pt idx="13">
                  <c:v>222.25</c:v>
                </c:pt>
              </c:numCache>
            </c:numRef>
          </c:xVal>
          <c:yVal>
            <c:numRef>
              <c:f>'1999'!$E$1106:$E$1119</c:f>
              <c:numCache>
                <c:formatCode>0.000</c:formatCode>
                <c:ptCount val="14"/>
                <c:pt idx="0">
                  <c:v>5.130244652037864</c:v>
                </c:pt>
                <c:pt idx="1">
                  <c:v>4.8530035625361654</c:v>
                </c:pt>
                <c:pt idx="2">
                  <c:v>4.7281749029559368</c:v>
                </c:pt>
                <c:pt idx="3">
                  <c:v>4.3048275859434986</c:v>
                </c:pt>
                <c:pt idx="4">
                  <c:v>3.8846188102464172</c:v>
                </c:pt>
                <c:pt idx="5">
                  <c:v>3.4186398024324181</c:v>
                </c:pt>
                <c:pt idx="6">
                  <c:v>3.2483547130960204</c:v>
                </c:pt>
                <c:pt idx="7">
                  <c:v>3.0484070527837526</c:v>
                </c:pt>
                <c:pt idx="8">
                  <c:v>2.7785897375154143</c:v>
                </c:pt>
                <c:pt idx="9">
                  <c:v>2.5386965964217687</c:v>
                </c:pt>
                <c:pt idx="10">
                  <c:v>2.3055691883495166</c:v>
                </c:pt>
                <c:pt idx="11">
                  <c:v>2.0982968487598432</c:v>
                </c:pt>
                <c:pt idx="12">
                  <c:v>1.9826013153462614</c:v>
                </c:pt>
                <c:pt idx="13">
                  <c:v>1.9308288899358483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344-4CEF-8BE3-CE99772816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6962184"/>
        <c:axId val="456965304"/>
      </c:scatterChart>
      <c:valAx>
        <c:axId val="456962184"/>
        <c:scaling>
          <c:orientation val="minMax"/>
          <c:min val="221.7"/>
        </c:scaling>
        <c:delete val="0"/>
        <c:axPos val="b"/>
        <c:numFmt formatCode="0.00" sourceLinked="0"/>
        <c:majorTickMark val="out"/>
        <c:minorTickMark val="none"/>
        <c:tickLblPos val="nextTo"/>
        <c:crossAx val="456965304"/>
        <c:crosses val="autoZero"/>
        <c:crossBetween val="midCat"/>
      </c:valAx>
      <c:valAx>
        <c:axId val="456965304"/>
        <c:scaling>
          <c:orientation val="minMax"/>
          <c:max val="5.2"/>
          <c:min val="1.5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696218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'1999'!$F$1132:$F$1142</c:f>
              <c:numCache>
                <c:formatCode>0.000</c:formatCode>
                <c:ptCount val="11"/>
                <c:pt idx="0">
                  <c:v>222.79166666666666</c:v>
                </c:pt>
                <c:pt idx="1">
                  <c:v>222.83333333333334</c:v>
                </c:pt>
                <c:pt idx="2">
                  <c:v>222.875</c:v>
                </c:pt>
                <c:pt idx="3">
                  <c:v>222.91666666666666</c:v>
                </c:pt>
                <c:pt idx="4">
                  <c:v>222.95833333333334</c:v>
                </c:pt>
                <c:pt idx="5">
                  <c:v>223</c:v>
                </c:pt>
                <c:pt idx="6">
                  <c:v>223.04166666666666</c:v>
                </c:pt>
                <c:pt idx="7">
                  <c:v>223.08333333333334</c:v>
                </c:pt>
                <c:pt idx="8">
                  <c:v>223.125</c:v>
                </c:pt>
                <c:pt idx="9">
                  <c:v>223.16666666666666</c:v>
                </c:pt>
                <c:pt idx="10">
                  <c:v>223.20833333333334</c:v>
                </c:pt>
              </c:numCache>
            </c:numRef>
          </c:xVal>
          <c:yVal>
            <c:numRef>
              <c:f>'1999'!$E$1132:$E$1142</c:f>
              <c:numCache>
                <c:formatCode>0.000</c:formatCode>
                <c:ptCount val="11"/>
                <c:pt idx="0">
                  <c:v>4.3702745287058047</c:v>
                </c:pt>
                <c:pt idx="1">
                  <c:v>4.0823447696407733</c:v>
                </c:pt>
                <c:pt idx="2">
                  <c:v>3.7237111204220197</c:v>
                </c:pt>
                <c:pt idx="3">
                  <c:v>3.4052841616560179</c:v>
                </c:pt>
                <c:pt idx="4">
                  <c:v>3.0484070527837526</c:v>
                </c:pt>
                <c:pt idx="5">
                  <c:v>2.6674203074003802</c:v>
                </c:pt>
                <c:pt idx="6">
                  <c:v>2.425027127063125</c:v>
                </c:pt>
                <c:pt idx="7">
                  <c:v>2.3647161770476135</c:v>
                </c:pt>
                <c:pt idx="8">
                  <c:v>2.3055691883495166</c:v>
                </c:pt>
                <c:pt idx="9">
                  <c:v>2.2000818589288365</c:v>
                </c:pt>
                <c:pt idx="10">
                  <c:v>2.1441122033312778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F5-40E5-9619-27B0A3A7B7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6986904"/>
        <c:axId val="456990024"/>
      </c:scatterChart>
      <c:valAx>
        <c:axId val="456986904"/>
        <c:scaling>
          <c:orientation val="minMax"/>
        </c:scaling>
        <c:delete val="0"/>
        <c:axPos val="b"/>
        <c:numFmt formatCode="0.00" sourceLinked="0"/>
        <c:majorTickMark val="out"/>
        <c:minorTickMark val="none"/>
        <c:tickLblPos val="nextTo"/>
        <c:crossAx val="456990024"/>
        <c:crosses val="autoZero"/>
        <c:crossBetween val="midCat"/>
      </c:valAx>
      <c:valAx>
        <c:axId val="456990024"/>
        <c:scaling>
          <c:orientation val="minMax"/>
          <c:min val="2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698690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'1999'!$F$1153:$F$1167</c:f>
              <c:numCache>
                <c:formatCode>0.000</c:formatCode>
                <c:ptCount val="15"/>
                <c:pt idx="0">
                  <c:v>223.66666666666666</c:v>
                </c:pt>
                <c:pt idx="1">
                  <c:v>223.70833333333334</c:v>
                </c:pt>
                <c:pt idx="2">
                  <c:v>223.75</c:v>
                </c:pt>
                <c:pt idx="3">
                  <c:v>223.79166666666666</c:v>
                </c:pt>
                <c:pt idx="4">
                  <c:v>223.83333333333334</c:v>
                </c:pt>
                <c:pt idx="5">
                  <c:v>223.875</c:v>
                </c:pt>
                <c:pt idx="6">
                  <c:v>223.91666666666666</c:v>
                </c:pt>
                <c:pt idx="7">
                  <c:v>223.95833333333334</c:v>
                </c:pt>
                <c:pt idx="8">
                  <c:v>224</c:v>
                </c:pt>
                <c:pt idx="9">
                  <c:v>224.04166666666666</c:v>
                </c:pt>
                <c:pt idx="10">
                  <c:v>224.08333333333334</c:v>
                </c:pt>
                <c:pt idx="11">
                  <c:v>224.125</c:v>
                </c:pt>
                <c:pt idx="12">
                  <c:v>224.16666666666666</c:v>
                </c:pt>
                <c:pt idx="13">
                  <c:v>224.20833333333334</c:v>
                </c:pt>
                <c:pt idx="14">
                  <c:v>224.25</c:v>
                </c:pt>
              </c:numCache>
            </c:numRef>
          </c:xVal>
          <c:yVal>
            <c:numRef>
              <c:f>'1999'!$E$1153:$E$1167</c:f>
              <c:numCache>
                <c:formatCode>0.000</c:formatCode>
                <c:ptCount val="15"/>
                <c:pt idx="0">
                  <c:v>4.1448823574065052</c:v>
                </c:pt>
                <c:pt idx="1">
                  <c:v>3.9445707825588912</c:v>
                </c:pt>
                <c:pt idx="2">
                  <c:v>3.9295096891134813</c:v>
                </c:pt>
                <c:pt idx="3">
                  <c:v>3.9144974347419912</c:v>
                </c:pt>
                <c:pt idx="4">
                  <c:v>3.7670264511548428</c:v>
                </c:pt>
                <c:pt idx="5">
                  <c:v>3.6383364310453006</c:v>
                </c:pt>
                <c:pt idx="6">
                  <c:v>3.3522932839373154</c:v>
                </c:pt>
                <c:pt idx="7">
                  <c:v>3.0606016722325826</c:v>
                </c:pt>
                <c:pt idx="8">
                  <c:v>2.8701619675030896</c:v>
                </c:pt>
                <c:pt idx="9">
                  <c:v>2.7003928321337671</c:v>
                </c:pt>
                <c:pt idx="10">
                  <c:v>2.5386965964217687</c:v>
                </c:pt>
                <c:pt idx="11">
                  <c:v>2.3947247357435497</c:v>
                </c:pt>
                <c:pt idx="12">
                  <c:v>2.3055691883495166</c:v>
                </c:pt>
                <c:pt idx="13">
                  <c:v>2.2958229361075748</c:v>
                </c:pt>
                <c:pt idx="14">
                  <c:v>2.2667733966178467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D9A-4BF6-B2A3-5D657741CC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7012232"/>
        <c:axId val="457015304"/>
      </c:scatterChart>
      <c:valAx>
        <c:axId val="457012232"/>
        <c:scaling>
          <c:orientation val="minMax"/>
          <c:max val="224.3"/>
          <c:min val="223.65"/>
        </c:scaling>
        <c:delete val="0"/>
        <c:axPos val="b"/>
        <c:numFmt formatCode="0.00" sourceLinked="0"/>
        <c:majorTickMark val="out"/>
        <c:minorTickMark val="none"/>
        <c:tickLblPos val="nextTo"/>
        <c:crossAx val="457015304"/>
        <c:crosses val="autoZero"/>
        <c:crossBetween val="midCat"/>
      </c:valAx>
      <c:valAx>
        <c:axId val="457015304"/>
        <c:scaling>
          <c:orientation val="minMax"/>
          <c:max val="4.2"/>
          <c:min val="2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701223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'1999'!$F$1179:$F$1193</c:f>
              <c:numCache>
                <c:formatCode>0.000</c:formatCode>
                <c:ptCount val="15"/>
                <c:pt idx="0">
                  <c:v>224.75</c:v>
                </c:pt>
                <c:pt idx="1">
                  <c:v>224.79166666666666</c:v>
                </c:pt>
                <c:pt idx="2">
                  <c:v>224.83333333333334</c:v>
                </c:pt>
                <c:pt idx="3">
                  <c:v>224.875</c:v>
                </c:pt>
                <c:pt idx="4">
                  <c:v>224.91666666666666</c:v>
                </c:pt>
                <c:pt idx="5">
                  <c:v>224.95833333333334</c:v>
                </c:pt>
                <c:pt idx="6">
                  <c:v>225</c:v>
                </c:pt>
                <c:pt idx="7">
                  <c:v>225.04166666666666</c:v>
                </c:pt>
                <c:pt idx="8">
                  <c:v>225.08333333333334</c:v>
                </c:pt>
                <c:pt idx="9">
                  <c:v>225.125</c:v>
                </c:pt>
                <c:pt idx="10">
                  <c:v>225.16666666666666</c:v>
                </c:pt>
                <c:pt idx="11">
                  <c:v>225.20833333333334</c:v>
                </c:pt>
                <c:pt idx="12">
                  <c:v>225.25</c:v>
                </c:pt>
                <c:pt idx="13">
                  <c:v>225.29166666666666</c:v>
                </c:pt>
                <c:pt idx="14">
                  <c:v>225.33333333333334</c:v>
                </c:pt>
              </c:numCache>
            </c:numRef>
          </c:xVal>
          <c:yVal>
            <c:numRef>
              <c:f>'1999'!$E$1179:$E$1193</c:f>
              <c:numCache>
                <c:formatCode>0.000</c:formatCode>
                <c:ptCount val="15"/>
                <c:pt idx="0">
                  <c:v>4.0668369122227759</c:v>
                </c:pt>
                <c:pt idx="1">
                  <c:v>3.9748401227371923</c:v>
                </c:pt>
                <c:pt idx="2">
                  <c:v>3.8846188102464172</c:v>
                </c:pt>
                <c:pt idx="3">
                  <c:v>3.6808158046358299</c:v>
                </c:pt>
                <c:pt idx="4">
                  <c:v>3.3522932839373154</c:v>
                </c:pt>
                <c:pt idx="5">
                  <c:v>3.1221724448586614</c:v>
                </c:pt>
                <c:pt idx="6">
                  <c:v>2.9168481284001357</c:v>
                </c:pt>
                <c:pt idx="7">
                  <c:v>2.7673096068967356</c:v>
                </c:pt>
                <c:pt idx="8">
                  <c:v>2.7225536844911522</c:v>
                </c:pt>
                <c:pt idx="9">
                  <c:v>2.7003928321337671</c:v>
                </c:pt>
                <c:pt idx="10">
                  <c:v>2.6893662730406884</c:v>
                </c:pt>
                <c:pt idx="11">
                  <c:v>2.591722433541273</c:v>
                </c:pt>
                <c:pt idx="12">
                  <c:v>2.4351937167758138</c:v>
                </c:pt>
                <c:pt idx="13">
                  <c:v>2.3448723034439354</c:v>
                </c:pt>
                <c:pt idx="14">
                  <c:v>2.3251569178622642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9D6-47C1-BB54-31FE4ABBC2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7038360"/>
        <c:axId val="457041432"/>
      </c:scatterChart>
      <c:valAx>
        <c:axId val="457038360"/>
        <c:scaling>
          <c:orientation val="minMax"/>
        </c:scaling>
        <c:delete val="0"/>
        <c:axPos val="b"/>
        <c:numFmt formatCode="0.00" sourceLinked="0"/>
        <c:majorTickMark val="out"/>
        <c:minorTickMark val="none"/>
        <c:tickLblPos val="nextTo"/>
        <c:crossAx val="457041432"/>
        <c:crosses val="autoZero"/>
        <c:crossBetween val="midCat"/>
      </c:valAx>
      <c:valAx>
        <c:axId val="457041432"/>
        <c:scaling>
          <c:orientation val="minMax"/>
          <c:max val="4.0999999999999996"/>
          <c:min val="2.2999999999999998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703836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'1999'!$F$1201:$F$1207</c:f>
              <c:numCache>
                <c:formatCode>0.000</c:formatCode>
                <c:ptCount val="7"/>
                <c:pt idx="0">
                  <c:v>225.66666666666666</c:v>
                </c:pt>
                <c:pt idx="1">
                  <c:v>225.70833333333334</c:v>
                </c:pt>
                <c:pt idx="2">
                  <c:v>225.75</c:v>
                </c:pt>
                <c:pt idx="3">
                  <c:v>225.79166666666666</c:v>
                </c:pt>
                <c:pt idx="4">
                  <c:v>225.83333333333334</c:v>
                </c:pt>
                <c:pt idx="5">
                  <c:v>225.875</c:v>
                </c:pt>
                <c:pt idx="6">
                  <c:v>225.91666666666666</c:v>
                </c:pt>
              </c:numCache>
            </c:numRef>
          </c:xVal>
          <c:yVal>
            <c:numRef>
              <c:f>'1999'!$E$1201:$E$1207</c:f>
              <c:numCache>
                <c:formatCode>0.000</c:formatCode>
                <c:ptCount val="7"/>
                <c:pt idx="0">
                  <c:v>5.5417897727449281</c:v>
                </c:pt>
                <c:pt idx="1">
                  <c:v>5.1682412004719946</c:v>
                </c:pt>
                <c:pt idx="2">
                  <c:v>4.6407332902223031</c:v>
                </c:pt>
                <c:pt idx="3">
                  <c:v>4.3538329925454615</c:v>
                </c:pt>
                <c:pt idx="4">
                  <c:v>3.9748401227371923</c:v>
                </c:pt>
                <c:pt idx="5">
                  <c:v>3.666609997621646</c:v>
                </c:pt>
                <c:pt idx="6">
                  <c:v>3.513353826026508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A14-4424-A9FF-CF8565AD39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7064232"/>
        <c:axId val="457067352"/>
      </c:scatterChart>
      <c:valAx>
        <c:axId val="457064232"/>
        <c:scaling>
          <c:orientation val="minMax"/>
        </c:scaling>
        <c:delete val="0"/>
        <c:axPos val="b"/>
        <c:numFmt formatCode="0.00" sourceLinked="0"/>
        <c:majorTickMark val="out"/>
        <c:minorTickMark val="none"/>
        <c:tickLblPos val="nextTo"/>
        <c:crossAx val="457067352"/>
        <c:crosses val="autoZero"/>
        <c:crossBetween val="midCat"/>
      </c:valAx>
      <c:valAx>
        <c:axId val="457067352"/>
        <c:scaling>
          <c:orientation val="minMax"/>
          <c:max val="5.6"/>
          <c:min val="3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706423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'1999'!$F$169:$F$184</c:f>
              <c:numCache>
                <c:formatCode>0.000</c:formatCode>
                <c:ptCount val="16"/>
                <c:pt idx="0">
                  <c:v>182.66666666666666</c:v>
                </c:pt>
                <c:pt idx="1">
                  <c:v>182.70833333333334</c:v>
                </c:pt>
                <c:pt idx="2">
                  <c:v>182.75</c:v>
                </c:pt>
                <c:pt idx="3">
                  <c:v>182.79166666666666</c:v>
                </c:pt>
                <c:pt idx="4">
                  <c:v>182.83333333333334</c:v>
                </c:pt>
                <c:pt idx="5">
                  <c:v>182.875</c:v>
                </c:pt>
                <c:pt idx="6">
                  <c:v>182.91666666666666</c:v>
                </c:pt>
                <c:pt idx="7">
                  <c:v>182.95833333333334</c:v>
                </c:pt>
                <c:pt idx="8">
                  <c:v>183</c:v>
                </c:pt>
                <c:pt idx="9">
                  <c:v>183.04166666666666</c:v>
                </c:pt>
                <c:pt idx="10">
                  <c:v>183.08333333333334</c:v>
                </c:pt>
                <c:pt idx="11">
                  <c:v>183.125</c:v>
                </c:pt>
                <c:pt idx="12">
                  <c:v>183.16666666666666</c:v>
                </c:pt>
                <c:pt idx="13">
                  <c:v>183.20833333333334</c:v>
                </c:pt>
                <c:pt idx="14">
                  <c:v>183.25</c:v>
                </c:pt>
                <c:pt idx="15">
                  <c:v>183.29166666666666</c:v>
                </c:pt>
              </c:numCache>
            </c:numRef>
          </c:xVal>
          <c:yVal>
            <c:numRef>
              <c:f>'1999'!$E$169:$E$184</c:f>
              <c:numCache>
                <c:formatCode>0.000</c:formatCode>
                <c:ptCount val="16"/>
                <c:pt idx="0">
                  <c:v>8.1357232453778998</c:v>
                </c:pt>
                <c:pt idx="1">
                  <c:v>7.9371007383470129</c:v>
                </c:pt>
                <c:pt idx="2">
                  <c:v>7.7155649698194591</c:v>
                </c:pt>
                <c:pt idx="3">
                  <c:v>7.4466187495448359</c:v>
                </c:pt>
                <c:pt idx="4">
                  <c:v>7.1862675635500697</c:v>
                </c:pt>
                <c:pt idx="5">
                  <c:v>6.9590730433385026</c:v>
                </c:pt>
                <c:pt idx="6">
                  <c:v>6.6902603457930594</c:v>
                </c:pt>
                <c:pt idx="7">
                  <c:v>6.4773552370111336</c:v>
                </c:pt>
                <c:pt idx="8">
                  <c:v>6.2029921588146122</c:v>
                </c:pt>
                <c:pt idx="9">
                  <c:v>5.9823850271060923</c:v>
                </c:pt>
                <c:pt idx="10">
                  <c:v>5.7061019370798833</c:v>
                </c:pt>
                <c:pt idx="11">
                  <c:v>5.5417897727449281</c:v>
                </c:pt>
                <c:pt idx="12">
                  <c:v>5.4412417664940813</c:v>
                </c:pt>
                <c:pt idx="13">
                  <c:v>5.3031898151066317</c:v>
                </c:pt>
                <c:pt idx="14">
                  <c:v>5.1682412004719946</c:v>
                </c:pt>
                <c:pt idx="15">
                  <c:v>5.1492120730847253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8DF-4E53-95E8-329E5B28E4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3793032"/>
        <c:axId val="453795992"/>
      </c:scatterChart>
      <c:valAx>
        <c:axId val="453793032"/>
        <c:scaling>
          <c:orientation val="minMax"/>
        </c:scaling>
        <c:delete val="0"/>
        <c:axPos val="b"/>
        <c:numFmt formatCode="0.000" sourceLinked="1"/>
        <c:majorTickMark val="out"/>
        <c:minorTickMark val="none"/>
        <c:tickLblPos val="nextTo"/>
        <c:crossAx val="453795992"/>
        <c:crosses val="autoZero"/>
        <c:crossBetween val="midCat"/>
      </c:valAx>
      <c:valAx>
        <c:axId val="453795992"/>
        <c:scaling>
          <c:orientation val="minMax"/>
          <c:max val="8.2000000000000011"/>
          <c:min val="5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379303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'1999'!$F$1222:$F$1239</c:f>
              <c:numCache>
                <c:formatCode>0.000</c:formatCode>
                <c:ptCount val="18"/>
                <c:pt idx="0">
                  <c:v>226.54166666666666</c:v>
                </c:pt>
                <c:pt idx="1">
                  <c:v>226.58333333333334</c:v>
                </c:pt>
                <c:pt idx="2">
                  <c:v>226.625</c:v>
                </c:pt>
                <c:pt idx="3">
                  <c:v>226.66666666666666</c:v>
                </c:pt>
                <c:pt idx="4">
                  <c:v>226.70833333333334</c:v>
                </c:pt>
                <c:pt idx="5">
                  <c:v>226.75</c:v>
                </c:pt>
                <c:pt idx="6">
                  <c:v>226.79166666666666</c:v>
                </c:pt>
                <c:pt idx="7">
                  <c:v>226.83333333333334</c:v>
                </c:pt>
                <c:pt idx="8">
                  <c:v>226.875</c:v>
                </c:pt>
                <c:pt idx="9">
                  <c:v>226.91666666666666</c:v>
                </c:pt>
                <c:pt idx="10">
                  <c:v>226.95833333333334</c:v>
                </c:pt>
                <c:pt idx="11">
                  <c:v>227</c:v>
                </c:pt>
                <c:pt idx="12">
                  <c:v>227.04166666666666</c:v>
                </c:pt>
                <c:pt idx="13">
                  <c:v>227.08333333333334</c:v>
                </c:pt>
                <c:pt idx="14">
                  <c:v>227.125</c:v>
                </c:pt>
                <c:pt idx="15">
                  <c:v>227.16666666666666</c:v>
                </c:pt>
                <c:pt idx="16">
                  <c:v>227.20833333333334</c:v>
                </c:pt>
                <c:pt idx="17">
                  <c:v>227.25</c:v>
                </c:pt>
              </c:numCache>
            </c:numRef>
          </c:xVal>
          <c:yVal>
            <c:numRef>
              <c:f>'1999'!$E$1222:$E$1239</c:f>
              <c:numCache>
                <c:formatCode>0.000</c:formatCode>
                <c:ptCount val="18"/>
                <c:pt idx="0">
                  <c:v>4.3211096937717448</c:v>
                </c:pt>
                <c:pt idx="1">
                  <c:v>4.2562973691390162</c:v>
                </c:pt>
                <c:pt idx="2">
                  <c:v>4.020614415073922</c:v>
                </c:pt>
                <c:pt idx="3">
                  <c:v>3.8254406960905802</c:v>
                </c:pt>
                <c:pt idx="4">
                  <c:v>3.6383364310453006</c:v>
                </c:pt>
                <c:pt idx="5">
                  <c:v>3.5546094165252238</c:v>
                </c:pt>
                <c:pt idx="6">
                  <c:v>3.4860725849780194</c:v>
                </c:pt>
                <c:pt idx="7">
                  <c:v>3.3522932839373154</c:v>
                </c:pt>
                <c:pt idx="8">
                  <c:v>3.0851100577478485</c:v>
                </c:pt>
                <c:pt idx="9">
                  <c:v>2.7785897375154143</c:v>
                </c:pt>
                <c:pt idx="10">
                  <c:v>2.4453933812562356</c:v>
                </c:pt>
                <c:pt idx="11">
                  <c:v>2.2095166385944616</c:v>
                </c:pt>
                <c:pt idx="12">
                  <c:v>2.0532195265037476</c:v>
                </c:pt>
                <c:pt idx="13">
                  <c:v>1.9393877141766489</c:v>
                </c:pt>
                <c:pt idx="14">
                  <c:v>1.8550376613741542</c:v>
                </c:pt>
                <c:pt idx="15">
                  <c:v>1.7976017309169667</c:v>
                </c:pt>
                <c:pt idx="16">
                  <c:v>1.7573682588527633</c:v>
                </c:pt>
                <c:pt idx="17">
                  <c:v>1.7493996747340015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19E-41EA-B1B3-25129E1A7E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7091288"/>
        <c:axId val="457094360"/>
      </c:scatterChart>
      <c:valAx>
        <c:axId val="457091288"/>
        <c:scaling>
          <c:orientation val="minMax"/>
        </c:scaling>
        <c:delete val="0"/>
        <c:axPos val="b"/>
        <c:numFmt formatCode="0.00" sourceLinked="0"/>
        <c:majorTickMark val="out"/>
        <c:minorTickMark val="none"/>
        <c:tickLblPos val="nextTo"/>
        <c:crossAx val="457094360"/>
        <c:crosses val="autoZero"/>
        <c:crossBetween val="midCat"/>
      </c:valAx>
      <c:valAx>
        <c:axId val="457094360"/>
        <c:scaling>
          <c:orientation val="minMax"/>
          <c:min val="1.5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709128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'1999'!$F$1248:$F$1260</c:f>
              <c:numCache>
                <c:formatCode>0.000</c:formatCode>
                <c:ptCount val="13"/>
                <c:pt idx="0">
                  <c:v>227.625</c:v>
                </c:pt>
                <c:pt idx="1">
                  <c:v>227.66666666666666</c:v>
                </c:pt>
                <c:pt idx="2">
                  <c:v>227.70833333333334</c:v>
                </c:pt>
                <c:pt idx="3">
                  <c:v>227.75</c:v>
                </c:pt>
                <c:pt idx="4">
                  <c:v>227.79166666666666</c:v>
                </c:pt>
                <c:pt idx="5">
                  <c:v>227.83333333333334</c:v>
                </c:pt>
                <c:pt idx="6">
                  <c:v>227.875</c:v>
                </c:pt>
                <c:pt idx="7">
                  <c:v>227.91666666666666</c:v>
                </c:pt>
                <c:pt idx="8">
                  <c:v>227.95833333333334</c:v>
                </c:pt>
                <c:pt idx="9">
                  <c:v>228</c:v>
                </c:pt>
                <c:pt idx="10">
                  <c:v>228.04166666666666</c:v>
                </c:pt>
                <c:pt idx="11">
                  <c:v>228.08333333333334</c:v>
                </c:pt>
                <c:pt idx="12">
                  <c:v>228.125</c:v>
                </c:pt>
              </c:numCache>
            </c:numRef>
          </c:xVal>
          <c:yVal>
            <c:numRef>
              <c:f>'1999'!$E$1248:$E$1260</c:f>
              <c:numCache>
                <c:formatCode>0.000</c:formatCode>
                <c:ptCount val="13"/>
                <c:pt idx="0">
                  <c:v>5.5824684203095503</c:v>
                </c:pt>
                <c:pt idx="1">
                  <c:v>5.3423134722055261</c:v>
                </c:pt>
                <c:pt idx="2">
                  <c:v>5.0177247987725524</c:v>
                </c:pt>
                <c:pt idx="3">
                  <c:v>4.6061523273403759</c:v>
                </c:pt>
                <c:pt idx="4">
                  <c:v>4.1291717074168597</c:v>
                </c:pt>
                <c:pt idx="5">
                  <c:v>3.666609997621646</c:v>
                </c:pt>
                <c:pt idx="6">
                  <c:v>3.1221724448586614</c:v>
                </c:pt>
                <c:pt idx="7">
                  <c:v>2.6239537529037116</c:v>
                </c:pt>
                <c:pt idx="8">
                  <c:v>2.2189821122444875</c:v>
                </c:pt>
                <c:pt idx="9">
                  <c:v>1.7814298930705048</c:v>
                </c:pt>
                <c:pt idx="10">
                  <c:v>1.5657163172894333</c:v>
                </c:pt>
                <c:pt idx="11">
                  <c:v>1.4649969741037956</c:v>
                </c:pt>
                <c:pt idx="12">
                  <c:v>1.3890114503343445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313-4158-A110-A92320BD40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7117288"/>
        <c:axId val="457120408"/>
      </c:scatterChart>
      <c:valAx>
        <c:axId val="457117288"/>
        <c:scaling>
          <c:orientation val="minMax"/>
        </c:scaling>
        <c:delete val="0"/>
        <c:axPos val="b"/>
        <c:numFmt formatCode="0.00" sourceLinked="0"/>
        <c:majorTickMark val="out"/>
        <c:minorTickMark val="none"/>
        <c:tickLblPos val="nextTo"/>
        <c:crossAx val="457120408"/>
        <c:crosses val="autoZero"/>
        <c:crossBetween val="midCat"/>
      </c:valAx>
      <c:valAx>
        <c:axId val="457120408"/>
        <c:scaling>
          <c:orientation val="minMax"/>
          <c:max val="5.6"/>
          <c:min val="1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711728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'1999'!$F$1272:$F$1289</c:f>
              <c:numCache>
                <c:formatCode>0.000</c:formatCode>
                <c:ptCount val="18"/>
                <c:pt idx="0">
                  <c:v>228.625</c:v>
                </c:pt>
                <c:pt idx="1">
                  <c:v>228.66666666666666</c:v>
                </c:pt>
                <c:pt idx="2">
                  <c:v>228.70833333333334</c:v>
                </c:pt>
                <c:pt idx="3">
                  <c:v>228.75</c:v>
                </c:pt>
                <c:pt idx="4">
                  <c:v>228.79166666666666</c:v>
                </c:pt>
                <c:pt idx="5">
                  <c:v>228.83333333333334</c:v>
                </c:pt>
                <c:pt idx="6">
                  <c:v>228.875</c:v>
                </c:pt>
                <c:pt idx="7">
                  <c:v>228.91666666666666</c:v>
                </c:pt>
                <c:pt idx="8">
                  <c:v>228.95833333333334</c:v>
                </c:pt>
                <c:pt idx="9">
                  <c:v>229</c:v>
                </c:pt>
                <c:pt idx="10">
                  <c:v>229.04166666666666</c:v>
                </c:pt>
                <c:pt idx="11">
                  <c:v>229.08333333333334</c:v>
                </c:pt>
                <c:pt idx="12">
                  <c:v>229.125</c:v>
                </c:pt>
                <c:pt idx="13">
                  <c:v>229.16666666666666</c:v>
                </c:pt>
                <c:pt idx="14">
                  <c:v>229.20833333333334</c:v>
                </c:pt>
                <c:pt idx="15">
                  <c:v>229.25</c:v>
                </c:pt>
                <c:pt idx="16">
                  <c:v>229.29166666666666</c:v>
                </c:pt>
                <c:pt idx="17">
                  <c:v>229.33333333333334</c:v>
                </c:pt>
              </c:numCache>
            </c:numRef>
          </c:xVal>
          <c:yVal>
            <c:numRef>
              <c:f>'1999'!$E$1272:$E$1289</c:f>
              <c:numCache>
                <c:formatCode>0.000</c:formatCode>
                <c:ptCount val="18"/>
                <c:pt idx="0">
                  <c:v>4.1764571571169302</c:v>
                </c:pt>
                <c:pt idx="1">
                  <c:v>4.1448823574065052</c:v>
                </c:pt>
                <c:pt idx="2">
                  <c:v>4.0513793426140605</c:v>
                </c:pt>
                <c:pt idx="3">
                  <c:v>3.6524502562175964</c:v>
                </c:pt>
                <c:pt idx="4">
                  <c:v>3.235551261049844</c:v>
                </c:pt>
                <c:pt idx="5">
                  <c:v>2.9168481284001357</c:v>
                </c:pt>
                <c:pt idx="6">
                  <c:v>2.7560660547067819</c:v>
                </c:pt>
                <c:pt idx="7">
                  <c:v>2.5704087065479602</c:v>
                </c:pt>
                <c:pt idx="8">
                  <c:v>2.3349986017740818</c:v>
                </c:pt>
                <c:pt idx="9">
                  <c:v>2.0982968487598432</c:v>
                </c:pt>
                <c:pt idx="10">
                  <c:v>1.8550376613741542</c:v>
                </c:pt>
                <c:pt idx="11">
                  <c:v>1.6557684119217362</c:v>
                </c:pt>
                <c:pt idx="12">
                  <c:v>1.5219894957274742</c:v>
                </c:pt>
                <c:pt idx="13">
                  <c:v>1.4094662719564344</c:v>
                </c:pt>
                <c:pt idx="14">
                  <c:v>1.322250426482384</c:v>
                </c:pt>
                <c:pt idx="15">
                  <c:v>1.2576229640836405</c:v>
                </c:pt>
                <c:pt idx="16">
                  <c:v>1.2198421398105967</c:v>
                </c:pt>
                <c:pt idx="17">
                  <c:v>1.2136166082767246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78E-4473-9BB8-0D8E0705E2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7143688"/>
        <c:axId val="457146760"/>
      </c:scatterChart>
      <c:valAx>
        <c:axId val="457143688"/>
        <c:scaling>
          <c:orientation val="minMax"/>
          <c:max val="229.35"/>
          <c:min val="228.6"/>
        </c:scaling>
        <c:delete val="0"/>
        <c:axPos val="b"/>
        <c:numFmt formatCode="0.00" sourceLinked="0"/>
        <c:majorTickMark val="out"/>
        <c:minorTickMark val="none"/>
        <c:tickLblPos val="nextTo"/>
        <c:crossAx val="457146760"/>
        <c:crosses val="autoZero"/>
        <c:crossBetween val="midCat"/>
      </c:valAx>
      <c:valAx>
        <c:axId val="457146760"/>
        <c:scaling>
          <c:orientation val="minMax"/>
          <c:min val="1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714368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'1999'!$F$598:$F$603</c:f>
              <c:numCache>
                <c:formatCode>0.000</c:formatCode>
                <c:ptCount val="6"/>
                <c:pt idx="0">
                  <c:v>200.54166666666666</c:v>
                </c:pt>
                <c:pt idx="1">
                  <c:v>200.58333333333334</c:v>
                </c:pt>
                <c:pt idx="2">
                  <c:v>200.625</c:v>
                </c:pt>
                <c:pt idx="3">
                  <c:v>200.66666666666666</c:v>
                </c:pt>
                <c:pt idx="4">
                  <c:v>200.70833333333334</c:v>
                </c:pt>
                <c:pt idx="5">
                  <c:v>200.75</c:v>
                </c:pt>
              </c:numCache>
            </c:numRef>
          </c:xVal>
          <c:yVal>
            <c:numRef>
              <c:f>'1999'!$E$598:$E$603</c:f>
              <c:numCache>
                <c:formatCode>0.000</c:formatCode>
                <c:ptCount val="6"/>
                <c:pt idx="0">
                  <c:v>35.477412637986703</c:v>
                </c:pt>
                <c:pt idx="1">
                  <c:v>35.243165822874452</c:v>
                </c:pt>
                <c:pt idx="2">
                  <c:v>34.321248028338275</c:v>
                </c:pt>
                <c:pt idx="3">
                  <c:v>32.332468239420237</c:v>
                </c:pt>
                <c:pt idx="4">
                  <c:v>30.659679136428942</c:v>
                </c:pt>
                <c:pt idx="5">
                  <c:v>29.657480567109509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1FD-45E8-9E27-607E20ABD3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7185592"/>
        <c:axId val="457188616"/>
      </c:scatterChart>
      <c:valAx>
        <c:axId val="457185592"/>
        <c:scaling>
          <c:orientation val="minMax"/>
        </c:scaling>
        <c:delete val="0"/>
        <c:axPos val="b"/>
        <c:numFmt formatCode="0.000" sourceLinked="1"/>
        <c:majorTickMark val="out"/>
        <c:minorTickMark val="none"/>
        <c:tickLblPos val="nextTo"/>
        <c:crossAx val="457188616"/>
        <c:crosses val="autoZero"/>
        <c:crossBetween val="midCat"/>
      </c:valAx>
      <c:valAx>
        <c:axId val="457188616"/>
        <c:scaling>
          <c:orientation val="minMax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718559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'1999'!$F$598:$F$615</c:f>
              <c:numCache>
                <c:formatCode>0.000</c:formatCode>
                <c:ptCount val="18"/>
                <c:pt idx="0">
                  <c:v>200.54166666666666</c:v>
                </c:pt>
                <c:pt idx="1">
                  <c:v>200.58333333333334</c:v>
                </c:pt>
                <c:pt idx="2">
                  <c:v>200.625</c:v>
                </c:pt>
                <c:pt idx="3">
                  <c:v>200.66666666666666</c:v>
                </c:pt>
                <c:pt idx="4">
                  <c:v>200.70833333333334</c:v>
                </c:pt>
                <c:pt idx="5">
                  <c:v>200.75</c:v>
                </c:pt>
                <c:pt idx="6">
                  <c:v>200.79166666666666</c:v>
                </c:pt>
                <c:pt idx="7">
                  <c:v>200.83333333333334</c:v>
                </c:pt>
                <c:pt idx="8">
                  <c:v>200.875</c:v>
                </c:pt>
                <c:pt idx="9">
                  <c:v>200.91666666666666</c:v>
                </c:pt>
                <c:pt idx="10">
                  <c:v>200.95833333333334</c:v>
                </c:pt>
                <c:pt idx="11">
                  <c:v>201</c:v>
                </c:pt>
                <c:pt idx="12">
                  <c:v>201.04166666666666</c:v>
                </c:pt>
                <c:pt idx="13">
                  <c:v>201.08333333333334</c:v>
                </c:pt>
                <c:pt idx="14">
                  <c:v>201.125</c:v>
                </c:pt>
                <c:pt idx="15">
                  <c:v>201.16666666666666</c:v>
                </c:pt>
                <c:pt idx="16">
                  <c:v>201.20833333333334</c:v>
                </c:pt>
                <c:pt idx="17">
                  <c:v>201.25</c:v>
                </c:pt>
              </c:numCache>
            </c:numRef>
          </c:xVal>
          <c:yVal>
            <c:numRef>
              <c:f>'1999'!$E$598:$E$615</c:f>
              <c:numCache>
                <c:formatCode>0.000</c:formatCode>
                <c:ptCount val="18"/>
                <c:pt idx="0">
                  <c:v>35.477412637986703</c:v>
                </c:pt>
                <c:pt idx="1">
                  <c:v>35.243165822874452</c:v>
                </c:pt>
                <c:pt idx="2">
                  <c:v>34.321248028338275</c:v>
                </c:pt>
                <c:pt idx="3">
                  <c:v>32.332468239420237</c:v>
                </c:pt>
                <c:pt idx="4">
                  <c:v>30.659679136428942</c:v>
                </c:pt>
                <c:pt idx="5">
                  <c:v>29.657480567109509</c:v>
                </c:pt>
                <c:pt idx="6">
                  <c:v>31.276810358910229</c:v>
                </c:pt>
                <c:pt idx="7">
                  <c:v>30.355594330054316</c:v>
                </c:pt>
                <c:pt idx="8">
                  <c:v>28.878831806173359</c:v>
                </c:pt>
                <c:pt idx="9">
                  <c:v>27.108645562646878</c:v>
                </c:pt>
                <c:pt idx="10">
                  <c:v>25.444398571803031</c:v>
                </c:pt>
                <c:pt idx="11">
                  <c:v>23.483799426806694</c:v>
                </c:pt>
                <c:pt idx="12">
                  <c:v>22.18466335738146</c:v>
                </c:pt>
                <c:pt idx="13">
                  <c:v>20.606473863959312</c:v>
                </c:pt>
                <c:pt idx="14">
                  <c:v>19.725558081223184</c:v>
                </c:pt>
                <c:pt idx="15">
                  <c:v>18.881063745847534</c:v>
                </c:pt>
                <c:pt idx="16">
                  <c:v>18.754277403638035</c:v>
                </c:pt>
                <c:pt idx="17">
                  <c:v>18.565635480622596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F59-4D4F-92F7-01F2479EC5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7211928"/>
        <c:axId val="457214888"/>
      </c:scatterChart>
      <c:valAx>
        <c:axId val="457211928"/>
        <c:scaling>
          <c:orientation val="minMax"/>
        </c:scaling>
        <c:delete val="0"/>
        <c:axPos val="b"/>
        <c:numFmt formatCode="0.000" sourceLinked="1"/>
        <c:majorTickMark val="out"/>
        <c:minorTickMark val="none"/>
        <c:tickLblPos val="nextTo"/>
        <c:crossAx val="457214888"/>
        <c:crosses val="autoZero"/>
        <c:crossBetween val="midCat"/>
      </c:valAx>
      <c:valAx>
        <c:axId val="457214888"/>
        <c:scaling>
          <c:orientation val="minMax"/>
          <c:max val="36"/>
          <c:min val="18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45721192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'1999'!$F$1210:$F$1215</c:f>
              <c:numCache>
                <c:formatCode>0.000</c:formatCode>
                <c:ptCount val="6"/>
                <c:pt idx="0">
                  <c:v>226.04166666666666</c:v>
                </c:pt>
                <c:pt idx="1">
                  <c:v>226.08333333333334</c:v>
                </c:pt>
                <c:pt idx="2">
                  <c:v>226.125</c:v>
                </c:pt>
                <c:pt idx="3">
                  <c:v>226.16666666666666</c:v>
                </c:pt>
                <c:pt idx="4">
                  <c:v>226.20833333333334</c:v>
                </c:pt>
                <c:pt idx="5">
                  <c:v>226.25</c:v>
                </c:pt>
              </c:numCache>
            </c:numRef>
          </c:xVal>
          <c:yVal>
            <c:numRef>
              <c:f>'1999'!$E$1210:$E$1215</c:f>
              <c:numCache>
                <c:formatCode>0.000</c:formatCode>
                <c:ptCount val="6"/>
                <c:pt idx="0">
                  <c:v>3.9295096891134813</c:v>
                </c:pt>
                <c:pt idx="1">
                  <c:v>3.7093662154395477</c:v>
                </c:pt>
                <c:pt idx="2">
                  <c:v>3.6383364310453006</c:v>
                </c:pt>
                <c:pt idx="3">
                  <c:v>3.3129994884473053</c:v>
                </c:pt>
                <c:pt idx="4">
                  <c:v>3.0606016722325826</c:v>
                </c:pt>
                <c:pt idx="5">
                  <c:v>2.9641447931452278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ED5-4DEE-BBA5-8976A8FCBD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7237944"/>
        <c:axId val="457240968"/>
      </c:scatterChart>
      <c:valAx>
        <c:axId val="457237944"/>
        <c:scaling>
          <c:orientation val="minMax"/>
        </c:scaling>
        <c:delete val="0"/>
        <c:axPos val="b"/>
        <c:numFmt formatCode="0.000" sourceLinked="1"/>
        <c:majorTickMark val="out"/>
        <c:minorTickMark val="none"/>
        <c:tickLblPos val="nextTo"/>
        <c:crossAx val="457240968"/>
        <c:crosses val="autoZero"/>
        <c:crossBetween val="midCat"/>
      </c:valAx>
      <c:valAx>
        <c:axId val="457240968"/>
        <c:scaling>
          <c:orientation val="minMax"/>
          <c:max val="4"/>
          <c:min val="2.9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45723794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22445100612423399"/>
                  <c:y val="-0.60950641586468302"/>
                </c:manualLayout>
              </c:layout>
              <c:numFmt formatCode="General" sourceLinked="0"/>
            </c:trendlineLbl>
          </c:trendline>
          <c:xVal>
            <c:numRef>
              <c:f>'1999'!$F$50:$F$62</c:f>
              <c:numCache>
                <c:formatCode>0.000</c:formatCode>
                <c:ptCount val="13"/>
                <c:pt idx="0">
                  <c:v>177.70833333333334</c:v>
                </c:pt>
                <c:pt idx="1">
                  <c:v>177.75</c:v>
                </c:pt>
                <c:pt idx="2">
                  <c:v>177.79166666666666</c:v>
                </c:pt>
                <c:pt idx="3">
                  <c:v>177.83333333333334</c:v>
                </c:pt>
                <c:pt idx="4">
                  <c:v>177.875</c:v>
                </c:pt>
                <c:pt idx="5">
                  <c:v>177.91666666666666</c:v>
                </c:pt>
                <c:pt idx="6">
                  <c:v>177.95833333333334</c:v>
                </c:pt>
                <c:pt idx="7">
                  <c:v>178</c:v>
                </c:pt>
                <c:pt idx="8">
                  <c:v>178.04166666666666</c:v>
                </c:pt>
                <c:pt idx="9">
                  <c:v>178.08333333333334</c:v>
                </c:pt>
                <c:pt idx="10">
                  <c:v>178.125</c:v>
                </c:pt>
                <c:pt idx="11">
                  <c:v>178.16666666666666</c:v>
                </c:pt>
                <c:pt idx="12">
                  <c:v>178.20833333333334</c:v>
                </c:pt>
              </c:numCache>
            </c:numRef>
          </c:xVal>
          <c:yVal>
            <c:numRef>
              <c:f>'1999'!$G$50:$G$62</c:f>
              <c:numCache>
                <c:formatCode>0.000</c:formatCode>
                <c:ptCount val="13"/>
                <c:pt idx="0">
                  <c:v>2.0892077478050943</c:v>
                </c:pt>
                <c:pt idx="1">
                  <c:v>2.0538630645736533</c:v>
                </c:pt>
                <c:pt idx="2">
                  <c:v>1.997095209958704</c:v>
                </c:pt>
                <c:pt idx="3">
                  <c:v>1.9293168754137566</c:v>
                </c:pt>
                <c:pt idx="4">
                  <c:v>1.8719106612648837</c:v>
                </c:pt>
                <c:pt idx="5">
                  <c:v>1.8322582047938671</c:v>
                </c:pt>
                <c:pt idx="6">
                  <c:v>1.7924466830076784</c:v>
                </c:pt>
                <c:pt idx="7">
                  <c:v>1.7305902008594716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BA9-43DD-86C4-51BE4AA26FC1}"/>
            </c:ext>
          </c:extLst>
        </c:ser>
        <c:ser>
          <c:idx val="1"/>
          <c:order val="1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34945100612423402"/>
                  <c:y val="-0.16150590551181099"/>
                </c:manualLayout>
              </c:layout>
              <c:numFmt formatCode="General" sourceLinked="0"/>
            </c:trendlineLbl>
          </c:trendline>
          <c:xVal>
            <c:numRef>
              <c:f>'1999'!$F$50:$F$62</c:f>
              <c:numCache>
                <c:formatCode>0.000</c:formatCode>
                <c:ptCount val="13"/>
                <c:pt idx="0">
                  <c:v>177.70833333333334</c:v>
                </c:pt>
                <c:pt idx="1">
                  <c:v>177.75</c:v>
                </c:pt>
                <c:pt idx="2">
                  <c:v>177.79166666666666</c:v>
                </c:pt>
                <c:pt idx="3">
                  <c:v>177.83333333333334</c:v>
                </c:pt>
                <c:pt idx="4">
                  <c:v>177.875</c:v>
                </c:pt>
                <c:pt idx="5">
                  <c:v>177.91666666666666</c:v>
                </c:pt>
                <c:pt idx="6">
                  <c:v>177.95833333333334</c:v>
                </c:pt>
                <c:pt idx="7">
                  <c:v>178</c:v>
                </c:pt>
                <c:pt idx="8">
                  <c:v>178.04166666666666</c:v>
                </c:pt>
                <c:pt idx="9">
                  <c:v>178.08333333333334</c:v>
                </c:pt>
                <c:pt idx="10">
                  <c:v>178.125</c:v>
                </c:pt>
                <c:pt idx="11">
                  <c:v>178.16666666666666</c:v>
                </c:pt>
                <c:pt idx="12">
                  <c:v>178.20833333333334</c:v>
                </c:pt>
              </c:numCache>
            </c:numRef>
          </c:xVal>
          <c:yVal>
            <c:numRef>
              <c:f>'1999'!$H$50:$H$62</c:f>
              <c:numCache>
                <c:formatCode>0.000</c:formatCode>
                <c:ptCount val="13"/>
                <c:pt idx="7">
                  <c:v>1.7305902008594716</c:v>
                </c:pt>
                <c:pt idx="8">
                  <c:v>1.6940073007188021</c:v>
                </c:pt>
                <c:pt idx="9">
                  <c:v>1.6756587936485525</c:v>
                </c:pt>
                <c:pt idx="10">
                  <c:v>1.6683084914247648</c:v>
                </c:pt>
                <c:pt idx="11">
                  <c:v>1.6240724294387368</c:v>
                </c:pt>
                <c:pt idx="12">
                  <c:v>1.6092746502235873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BA9-43DD-86C4-51BE4AA26F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7275528"/>
        <c:axId val="457278552"/>
      </c:scatterChart>
      <c:valAx>
        <c:axId val="457275528"/>
        <c:scaling>
          <c:orientation val="minMax"/>
        </c:scaling>
        <c:delete val="0"/>
        <c:axPos val="b"/>
        <c:numFmt formatCode="0.00" sourceLinked="0"/>
        <c:majorTickMark val="out"/>
        <c:minorTickMark val="none"/>
        <c:tickLblPos val="nextTo"/>
        <c:crossAx val="457278552"/>
        <c:crosses val="autoZero"/>
        <c:crossBetween val="midCat"/>
      </c:valAx>
      <c:valAx>
        <c:axId val="457278552"/>
        <c:scaling>
          <c:orientation val="minMax"/>
          <c:max val="2.1"/>
          <c:min val="1.5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727552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45663167104112001"/>
                  <c:y val="-0.581728638086906"/>
                </c:manualLayout>
              </c:layout>
              <c:numFmt formatCode="General" sourceLinked="0"/>
            </c:trendlineLbl>
          </c:trendline>
          <c:xVal>
            <c:numRef>
              <c:f>'1999'!$F$99:$F$111</c:f>
              <c:numCache>
                <c:formatCode>0.000</c:formatCode>
                <c:ptCount val="13"/>
                <c:pt idx="0">
                  <c:v>179.75</c:v>
                </c:pt>
                <c:pt idx="1">
                  <c:v>179.79166666666666</c:v>
                </c:pt>
                <c:pt idx="2">
                  <c:v>179.83333333333334</c:v>
                </c:pt>
                <c:pt idx="3">
                  <c:v>179.875</c:v>
                </c:pt>
                <c:pt idx="4">
                  <c:v>179.91666666666666</c:v>
                </c:pt>
                <c:pt idx="5">
                  <c:v>179.95833333333334</c:v>
                </c:pt>
                <c:pt idx="6">
                  <c:v>180</c:v>
                </c:pt>
                <c:pt idx="7">
                  <c:v>180.04166666666666</c:v>
                </c:pt>
                <c:pt idx="8">
                  <c:v>180.08333333333334</c:v>
                </c:pt>
                <c:pt idx="9">
                  <c:v>180.125</c:v>
                </c:pt>
                <c:pt idx="10">
                  <c:v>180.16666666666666</c:v>
                </c:pt>
                <c:pt idx="11">
                  <c:v>180.20833333333334</c:v>
                </c:pt>
                <c:pt idx="12">
                  <c:v>180.25</c:v>
                </c:pt>
              </c:numCache>
            </c:numRef>
          </c:xVal>
          <c:yVal>
            <c:numRef>
              <c:f>'1999'!$G$99:$G$111</c:f>
              <c:numCache>
                <c:formatCode>0.000</c:formatCode>
                <c:ptCount val="13"/>
                <c:pt idx="4">
                  <c:v>3.0155286156651573</c:v>
                </c:pt>
                <c:pt idx="5">
                  <c:v>2.9852782274510452</c:v>
                </c:pt>
                <c:pt idx="6">
                  <c:v>2.897708881877338</c:v>
                </c:pt>
                <c:pt idx="7">
                  <c:v>2.8605756946284293</c:v>
                </c:pt>
                <c:pt idx="8">
                  <c:v>2.7996965908352038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B6B-476C-8631-C98436F2C99D}"/>
            </c:ext>
          </c:extLst>
        </c:ser>
        <c:ser>
          <c:idx val="1"/>
          <c:order val="1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33279243219597499"/>
                  <c:y val="-0.11099445902595501"/>
                </c:manualLayout>
              </c:layout>
              <c:numFmt formatCode="General" sourceLinked="0"/>
            </c:trendlineLbl>
          </c:trendline>
          <c:xVal>
            <c:numRef>
              <c:f>'1999'!$F$99:$F$111</c:f>
              <c:numCache>
                <c:formatCode>0.000</c:formatCode>
                <c:ptCount val="13"/>
                <c:pt idx="0">
                  <c:v>179.75</c:v>
                </c:pt>
                <c:pt idx="1">
                  <c:v>179.79166666666666</c:v>
                </c:pt>
                <c:pt idx="2">
                  <c:v>179.83333333333334</c:v>
                </c:pt>
                <c:pt idx="3">
                  <c:v>179.875</c:v>
                </c:pt>
                <c:pt idx="4">
                  <c:v>179.91666666666666</c:v>
                </c:pt>
                <c:pt idx="5">
                  <c:v>179.95833333333334</c:v>
                </c:pt>
                <c:pt idx="6">
                  <c:v>180</c:v>
                </c:pt>
                <c:pt idx="7">
                  <c:v>180.04166666666666</c:v>
                </c:pt>
                <c:pt idx="8">
                  <c:v>180.08333333333334</c:v>
                </c:pt>
                <c:pt idx="9">
                  <c:v>180.125</c:v>
                </c:pt>
                <c:pt idx="10">
                  <c:v>180.16666666666666</c:v>
                </c:pt>
                <c:pt idx="11">
                  <c:v>180.20833333333334</c:v>
                </c:pt>
                <c:pt idx="12">
                  <c:v>180.25</c:v>
                </c:pt>
              </c:numCache>
            </c:numRef>
          </c:xVal>
          <c:yVal>
            <c:numRef>
              <c:f>'1999'!$H$99:$H$111</c:f>
              <c:numCache>
                <c:formatCode>0.000</c:formatCode>
                <c:ptCount val="13"/>
                <c:pt idx="8">
                  <c:v>2.7996965908352038</c:v>
                </c:pt>
                <c:pt idx="9">
                  <c:v>2.7861476277133268</c:v>
                </c:pt>
                <c:pt idx="10">
                  <c:v>2.7725910648198275</c:v>
                </c:pt>
                <c:pt idx="11">
                  <c:v>2.7624185903453258</c:v>
                </c:pt>
                <c:pt idx="12">
                  <c:v>2.7420604491434508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B6B-476C-8631-C98436F2C9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7311336"/>
        <c:axId val="457314360"/>
      </c:scatterChart>
      <c:valAx>
        <c:axId val="457311336"/>
        <c:scaling>
          <c:orientation val="minMax"/>
        </c:scaling>
        <c:delete val="0"/>
        <c:axPos val="b"/>
        <c:numFmt formatCode="0.000" sourceLinked="1"/>
        <c:majorTickMark val="out"/>
        <c:minorTickMark val="none"/>
        <c:tickLblPos val="nextTo"/>
        <c:crossAx val="457314360"/>
        <c:crosses val="autoZero"/>
        <c:crossBetween val="midCat"/>
      </c:valAx>
      <c:valAx>
        <c:axId val="457314360"/>
        <c:scaling>
          <c:orientation val="minMax"/>
          <c:max val="3.1"/>
          <c:min val="2.7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731133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29945581802274701"/>
                  <c:y val="-0.70209900845727602"/>
                </c:manualLayout>
              </c:layout>
              <c:numFmt formatCode="General" sourceLinked="0"/>
            </c:trendlineLbl>
          </c:trendline>
          <c:xVal>
            <c:numRef>
              <c:f>'1999'!$F$119:$F$135</c:f>
              <c:numCache>
                <c:formatCode>0.000</c:formatCode>
                <c:ptCount val="17"/>
                <c:pt idx="0">
                  <c:v>180.58333333333334</c:v>
                </c:pt>
                <c:pt idx="1">
                  <c:v>180.625</c:v>
                </c:pt>
                <c:pt idx="2">
                  <c:v>180.66666666666666</c:v>
                </c:pt>
                <c:pt idx="3">
                  <c:v>180.70833333333334</c:v>
                </c:pt>
                <c:pt idx="4">
                  <c:v>180.75</c:v>
                </c:pt>
                <c:pt idx="5">
                  <c:v>180.79166666666666</c:v>
                </c:pt>
                <c:pt idx="6">
                  <c:v>180.83333333333334</c:v>
                </c:pt>
                <c:pt idx="7">
                  <c:v>180.875</c:v>
                </c:pt>
                <c:pt idx="8">
                  <c:v>180.91666666666666</c:v>
                </c:pt>
                <c:pt idx="9">
                  <c:v>180.95833333333334</c:v>
                </c:pt>
                <c:pt idx="10">
                  <c:v>181</c:v>
                </c:pt>
                <c:pt idx="11">
                  <c:v>181.04166666666666</c:v>
                </c:pt>
                <c:pt idx="12">
                  <c:v>181.08333333333334</c:v>
                </c:pt>
                <c:pt idx="13">
                  <c:v>181.125</c:v>
                </c:pt>
                <c:pt idx="14">
                  <c:v>181.16666666666666</c:v>
                </c:pt>
                <c:pt idx="15">
                  <c:v>181.20833333333334</c:v>
                </c:pt>
                <c:pt idx="16">
                  <c:v>181.25</c:v>
                </c:pt>
              </c:numCache>
            </c:numRef>
          </c:xVal>
          <c:yVal>
            <c:numRef>
              <c:f>'1999'!$G$119:$G$135</c:f>
              <c:numCache>
                <c:formatCode>0.000</c:formatCode>
                <c:ptCount val="17"/>
                <c:pt idx="4">
                  <c:v>2.7590267940756581</c:v>
                </c:pt>
                <c:pt idx="5">
                  <c:v>2.7114895475291814</c:v>
                </c:pt>
                <c:pt idx="6">
                  <c:v>2.674068493869727</c:v>
                </c:pt>
                <c:pt idx="7">
                  <c:v>2.6365828272443408</c:v>
                </c:pt>
                <c:pt idx="8">
                  <c:v>2.5716750421794434</c:v>
                </c:pt>
                <c:pt idx="9">
                  <c:v>2.5237117181148006</c:v>
                </c:pt>
                <c:pt idx="10">
                  <c:v>2.4618636095958606</c:v>
                </c:pt>
                <c:pt idx="11">
                  <c:v>2.3997992032823996</c:v>
                </c:pt>
                <c:pt idx="12">
                  <c:v>2.3479030779079517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87C-4127-B461-3DAEE9A94384}"/>
            </c:ext>
          </c:extLst>
        </c:ser>
        <c:ser>
          <c:idx val="1"/>
          <c:order val="1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31608595800524902"/>
                  <c:y val="-8.9414187809857104E-2"/>
                </c:manualLayout>
              </c:layout>
              <c:numFmt formatCode="General" sourceLinked="0"/>
            </c:trendlineLbl>
          </c:trendline>
          <c:xVal>
            <c:numRef>
              <c:f>'1999'!$F$119:$F$135</c:f>
              <c:numCache>
                <c:formatCode>0.000</c:formatCode>
                <c:ptCount val="17"/>
                <c:pt idx="0">
                  <c:v>180.58333333333334</c:v>
                </c:pt>
                <c:pt idx="1">
                  <c:v>180.625</c:v>
                </c:pt>
                <c:pt idx="2">
                  <c:v>180.66666666666666</c:v>
                </c:pt>
                <c:pt idx="3">
                  <c:v>180.70833333333334</c:v>
                </c:pt>
                <c:pt idx="4">
                  <c:v>180.75</c:v>
                </c:pt>
                <c:pt idx="5">
                  <c:v>180.79166666666666</c:v>
                </c:pt>
                <c:pt idx="6">
                  <c:v>180.83333333333334</c:v>
                </c:pt>
                <c:pt idx="7">
                  <c:v>180.875</c:v>
                </c:pt>
                <c:pt idx="8">
                  <c:v>180.91666666666666</c:v>
                </c:pt>
                <c:pt idx="9">
                  <c:v>180.95833333333334</c:v>
                </c:pt>
                <c:pt idx="10">
                  <c:v>181</c:v>
                </c:pt>
                <c:pt idx="11">
                  <c:v>181.04166666666666</c:v>
                </c:pt>
                <c:pt idx="12">
                  <c:v>181.08333333333334</c:v>
                </c:pt>
                <c:pt idx="13">
                  <c:v>181.125</c:v>
                </c:pt>
                <c:pt idx="14">
                  <c:v>181.16666666666666</c:v>
                </c:pt>
                <c:pt idx="15">
                  <c:v>181.20833333333334</c:v>
                </c:pt>
                <c:pt idx="16">
                  <c:v>181.25</c:v>
                </c:pt>
              </c:numCache>
            </c:numRef>
          </c:xVal>
          <c:yVal>
            <c:numRef>
              <c:f>'1999'!$H$119:$H$135</c:f>
              <c:numCache>
                <c:formatCode>0.000</c:formatCode>
                <c:ptCount val="17"/>
                <c:pt idx="12">
                  <c:v>2.3479030779079517</c:v>
                </c:pt>
                <c:pt idx="13">
                  <c:v>2.3132120981746946</c:v>
                </c:pt>
                <c:pt idx="14">
                  <c:v>2.3097387504233713</c:v>
                </c:pt>
                <c:pt idx="15">
                  <c:v>2.2819234929212593</c:v>
                </c:pt>
                <c:pt idx="16">
                  <c:v>2.2749616604291849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87C-4127-B461-3DAEE9A943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7347272"/>
        <c:axId val="457350296"/>
      </c:scatterChart>
      <c:valAx>
        <c:axId val="457347272"/>
        <c:scaling>
          <c:orientation val="minMax"/>
        </c:scaling>
        <c:delete val="0"/>
        <c:axPos val="b"/>
        <c:numFmt formatCode="0.00" sourceLinked="0"/>
        <c:majorTickMark val="out"/>
        <c:minorTickMark val="none"/>
        <c:tickLblPos val="nextTo"/>
        <c:crossAx val="457350296"/>
        <c:crosses val="autoZero"/>
        <c:crossBetween val="midCat"/>
      </c:valAx>
      <c:valAx>
        <c:axId val="457350296"/>
        <c:scaling>
          <c:orientation val="minMax"/>
          <c:max val="2.8"/>
          <c:min val="2.2000000000000002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734727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52900874890638705"/>
                  <c:y val="-0.52617308253134998"/>
                </c:manualLayout>
              </c:layout>
              <c:numFmt formatCode="General" sourceLinked="0"/>
            </c:trendlineLbl>
          </c:trendline>
          <c:xVal>
            <c:numRef>
              <c:f>'1999'!$F$145:$F$160</c:f>
              <c:numCache>
                <c:formatCode>0.000</c:formatCode>
                <c:ptCount val="16"/>
                <c:pt idx="0">
                  <c:v>181.66666666666666</c:v>
                </c:pt>
                <c:pt idx="1">
                  <c:v>181.70833333333334</c:v>
                </c:pt>
                <c:pt idx="2">
                  <c:v>181.75</c:v>
                </c:pt>
                <c:pt idx="3">
                  <c:v>181.79166666666666</c:v>
                </c:pt>
                <c:pt idx="4">
                  <c:v>181.83333333333334</c:v>
                </c:pt>
                <c:pt idx="5">
                  <c:v>181.875</c:v>
                </c:pt>
                <c:pt idx="6">
                  <c:v>181.91666666666666</c:v>
                </c:pt>
                <c:pt idx="7">
                  <c:v>181.95833333333334</c:v>
                </c:pt>
                <c:pt idx="8">
                  <c:v>182</c:v>
                </c:pt>
                <c:pt idx="9">
                  <c:v>182.04166666666666</c:v>
                </c:pt>
                <c:pt idx="10">
                  <c:v>182.08333333333334</c:v>
                </c:pt>
                <c:pt idx="11">
                  <c:v>182.125</c:v>
                </c:pt>
                <c:pt idx="12">
                  <c:v>182.16666666666666</c:v>
                </c:pt>
                <c:pt idx="13">
                  <c:v>182.20833333333334</c:v>
                </c:pt>
                <c:pt idx="14">
                  <c:v>182.25</c:v>
                </c:pt>
                <c:pt idx="15">
                  <c:v>182.29166666666666</c:v>
                </c:pt>
              </c:numCache>
            </c:numRef>
          </c:xVal>
          <c:yVal>
            <c:numRef>
              <c:f>'1999'!$G$145:$G$160</c:f>
              <c:numCache>
                <c:formatCode>0.000</c:formatCode>
                <c:ptCount val="16"/>
                <c:pt idx="1">
                  <c:v>2.4343069805761166</c:v>
                </c:pt>
                <c:pt idx="2">
                  <c:v>2.4032531451681365</c:v>
                </c:pt>
                <c:pt idx="3">
                  <c:v>2.3617582296155994</c:v>
                </c:pt>
                <c:pt idx="4">
                  <c:v>2.3236274653554374</c:v>
                </c:pt>
                <c:pt idx="5">
                  <c:v>2.2854031960304053</c:v>
                </c:pt>
                <c:pt idx="6">
                  <c:v>2.2401031822320832</c:v>
                </c:pt>
                <c:pt idx="7">
                  <c:v>2.1981612189701685</c:v>
                </c:pt>
                <c:pt idx="8">
                  <c:v>2.1560920150884275</c:v>
                </c:pt>
                <c:pt idx="9">
                  <c:v>2.1174117855098817</c:v>
                </c:pt>
                <c:pt idx="10">
                  <c:v>2.0821468802042742</c:v>
                </c:pt>
                <c:pt idx="11">
                  <c:v>2.0467818689357276</c:v>
                </c:pt>
                <c:pt idx="12">
                  <c:v>2.0148645455768901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04B-4B1C-9912-5BF306C8811D}"/>
            </c:ext>
          </c:extLst>
        </c:ser>
        <c:ser>
          <c:idx val="1"/>
          <c:order val="1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42623097112860903"/>
                  <c:y val="-7.70990084572762E-2"/>
                </c:manualLayout>
              </c:layout>
              <c:numFmt formatCode="General" sourceLinked="0"/>
            </c:trendlineLbl>
          </c:trendline>
          <c:xVal>
            <c:numRef>
              <c:f>'1999'!$F$145:$F$160</c:f>
              <c:numCache>
                <c:formatCode>0.000</c:formatCode>
                <c:ptCount val="16"/>
                <c:pt idx="0">
                  <c:v>181.66666666666666</c:v>
                </c:pt>
                <c:pt idx="1">
                  <c:v>181.70833333333334</c:v>
                </c:pt>
                <c:pt idx="2">
                  <c:v>181.75</c:v>
                </c:pt>
                <c:pt idx="3">
                  <c:v>181.79166666666666</c:v>
                </c:pt>
                <c:pt idx="4">
                  <c:v>181.83333333333334</c:v>
                </c:pt>
                <c:pt idx="5">
                  <c:v>181.875</c:v>
                </c:pt>
                <c:pt idx="6">
                  <c:v>181.91666666666666</c:v>
                </c:pt>
                <c:pt idx="7">
                  <c:v>181.95833333333334</c:v>
                </c:pt>
                <c:pt idx="8">
                  <c:v>182</c:v>
                </c:pt>
                <c:pt idx="9">
                  <c:v>182.04166666666666</c:v>
                </c:pt>
                <c:pt idx="10">
                  <c:v>182.08333333333334</c:v>
                </c:pt>
                <c:pt idx="11">
                  <c:v>182.125</c:v>
                </c:pt>
                <c:pt idx="12">
                  <c:v>182.16666666666666</c:v>
                </c:pt>
                <c:pt idx="13">
                  <c:v>182.20833333333334</c:v>
                </c:pt>
                <c:pt idx="14">
                  <c:v>182.25</c:v>
                </c:pt>
                <c:pt idx="15">
                  <c:v>182.29166666666666</c:v>
                </c:pt>
              </c:numCache>
            </c:numRef>
          </c:xVal>
          <c:yVal>
            <c:numRef>
              <c:f>'1999'!$H$145:$H$160</c:f>
              <c:numCache>
                <c:formatCode>0.000</c:formatCode>
                <c:ptCount val="16"/>
                <c:pt idx="12">
                  <c:v>2.0148645455768901</c:v>
                </c:pt>
                <c:pt idx="13">
                  <c:v>1.997095209958704</c:v>
                </c:pt>
                <c:pt idx="14">
                  <c:v>1.9828600105838183</c:v>
                </c:pt>
                <c:pt idx="15">
                  <c:v>1.9792984348299234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04B-4B1C-9912-5BF306C881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7382344"/>
        <c:axId val="457385368"/>
      </c:scatterChart>
      <c:valAx>
        <c:axId val="457382344"/>
        <c:scaling>
          <c:orientation val="minMax"/>
          <c:max val="182.3"/>
        </c:scaling>
        <c:delete val="0"/>
        <c:axPos val="b"/>
        <c:numFmt formatCode="0.00" sourceLinked="0"/>
        <c:majorTickMark val="out"/>
        <c:minorTickMark val="none"/>
        <c:tickLblPos val="nextTo"/>
        <c:crossAx val="457385368"/>
        <c:crosses val="autoZero"/>
        <c:crossBetween val="midCat"/>
      </c:valAx>
      <c:valAx>
        <c:axId val="457385368"/>
        <c:scaling>
          <c:orientation val="minMax"/>
          <c:max val="2.5"/>
          <c:min val="1.9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738234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'1999'!$F$195:$F$209</c:f>
              <c:numCache>
                <c:formatCode>0.000</c:formatCode>
                <c:ptCount val="15"/>
                <c:pt idx="0">
                  <c:v>183.75</c:v>
                </c:pt>
                <c:pt idx="1">
                  <c:v>183.79166666666666</c:v>
                </c:pt>
                <c:pt idx="2">
                  <c:v>183.83333333333334</c:v>
                </c:pt>
                <c:pt idx="3">
                  <c:v>183.875</c:v>
                </c:pt>
                <c:pt idx="4">
                  <c:v>183.91666666666666</c:v>
                </c:pt>
                <c:pt idx="5">
                  <c:v>183.95833333333334</c:v>
                </c:pt>
                <c:pt idx="6">
                  <c:v>184</c:v>
                </c:pt>
                <c:pt idx="7">
                  <c:v>184.04166666666666</c:v>
                </c:pt>
                <c:pt idx="8">
                  <c:v>184.08333333333334</c:v>
                </c:pt>
                <c:pt idx="9">
                  <c:v>184.125</c:v>
                </c:pt>
                <c:pt idx="10">
                  <c:v>184.16666666666666</c:v>
                </c:pt>
                <c:pt idx="11">
                  <c:v>184.20833333333334</c:v>
                </c:pt>
                <c:pt idx="12">
                  <c:v>184.25</c:v>
                </c:pt>
                <c:pt idx="13">
                  <c:v>184.29166666666666</c:v>
                </c:pt>
                <c:pt idx="14">
                  <c:v>184.33333333333334</c:v>
                </c:pt>
              </c:numCache>
            </c:numRef>
          </c:xVal>
          <c:yVal>
            <c:numRef>
              <c:f>'1999'!$E$195:$E$209</c:f>
              <c:numCache>
                <c:formatCode>0.000</c:formatCode>
                <c:ptCount val="15"/>
                <c:pt idx="0">
                  <c:v>6.6629451854328856</c:v>
                </c:pt>
                <c:pt idx="1">
                  <c:v>6.4907549014476764</c:v>
                </c:pt>
                <c:pt idx="2">
                  <c:v>6.2387145596826983</c:v>
                </c:pt>
                <c:pt idx="3">
                  <c:v>5.8869235272811204</c:v>
                </c:pt>
                <c:pt idx="4">
                  <c:v>5.6570991421507486</c:v>
                </c:pt>
                <c:pt idx="5">
                  <c:v>5.3144073069328162</c:v>
                </c:pt>
                <c:pt idx="6">
                  <c:v>5.0585328560634588</c:v>
                </c:pt>
                <c:pt idx="7">
                  <c:v>4.8959336465835062</c:v>
                </c:pt>
                <c:pt idx="8">
                  <c:v>4.6849918105885067</c:v>
                </c:pt>
                <c:pt idx="9">
                  <c:v>4.5950279191971948</c:v>
                </c:pt>
                <c:pt idx="10">
                  <c:v>4.5711470348270931</c:v>
                </c:pt>
                <c:pt idx="11">
                  <c:v>4.5219713627056422</c:v>
                </c:pt>
                <c:pt idx="12">
                  <c:v>4.4515365578968069</c:v>
                </c:pt>
                <c:pt idx="13">
                  <c:v>4.390303941304234</c:v>
                </c:pt>
                <c:pt idx="14">
                  <c:v>4.3296650778645329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8D7-449E-8B2E-0901B8D3D6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3819800"/>
        <c:axId val="453822872"/>
      </c:scatterChart>
      <c:valAx>
        <c:axId val="453819800"/>
        <c:scaling>
          <c:orientation val="minMax"/>
        </c:scaling>
        <c:delete val="0"/>
        <c:axPos val="b"/>
        <c:numFmt formatCode="0.00" sourceLinked="0"/>
        <c:majorTickMark val="out"/>
        <c:minorTickMark val="none"/>
        <c:tickLblPos val="nextTo"/>
        <c:crossAx val="453822872"/>
        <c:crosses val="autoZero"/>
        <c:crossBetween val="midCat"/>
      </c:valAx>
      <c:valAx>
        <c:axId val="453822872"/>
        <c:scaling>
          <c:orientation val="minMax"/>
          <c:max val="6.7"/>
          <c:min val="4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381980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53022594050743699"/>
                  <c:y val="-0.39191382327209101"/>
                </c:manualLayout>
              </c:layout>
              <c:numFmt formatCode="General" sourceLinked="0"/>
            </c:trendlineLbl>
          </c:trendline>
          <c:xVal>
            <c:numRef>
              <c:f>'1999'!$F$169:$F$184</c:f>
              <c:numCache>
                <c:formatCode>0.000</c:formatCode>
                <c:ptCount val="16"/>
                <c:pt idx="0">
                  <c:v>182.66666666666666</c:v>
                </c:pt>
                <c:pt idx="1">
                  <c:v>182.70833333333334</c:v>
                </c:pt>
                <c:pt idx="2">
                  <c:v>182.75</c:v>
                </c:pt>
                <c:pt idx="3">
                  <c:v>182.79166666666666</c:v>
                </c:pt>
                <c:pt idx="4">
                  <c:v>182.83333333333334</c:v>
                </c:pt>
                <c:pt idx="5">
                  <c:v>182.875</c:v>
                </c:pt>
                <c:pt idx="6">
                  <c:v>182.91666666666666</c:v>
                </c:pt>
                <c:pt idx="7">
                  <c:v>182.95833333333334</c:v>
                </c:pt>
                <c:pt idx="8">
                  <c:v>183</c:v>
                </c:pt>
                <c:pt idx="9">
                  <c:v>183.04166666666666</c:v>
                </c:pt>
                <c:pt idx="10">
                  <c:v>183.08333333333334</c:v>
                </c:pt>
                <c:pt idx="11">
                  <c:v>183.125</c:v>
                </c:pt>
                <c:pt idx="12">
                  <c:v>183.16666666666666</c:v>
                </c:pt>
                <c:pt idx="13">
                  <c:v>183.20833333333334</c:v>
                </c:pt>
                <c:pt idx="14">
                  <c:v>183.25</c:v>
                </c:pt>
                <c:pt idx="15">
                  <c:v>183.29166666666666</c:v>
                </c:pt>
              </c:numCache>
            </c:numRef>
          </c:xVal>
          <c:yVal>
            <c:numRef>
              <c:f>'1999'!$G$169:$G$184</c:f>
              <c:numCache>
                <c:formatCode>0.000</c:formatCode>
                <c:ptCount val="16"/>
                <c:pt idx="0">
                  <c:v>2.0962646421128692</c:v>
                </c:pt>
                <c:pt idx="1">
                  <c:v>2.0715480622729969</c:v>
                </c:pt>
                <c:pt idx="2">
                  <c:v>2.0432397131818236</c:v>
                </c:pt>
                <c:pt idx="3">
                  <c:v>2.0077600702447449</c:v>
                </c:pt>
                <c:pt idx="4">
                  <c:v>1.9721719220017866</c:v>
                </c:pt>
                <c:pt idx="5">
                  <c:v>1.9400462820482518</c:v>
                </c:pt>
                <c:pt idx="6">
                  <c:v>1.9006527890470768</c:v>
                </c:pt>
                <c:pt idx="7">
                  <c:v>1.8683122846148359</c:v>
                </c:pt>
                <c:pt idx="8">
                  <c:v>1.8250317818945201</c:v>
                </c:pt>
                <c:pt idx="9">
                  <c:v>1.7888193224136453</c:v>
                </c:pt>
                <c:pt idx="10">
                  <c:v>1.7415361175248074</c:v>
                </c:pt>
                <c:pt idx="11">
                  <c:v>1.7123175122577305</c:v>
                </c:pt>
                <c:pt idx="12">
                  <c:v>1.6940073007188021</c:v>
                </c:pt>
                <c:pt idx="13">
                  <c:v>1.6683084914247648</c:v>
                </c:pt>
                <c:pt idx="14">
                  <c:v>1.6425324373091563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7CA-4406-853A-02A5E5102E32}"/>
            </c:ext>
          </c:extLst>
        </c:ser>
        <c:ser>
          <c:idx val="1"/>
          <c:order val="1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31078149606299199"/>
                  <c:y val="-0.14191382327209101"/>
                </c:manualLayout>
              </c:layout>
              <c:numFmt formatCode="General" sourceLinked="0"/>
            </c:trendlineLbl>
          </c:trendline>
          <c:xVal>
            <c:numRef>
              <c:f>'1999'!$F$169:$F$184</c:f>
              <c:numCache>
                <c:formatCode>0.000</c:formatCode>
                <c:ptCount val="16"/>
                <c:pt idx="0">
                  <c:v>182.66666666666666</c:v>
                </c:pt>
                <c:pt idx="1">
                  <c:v>182.70833333333334</c:v>
                </c:pt>
                <c:pt idx="2">
                  <c:v>182.75</c:v>
                </c:pt>
                <c:pt idx="3">
                  <c:v>182.79166666666666</c:v>
                </c:pt>
                <c:pt idx="4">
                  <c:v>182.83333333333334</c:v>
                </c:pt>
                <c:pt idx="5">
                  <c:v>182.875</c:v>
                </c:pt>
                <c:pt idx="6">
                  <c:v>182.91666666666666</c:v>
                </c:pt>
                <c:pt idx="7">
                  <c:v>182.95833333333334</c:v>
                </c:pt>
                <c:pt idx="8">
                  <c:v>183</c:v>
                </c:pt>
                <c:pt idx="9">
                  <c:v>183.04166666666666</c:v>
                </c:pt>
                <c:pt idx="10">
                  <c:v>183.08333333333334</c:v>
                </c:pt>
                <c:pt idx="11">
                  <c:v>183.125</c:v>
                </c:pt>
                <c:pt idx="12">
                  <c:v>183.16666666666666</c:v>
                </c:pt>
                <c:pt idx="13">
                  <c:v>183.20833333333334</c:v>
                </c:pt>
                <c:pt idx="14">
                  <c:v>183.25</c:v>
                </c:pt>
                <c:pt idx="15">
                  <c:v>183.29166666666666</c:v>
                </c:pt>
              </c:numCache>
            </c:numRef>
          </c:xVal>
          <c:yVal>
            <c:numRef>
              <c:f>'1999'!$H$169:$H$184</c:f>
              <c:numCache>
                <c:formatCode>0.000</c:formatCode>
                <c:ptCount val="1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7CA-4406-853A-02A5E5102E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7418472"/>
        <c:axId val="457421496"/>
      </c:scatterChart>
      <c:valAx>
        <c:axId val="457418472"/>
        <c:scaling>
          <c:orientation val="minMax"/>
          <c:max val="183.3"/>
        </c:scaling>
        <c:delete val="0"/>
        <c:axPos val="b"/>
        <c:numFmt formatCode="0.000" sourceLinked="1"/>
        <c:majorTickMark val="out"/>
        <c:minorTickMark val="none"/>
        <c:tickLblPos val="nextTo"/>
        <c:crossAx val="457421496"/>
        <c:crosses val="autoZero"/>
        <c:crossBetween val="midCat"/>
      </c:valAx>
      <c:valAx>
        <c:axId val="457421496"/>
        <c:scaling>
          <c:orientation val="minMax"/>
          <c:max val="2.1"/>
          <c:min val="1.6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741847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25742585301837301"/>
                  <c:y val="-0.62339530475357197"/>
                </c:manualLayout>
              </c:layout>
              <c:numFmt formatCode="General" sourceLinked="0"/>
            </c:trendlineLbl>
          </c:trendline>
          <c:xVal>
            <c:numRef>
              <c:f>'1999'!$F$195:$F$209</c:f>
              <c:numCache>
                <c:formatCode>0.000</c:formatCode>
                <c:ptCount val="15"/>
                <c:pt idx="0">
                  <c:v>183.75</c:v>
                </c:pt>
                <c:pt idx="1">
                  <c:v>183.79166666666666</c:v>
                </c:pt>
                <c:pt idx="2">
                  <c:v>183.83333333333334</c:v>
                </c:pt>
                <c:pt idx="3">
                  <c:v>183.875</c:v>
                </c:pt>
                <c:pt idx="4">
                  <c:v>183.91666666666666</c:v>
                </c:pt>
                <c:pt idx="5">
                  <c:v>183.95833333333334</c:v>
                </c:pt>
                <c:pt idx="6">
                  <c:v>184</c:v>
                </c:pt>
                <c:pt idx="7">
                  <c:v>184.04166666666666</c:v>
                </c:pt>
                <c:pt idx="8">
                  <c:v>184.08333333333334</c:v>
                </c:pt>
                <c:pt idx="9">
                  <c:v>184.125</c:v>
                </c:pt>
                <c:pt idx="10">
                  <c:v>184.16666666666666</c:v>
                </c:pt>
                <c:pt idx="11">
                  <c:v>184.20833333333334</c:v>
                </c:pt>
                <c:pt idx="12">
                  <c:v>184.25</c:v>
                </c:pt>
                <c:pt idx="13">
                  <c:v>184.29166666666666</c:v>
                </c:pt>
                <c:pt idx="14">
                  <c:v>184.33333333333334</c:v>
                </c:pt>
              </c:numCache>
            </c:numRef>
          </c:xVal>
          <c:yVal>
            <c:numRef>
              <c:f>'1999'!$G$195:$G$209</c:f>
              <c:numCache>
                <c:formatCode>0.000</c:formatCode>
                <c:ptCount val="15"/>
                <c:pt idx="0">
                  <c:v>1.896561606836803</c:v>
                </c:pt>
                <c:pt idx="1">
                  <c:v>1.8703788415860918</c:v>
                </c:pt>
                <c:pt idx="2">
                  <c:v>1.8307741611095618</c:v>
                </c:pt>
                <c:pt idx="3">
                  <c:v>1.7727335398617217</c:v>
                </c:pt>
                <c:pt idx="4">
                  <c:v>1.7329112417776702</c:v>
                </c:pt>
                <c:pt idx="5">
                  <c:v>1.6704214922988569</c:v>
                </c:pt>
                <c:pt idx="6">
                  <c:v>1.6210764918613478</c:v>
                </c:pt>
                <c:pt idx="7">
                  <c:v>1.5884049925412898</c:v>
                </c:pt>
                <c:pt idx="8">
                  <c:v>1.5443641676821356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522-4041-BC76-1C9AA9133F3B}"/>
            </c:ext>
          </c:extLst>
        </c:ser>
        <c:ser>
          <c:idx val="1"/>
          <c:order val="1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40464807524059498"/>
                  <c:y val="-0.12921442111402701"/>
                </c:manualLayout>
              </c:layout>
              <c:numFmt formatCode="General" sourceLinked="0"/>
            </c:trendlineLbl>
          </c:trendline>
          <c:xVal>
            <c:numRef>
              <c:f>'1999'!$F$195:$F$209</c:f>
              <c:numCache>
                <c:formatCode>0.000</c:formatCode>
                <c:ptCount val="15"/>
                <c:pt idx="0">
                  <c:v>183.75</c:v>
                </c:pt>
                <c:pt idx="1">
                  <c:v>183.79166666666666</c:v>
                </c:pt>
                <c:pt idx="2">
                  <c:v>183.83333333333334</c:v>
                </c:pt>
                <c:pt idx="3">
                  <c:v>183.875</c:v>
                </c:pt>
                <c:pt idx="4">
                  <c:v>183.91666666666666</c:v>
                </c:pt>
                <c:pt idx="5">
                  <c:v>183.95833333333334</c:v>
                </c:pt>
                <c:pt idx="6">
                  <c:v>184</c:v>
                </c:pt>
                <c:pt idx="7">
                  <c:v>184.04166666666666</c:v>
                </c:pt>
                <c:pt idx="8">
                  <c:v>184.08333333333334</c:v>
                </c:pt>
                <c:pt idx="9">
                  <c:v>184.125</c:v>
                </c:pt>
                <c:pt idx="10">
                  <c:v>184.16666666666666</c:v>
                </c:pt>
                <c:pt idx="11">
                  <c:v>184.20833333333334</c:v>
                </c:pt>
                <c:pt idx="12">
                  <c:v>184.25</c:v>
                </c:pt>
                <c:pt idx="13">
                  <c:v>184.29166666666666</c:v>
                </c:pt>
                <c:pt idx="14">
                  <c:v>184.33333333333334</c:v>
                </c:pt>
              </c:numCache>
            </c:numRef>
          </c:xVal>
          <c:yVal>
            <c:numRef>
              <c:f>'1999'!$H$195:$H$209</c:f>
              <c:numCache>
                <c:formatCode>0.000</c:formatCode>
                <c:ptCount val="15"/>
                <c:pt idx="8">
                  <c:v>1.5443641676821356</c:v>
                </c:pt>
                <c:pt idx="9">
                  <c:v>1.5249748317842284</c:v>
                </c:pt>
                <c:pt idx="10">
                  <c:v>1.5197641657163361</c:v>
                </c:pt>
                <c:pt idx="11">
                  <c:v>1.5089480409532932</c:v>
                </c:pt>
                <c:pt idx="12">
                  <c:v>1.4932493304873211</c:v>
                </c:pt>
                <c:pt idx="13">
                  <c:v>1.4793984596116911</c:v>
                </c:pt>
                <c:pt idx="14">
                  <c:v>1.4654901897998214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522-4041-BC76-1C9AA9133F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7454152"/>
        <c:axId val="457457176"/>
      </c:scatterChart>
      <c:valAx>
        <c:axId val="457454152"/>
        <c:scaling>
          <c:orientation val="minMax"/>
        </c:scaling>
        <c:delete val="0"/>
        <c:axPos val="b"/>
        <c:numFmt formatCode="0.00" sourceLinked="0"/>
        <c:majorTickMark val="out"/>
        <c:minorTickMark val="none"/>
        <c:tickLblPos val="nextTo"/>
        <c:crossAx val="457457176"/>
        <c:crosses val="autoZero"/>
        <c:crossBetween val="midCat"/>
      </c:valAx>
      <c:valAx>
        <c:axId val="457457176"/>
        <c:scaling>
          <c:orientation val="minMax"/>
          <c:max val="1.9"/>
          <c:min val="1.4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745415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28411548556430399"/>
                  <c:y val="-0.68821011956838696"/>
                </c:manualLayout>
              </c:layout>
              <c:numFmt formatCode="General" sourceLinked="0"/>
            </c:trendlineLbl>
          </c:trendline>
          <c:xVal>
            <c:numRef>
              <c:f>'1999'!$F$218:$F$225</c:f>
              <c:numCache>
                <c:formatCode>0.000</c:formatCode>
                <c:ptCount val="8"/>
                <c:pt idx="0">
                  <c:v>184.70833333333334</c:v>
                </c:pt>
                <c:pt idx="1">
                  <c:v>184.75</c:v>
                </c:pt>
                <c:pt idx="2">
                  <c:v>184.79166666666666</c:v>
                </c:pt>
                <c:pt idx="3">
                  <c:v>184.83333333333334</c:v>
                </c:pt>
                <c:pt idx="4">
                  <c:v>184.875</c:v>
                </c:pt>
                <c:pt idx="5">
                  <c:v>184.91666666666666</c:v>
                </c:pt>
                <c:pt idx="6">
                  <c:v>184.95833333333334</c:v>
                </c:pt>
                <c:pt idx="7">
                  <c:v>185</c:v>
                </c:pt>
              </c:numCache>
            </c:numRef>
          </c:xVal>
          <c:yVal>
            <c:numRef>
              <c:f>'1999'!$G$218:$G$225</c:f>
              <c:numCache>
                <c:formatCode>0.000</c:formatCode>
                <c:ptCount val="8"/>
                <c:pt idx="0">
                  <c:v>1.8359020640058095</c:v>
                </c:pt>
                <c:pt idx="1">
                  <c:v>1.8039302832181787</c:v>
                </c:pt>
                <c:pt idx="2">
                  <c:v>1.7680875247538854</c:v>
                </c:pt>
                <c:pt idx="3">
                  <c:v>1.7285179725292681</c:v>
                </c:pt>
                <c:pt idx="4">
                  <c:v>1.685108261555798</c:v>
                </c:pt>
                <c:pt idx="5">
                  <c:v>1.6191791303615803</c:v>
                </c:pt>
                <c:pt idx="6">
                  <c:v>1.5741350349497227</c:v>
                </c:pt>
                <c:pt idx="7">
                  <c:v>1.5678469904375152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8F5-4158-B2CC-63D89F28D02F}"/>
            </c:ext>
          </c:extLst>
        </c:ser>
        <c:ser>
          <c:idx val="1"/>
          <c:order val="1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28689326334208198"/>
                  <c:y val="9.6821230679499208E-3"/>
                </c:manualLayout>
              </c:layout>
              <c:numFmt formatCode="General" sourceLinked="0"/>
            </c:trendlineLbl>
          </c:trendline>
          <c:xVal>
            <c:numRef>
              <c:f>'1999'!$F$218:$F$225</c:f>
              <c:numCache>
                <c:formatCode>0.000</c:formatCode>
                <c:ptCount val="8"/>
                <c:pt idx="0">
                  <c:v>184.70833333333334</c:v>
                </c:pt>
                <c:pt idx="1">
                  <c:v>184.75</c:v>
                </c:pt>
                <c:pt idx="2">
                  <c:v>184.79166666666666</c:v>
                </c:pt>
                <c:pt idx="3">
                  <c:v>184.83333333333334</c:v>
                </c:pt>
                <c:pt idx="4">
                  <c:v>184.875</c:v>
                </c:pt>
                <c:pt idx="5">
                  <c:v>184.91666666666666</c:v>
                </c:pt>
                <c:pt idx="6">
                  <c:v>184.95833333333334</c:v>
                </c:pt>
                <c:pt idx="7">
                  <c:v>185</c:v>
                </c:pt>
              </c:numCache>
            </c:numRef>
          </c:xVal>
          <c:yVal>
            <c:numRef>
              <c:f>'1999'!$H$218:$H$225</c:f>
              <c:numCache>
                <c:formatCode>0.000</c:formatCode>
                <c:ptCount val="8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8F5-4158-B2CC-63D89F28D0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7489016"/>
        <c:axId val="457492040"/>
      </c:scatterChart>
      <c:valAx>
        <c:axId val="457489016"/>
        <c:scaling>
          <c:orientation val="minMax"/>
          <c:min val="184.7"/>
        </c:scaling>
        <c:delete val="0"/>
        <c:axPos val="b"/>
        <c:numFmt formatCode="0.00" sourceLinked="0"/>
        <c:majorTickMark val="out"/>
        <c:minorTickMark val="none"/>
        <c:tickLblPos val="nextTo"/>
        <c:crossAx val="457492040"/>
        <c:crosses val="autoZero"/>
        <c:crossBetween val="midCat"/>
      </c:valAx>
      <c:valAx>
        <c:axId val="457492040"/>
        <c:scaling>
          <c:orientation val="minMax"/>
          <c:max val="1.9"/>
          <c:min val="1.5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748901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49031058617672801"/>
                  <c:y val="-0.40117308253134998"/>
                </c:manualLayout>
              </c:layout>
              <c:numFmt formatCode="General" sourceLinked="0"/>
            </c:trendlineLbl>
          </c:trendline>
          <c:xVal>
            <c:numRef>
              <c:f>'1999'!$F$241:$F$256</c:f>
              <c:numCache>
                <c:formatCode>0.000</c:formatCode>
                <c:ptCount val="16"/>
                <c:pt idx="0">
                  <c:v>185.66666666666666</c:v>
                </c:pt>
                <c:pt idx="1">
                  <c:v>185.70833333333334</c:v>
                </c:pt>
                <c:pt idx="2">
                  <c:v>185.75</c:v>
                </c:pt>
                <c:pt idx="3">
                  <c:v>185.79166666666666</c:v>
                </c:pt>
                <c:pt idx="4">
                  <c:v>185.83333333333334</c:v>
                </c:pt>
                <c:pt idx="5">
                  <c:v>185.875</c:v>
                </c:pt>
                <c:pt idx="6">
                  <c:v>185.91666666666666</c:v>
                </c:pt>
                <c:pt idx="7">
                  <c:v>185.95833333333334</c:v>
                </c:pt>
                <c:pt idx="8">
                  <c:v>186</c:v>
                </c:pt>
                <c:pt idx="9">
                  <c:v>186.04166666666666</c:v>
                </c:pt>
                <c:pt idx="10">
                  <c:v>186.08333333333334</c:v>
                </c:pt>
                <c:pt idx="11">
                  <c:v>186.125</c:v>
                </c:pt>
                <c:pt idx="12">
                  <c:v>186.16666666666666</c:v>
                </c:pt>
                <c:pt idx="13">
                  <c:v>186.20833333333334</c:v>
                </c:pt>
                <c:pt idx="14">
                  <c:v>186.25</c:v>
                </c:pt>
                <c:pt idx="15">
                  <c:v>186.29166666666666</c:v>
                </c:pt>
              </c:numCache>
            </c:numRef>
          </c:xVal>
          <c:yVal>
            <c:numRef>
              <c:f>'1999'!$G$241:$G$256</c:f>
              <c:numCache>
                <c:formatCode>0.000</c:formatCode>
                <c:ptCount val="16"/>
                <c:pt idx="0">
                  <c:v>1.8100177134503841</c:v>
                </c:pt>
                <c:pt idx="1">
                  <c:v>1.7793675713354569</c:v>
                </c:pt>
                <c:pt idx="2">
                  <c:v>1.7088882131570857</c:v>
                </c:pt>
                <c:pt idx="3">
                  <c:v>1.6575508887546369</c:v>
                </c:pt>
                <c:pt idx="4">
                  <c:v>1.6240754747270023</c:v>
                </c:pt>
                <c:pt idx="5">
                  <c:v>1.574850981177661</c:v>
                </c:pt>
                <c:pt idx="6">
                  <c:v>1.5304006266150068</c:v>
                </c:pt>
                <c:pt idx="7">
                  <c:v>1.4996461646886108</c:v>
                </c:pt>
                <c:pt idx="8">
                  <c:v>1.4626461753502273</c:v>
                </c:pt>
                <c:pt idx="9">
                  <c:v>1.4043301935314263</c:v>
                </c:pt>
                <c:pt idx="10">
                  <c:v>1.3610384604779364</c:v>
                </c:pt>
                <c:pt idx="11">
                  <c:v>1.2969893637963408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1EA-4EE9-A7FD-135B803D3E4C}"/>
            </c:ext>
          </c:extLst>
        </c:ser>
        <c:ser>
          <c:idx val="1"/>
          <c:order val="1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354199475065617"/>
                  <c:y val="-8.3365412656751195E-2"/>
                </c:manualLayout>
              </c:layout>
              <c:numFmt formatCode="General" sourceLinked="0"/>
            </c:trendlineLbl>
          </c:trendline>
          <c:xVal>
            <c:numRef>
              <c:f>'1999'!$F$241:$F$256</c:f>
              <c:numCache>
                <c:formatCode>0.000</c:formatCode>
                <c:ptCount val="16"/>
                <c:pt idx="0">
                  <c:v>185.66666666666666</c:v>
                </c:pt>
                <c:pt idx="1">
                  <c:v>185.70833333333334</c:v>
                </c:pt>
                <c:pt idx="2">
                  <c:v>185.75</c:v>
                </c:pt>
                <c:pt idx="3">
                  <c:v>185.79166666666666</c:v>
                </c:pt>
                <c:pt idx="4">
                  <c:v>185.83333333333334</c:v>
                </c:pt>
                <c:pt idx="5">
                  <c:v>185.875</c:v>
                </c:pt>
                <c:pt idx="6">
                  <c:v>185.91666666666666</c:v>
                </c:pt>
                <c:pt idx="7">
                  <c:v>185.95833333333334</c:v>
                </c:pt>
                <c:pt idx="8">
                  <c:v>186</c:v>
                </c:pt>
                <c:pt idx="9">
                  <c:v>186.04166666666666</c:v>
                </c:pt>
                <c:pt idx="10">
                  <c:v>186.08333333333334</c:v>
                </c:pt>
                <c:pt idx="11">
                  <c:v>186.125</c:v>
                </c:pt>
                <c:pt idx="12">
                  <c:v>186.16666666666666</c:v>
                </c:pt>
                <c:pt idx="13">
                  <c:v>186.20833333333334</c:v>
                </c:pt>
                <c:pt idx="14">
                  <c:v>186.25</c:v>
                </c:pt>
                <c:pt idx="15">
                  <c:v>186.29166666666666</c:v>
                </c:pt>
              </c:numCache>
            </c:numRef>
          </c:xVal>
          <c:yVal>
            <c:numRef>
              <c:f>'1999'!$H$241:$H$256</c:f>
              <c:numCache>
                <c:formatCode>0.000</c:formatCode>
                <c:ptCount val="16"/>
                <c:pt idx="11">
                  <c:v>1.2969893637963408</c:v>
                </c:pt>
                <c:pt idx="12">
                  <c:v>1.2718330618519922</c:v>
                </c:pt>
                <c:pt idx="13">
                  <c:v>1.2518900569063842</c:v>
                </c:pt>
                <c:pt idx="14">
                  <c:v>1.2467255816235896</c:v>
                </c:pt>
                <c:pt idx="15">
                  <c:v>1.2323748301602748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1EA-4EE9-A7FD-135B803D3E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7525096"/>
        <c:axId val="457528120"/>
      </c:scatterChart>
      <c:valAx>
        <c:axId val="457525096"/>
        <c:scaling>
          <c:orientation val="minMax"/>
          <c:max val="186.35"/>
          <c:min val="185.6"/>
        </c:scaling>
        <c:delete val="0"/>
        <c:axPos val="b"/>
        <c:numFmt formatCode="0.00" sourceLinked="0"/>
        <c:majorTickMark val="out"/>
        <c:minorTickMark val="none"/>
        <c:tickLblPos val="nextTo"/>
        <c:crossAx val="457528120"/>
        <c:crosses val="autoZero"/>
        <c:crossBetween val="midCat"/>
      </c:valAx>
      <c:valAx>
        <c:axId val="457528120"/>
        <c:scaling>
          <c:orientation val="minMax"/>
          <c:max val="1.8"/>
          <c:min val="1.2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752509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26224190726159202"/>
                  <c:y val="-0.70209900845727602"/>
                </c:manualLayout>
              </c:layout>
              <c:numFmt formatCode="General" sourceLinked="0"/>
            </c:trendlineLbl>
          </c:trendline>
          <c:xVal>
            <c:numRef>
              <c:f>'1999'!$F$267:$F$277</c:f>
              <c:numCache>
                <c:formatCode>0.000</c:formatCode>
                <c:ptCount val="11"/>
                <c:pt idx="0">
                  <c:v>186.75</c:v>
                </c:pt>
                <c:pt idx="1">
                  <c:v>186.79166666666666</c:v>
                </c:pt>
                <c:pt idx="2">
                  <c:v>186.83333333333334</c:v>
                </c:pt>
                <c:pt idx="3">
                  <c:v>186.875</c:v>
                </c:pt>
                <c:pt idx="4">
                  <c:v>186.91666666666666</c:v>
                </c:pt>
                <c:pt idx="5">
                  <c:v>186.95833333333334</c:v>
                </c:pt>
                <c:pt idx="6">
                  <c:v>187</c:v>
                </c:pt>
                <c:pt idx="7">
                  <c:v>187.04166666666666</c:v>
                </c:pt>
                <c:pt idx="8">
                  <c:v>187.08333333333334</c:v>
                </c:pt>
                <c:pt idx="9">
                  <c:v>187.125</c:v>
                </c:pt>
                <c:pt idx="10">
                  <c:v>187.16666666666666</c:v>
                </c:pt>
              </c:numCache>
            </c:numRef>
          </c:xVal>
          <c:yVal>
            <c:numRef>
              <c:f>'1999'!$G$267:$G$277</c:f>
              <c:numCache>
                <c:formatCode>0.000</c:formatCode>
                <c:ptCount val="11"/>
                <c:pt idx="2">
                  <c:v>1.3566956140570303</c:v>
                </c:pt>
                <c:pt idx="3">
                  <c:v>1.3225678958047025</c:v>
                </c:pt>
                <c:pt idx="4">
                  <c:v>1.2651943385934381</c:v>
                </c:pt>
                <c:pt idx="5">
                  <c:v>1.1989235086293368</c:v>
                </c:pt>
                <c:pt idx="6">
                  <c:v>1.1390675487866948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05B-4103-8305-653D99961ECC}"/>
            </c:ext>
          </c:extLst>
        </c:ser>
        <c:ser>
          <c:idx val="1"/>
          <c:order val="1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42613079615048099"/>
                  <c:y val="-0.188989865850102"/>
                </c:manualLayout>
              </c:layout>
              <c:numFmt formatCode="General" sourceLinked="0"/>
            </c:trendlineLbl>
          </c:trendline>
          <c:xVal>
            <c:numRef>
              <c:f>'1999'!$F$267:$F$277</c:f>
              <c:numCache>
                <c:formatCode>0.000</c:formatCode>
                <c:ptCount val="11"/>
                <c:pt idx="0">
                  <c:v>186.75</c:v>
                </c:pt>
                <c:pt idx="1">
                  <c:v>186.79166666666666</c:v>
                </c:pt>
                <c:pt idx="2">
                  <c:v>186.83333333333334</c:v>
                </c:pt>
                <c:pt idx="3">
                  <c:v>186.875</c:v>
                </c:pt>
                <c:pt idx="4">
                  <c:v>186.91666666666666</c:v>
                </c:pt>
                <c:pt idx="5">
                  <c:v>186.95833333333334</c:v>
                </c:pt>
                <c:pt idx="6">
                  <c:v>187</c:v>
                </c:pt>
                <c:pt idx="7">
                  <c:v>187.04166666666666</c:v>
                </c:pt>
                <c:pt idx="8">
                  <c:v>187.08333333333334</c:v>
                </c:pt>
                <c:pt idx="9">
                  <c:v>187.125</c:v>
                </c:pt>
                <c:pt idx="10">
                  <c:v>187.16666666666666</c:v>
                </c:pt>
              </c:numCache>
            </c:numRef>
          </c:xVal>
          <c:yVal>
            <c:numRef>
              <c:f>'1999'!$H$267:$H$277</c:f>
              <c:numCache>
                <c:formatCode>0.000</c:formatCode>
                <c:ptCount val="11"/>
                <c:pt idx="6">
                  <c:v>1.1390675487866948</c:v>
                </c:pt>
                <c:pt idx="7">
                  <c:v>1.1115612529141359</c:v>
                </c:pt>
                <c:pt idx="8">
                  <c:v>1.0769310678754769</c:v>
                </c:pt>
                <c:pt idx="9">
                  <c:v>1.0623040152093302</c:v>
                </c:pt>
                <c:pt idx="10">
                  <c:v>1.0459384379088519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05B-4103-8305-653D99961E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7560152"/>
        <c:axId val="457563176"/>
      </c:scatterChart>
      <c:valAx>
        <c:axId val="457560152"/>
        <c:scaling>
          <c:orientation val="minMax"/>
        </c:scaling>
        <c:delete val="0"/>
        <c:axPos val="b"/>
        <c:numFmt formatCode="0.00" sourceLinked="0"/>
        <c:majorTickMark val="out"/>
        <c:minorTickMark val="none"/>
        <c:tickLblPos val="nextTo"/>
        <c:crossAx val="457563176"/>
        <c:crosses val="autoZero"/>
        <c:crossBetween val="midCat"/>
      </c:valAx>
      <c:valAx>
        <c:axId val="457563176"/>
        <c:scaling>
          <c:orientation val="minMax"/>
          <c:max val="1.4"/>
          <c:min val="1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756015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5.2017279090113701E-2"/>
                  <c:y val="-0.69283974919801705"/>
                </c:manualLayout>
              </c:layout>
              <c:numFmt formatCode="General" sourceLinked="0"/>
            </c:trendlineLbl>
          </c:trendline>
          <c:xVal>
            <c:numRef>
              <c:f>'1999'!$F$290:$F$300</c:f>
              <c:numCache>
                <c:formatCode>0.000</c:formatCode>
                <c:ptCount val="11"/>
                <c:pt idx="0">
                  <c:v>187.70833333333334</c:v>
                </c:pt>
                <c:pt idx="1">
                  <c:v>187.75</c:v>
                </c:pt>
                <c:pt idx="2">
                  <c:v>187.79166666666666</c:v>
                </c:pt>
                <c:pt idx="3">
                  <c:v>187.83333333333334</c:v>
                </c:pt>
                <c:pt idx="4">
                  <c:v>187.875</c:v>
                </c:pt>
                <c:pt idx="5">
                  <c:v>187.91666666666666</c:v>
                </c:pt>
                <c:pt idx="6">
                  <c:v>187.95833333333334</c:v>
                </c:pt>
                <c:pt idx="7">
                  <c:v>188</c:v>
                </c:pt>
                <c:pt idx="8">
                  <c:v>188.04166666666666</c:v>
                </c:pt>
                <c:pt idx="9">
                  <c:v>188.08333333333334</c:v>
                </c:pt>
                <c:pt idx="10">
                  <c:v>188.125</c:v>
                </c:pt>
              </c:numCache>
            </c:numRef>
          </c:xVal>
          <c:yVal>
            <c:numRef>
              <c:f>'1999'!$G$290:$G$300</c:f>
              <c:numCache>
                <c:formatCode>0.000</c:formatCode>
                <c:ptCount val="11"/>
                <c:pt idx="1">
                  <c:v>1.4691400929377976</c:v>
                </c:pt>
                <c:pt idx="2">
                  <c:v>1.4238861311518163</c:v>
                </c:pt>
                <c:pt idx="3">
                  <c:v>1.3969939800820808</c:v>
                </c:pt>
                <c:pt idx="4">
                  <c:v>1.3789397654836637</c:v>
                </c:pt>
                <c:pt idx="5">
                  <c:v>1.3207672095278045</c:v>
                </c:pt>
                <c:pt idx="6">
                  <c:v>1.2649721732504553</c:v>
                </c:pt>
                <c:pt idx="7">
                  <c:v>1.1753813828642672</c:v>
                </c:pt>
                <c:pt idx="8">
                  <c:v>1.1195155276915147</c:v>
                </c:pt>
                <c:pt idx="9">
                  <c:v>1.0946055886879724</c:v>
                </c:pt>
                <c:pt idx="10">
                  <c:v>1.0559619449565478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BC-4E79-BB00-F2B26F1C9E63}"/>
            </c:ext>
          </c:extLst>
        </c:ser>
        <c:ser>
          <c:idx val="1"/>
          <c:order val="1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26590616797900302"/>
                  <c:y val="-0.13104367162437999"/>
                </c:manualLayout>
              </c:layout>
              <c:numFmt formatCode="General" sourceLinked="0"/>
            </c:trendlineLbl>
          </c:trendline>
          <c:xVal>
            <c:numRef>
              <c:f>'1999'!$F$290:$F$300</c:f>
              <c:numCache>
                <c:formatCode>0.000</c:formatCode>
                <c:ptCount val="11"/>
                <c:pt idx="0">
                  <c:v>187.70833333333334</c:v>
                </c:pt>
                <c:pt idx="1">
                  <c:v>187.75</c:v>
                </c:pt>
                <c:pt idx="2">
                  <c:v>187.79166666666666</c:v>
                </c:pt>
                <c:pt idx="3">
                  <c:v>187.83333333333334</c:v>
                </c:pt>
                <c:pt idx="4">
                  <c:v>187.875</c:v>
                </c:pt>
                <c:pt idx="5">
                  <c:v>187.91666666666666</c:v>
                </c:pt>
                <c:pt idx="6">
                  <c:v>187.95833333333334</c:v>
                </c:pt>
                <c:pt idx="7">
                  <c:v>188</c:v>
                </c:pt>
                <c:pt idx="8">
                  <c:v>188.04166666666666</c:v>
                </c:pt>
                <c:pt idx="9">
                  <c:v>188.08333333333334</c:v>
                </c:pt>
                <c:pt idx="10">
                  <c:v>188.125</c:v>
                </c:pt>
              </c:numCache>
            </c:numRef>
          </c:xVal>
          <c:yVal>
            <c:numRef>
              <c:f>'1999'!$H$290:$H$300</c:f>
              <c:numCache>
                <c:formatCode>0.000</c:formatCode>
                <c:ptCount val="1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DBC-4E79-BB00-F2B26F1C9E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7595480"/>
        <c:axId val="457598504"/>
      </c:scatterChart>
      <c:valAx>
        <c:axId val="457595480"/>
        <c:scaling>
          <c:orientation val="minMax"/>
        </c:scaling>
        <c:delete val="0"/>
        <c:axPos val="b"/>
        <c:numFmt formatCode="0.00" sourceLinked="0"/>
        <c:majorTickMark val="out"/>
        <c:minorTickMark val="none"/>
        <c:tickLblPos val="nextTo"/>
        <c:crossAx val="457598504"/>
        <c:crosses val="autoZero"/>
        <c:crossBetween val="midCat"/>
      </c:valAx>
      <c:valAx>
        <c:axId val="457598504"/>
        <c:scaling>
          <c:orientation val="minMax"/>
          <c:max val="1.5"/>
          <c:min val="1"/>
        </c:scaling>
        <c:delete val="0"/>
        <c:axPos val="l"/>
        <c:majorGridlines/>
        <c:numFmt formatCode="0.00" sourceLinked="0"/>
        <c:majorTickMark val="out"/>
        <c:minorTickMark val="none"/>
        <c:tickLblPos val="nextTo"/>
        <c:crossAx val="45759548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32923884514435697"/>
                  <c:y val="-0.65117308253134998"/>
                </c:manualLayout>
              </c:layout>
              <c:numFmt formatCode="General" sourceLinked="0"/>
            </c:trendlineLbl>
          </c:trendline>
          <c:xVal>
            <c:numRef>
              <c:f>'1999'!$F$314:$F$327</c:f>
              <c:numCache>
                <c:formatCode>0.000</c:formatCode>
                <c:ptCount val="14"/>
                <c:pt idx="0">
                  <c:v>188.70833333333334</c:v>
                </c:pt>
                <c:pt idx="1">
                  <c:v>188.75</c:v>
                </c:pt>
                <c:pt idx="2">
                  <c:v>188.79166666666666</c:v>
                </c:pt>
                <c:pt idx="3">
                  <c:v>188.83333333333334</c:v>
                </c:pt>
                <c:pt idx="4">
                  <c:v>188.875</c:v>
                </c:pt>
                <c:pt idx="5">
                  <c:v>188.91666666666666</c:v>
                </c:pt>
                <c:pt idx="6">
                  <c:v>188.95833333333334</c:v>
                </c:pt>
                <c:pt idx="7">
                  <c:v>189</c:v>
                </c:pt>
                <c:pt idx="8">
                  <c:v>189.04166666666666</c:v>
                </c:pt>
                <c:pt idx="9">
                  <c:v>189.08333333333334</c:v>
                </c:pt>
                <c:pt idx="10">
                  <c:v>189.125</c:v>
                </c:pt>
                <c:pt idx="11">
                  <c:v>189.16666666666666</c:v>
                </c:pt>
                <c:pt idx="12">
                  <c:v>189.20833333333334</c:v>
                </c:pt>
                <c:pt idx="13">
                  <c:v>189.25</c:v>
                </c:pt>
              </c:numCache>
            </c:numRef>
          </c:xVal>
          <c:yVal>
            <c:numRef>
              <c:f>'1999'!$G$314:$G$327</c:f>
              <c:numCache>
                <c:formatCode>0.000</c:formatCode>
                <c:ptCount val="14"/>
                <c:pt idx="0">
                  <c:v>1.2927402848754515</c:v>
                </c:pt>
                <c:pt idx="1">
                  <c:v>1.2689886379766571</c:v>
                </c:pt>
                <c:pt idx="2">
                  <c:v>1.2377910786406134</c:v>
                </c:pt>
                <c:pt idx="3">
                  <c:v>1.1575942890589201</c:v>
                </c:pt>
                <c:pt idx="4">
                  <c:v>1.1084329192462288</c:v>
                </c:pt>
                <c:pt idx="5">
                  <c:v>1.0496908728238226</c:v>
                </c:pt>
                <c:pt idx="6">
                  <c:v>1.015675096765166</c:v>
                </c:pt>
                <c:pt idx="7">
                  <c:v>0.94887820723169314</c:v>
                </c:pt>
                <c:pt idx="8">
                  <c:v>0.89148971244323338</c:v>
                </c:pt>
                <c:pt idx="9">
                  <c:v>0.86245592353582046</c:v>
                </c:pt>
                <c:pt idx="10">
                  <c:v>0.82202838930700817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CD3-49E2-9FD6-9B406C573B9C}"/>
            </c:ext>
          </c:extLst>
        </c:ser>
        <c:ser>
          <c:idx val="1"/>
          <c:order val="1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37860258092738402"/>
                  <c:y val="-6.2904272382618906E-2"/>
                </c:manualLayout>
              </c:layout>
              <c:numFmt formatCode="General" sourceLinked="0"/>
            </c:trendlineLbl>
          </c:trendline>
          <c:xVal>
            <c:numRef>
              <c:f>'1999'!$F$314:$F$327</c:f>
              <c:numCache>
                <c:formatCode>0.000</c:formatCode>
                <c:ptCount val="14"/>
                <c:pt idx="0">
                  <c:v>188.70833333333334</c:v>
                </c:pt>
                <c:pt idx="1">
                  <c:v>188.75</c:v>
                </c:pt>
                <c:pt idx="2">
                  <c:v>188.79166666666666</c:v>
                </c:pt>
                <c:pt idx="3">
                  <c:v>188.83333333333334</c:v>
                </c:pt>
                <c:pt idx="4">
                  <c:v>188.875</c:v>
                </c:pt>
                <c:pt idx="5">
                  <c:v>188.91666666666666</c:v>
                </c:pt>
                <c:pt idx="6">
                  <c:v>188.95833333333334</c:v>
                </c:pt>
                <c:pt idx="7">
                  <c:v>189</c:v>
                </c:pt>
                <c:pt idx="8">
                  <c:v>189.04166666666666</c:v>
                </c:pt>
                <c:pt idx="9">
                  <c:v>189.08333333333334</c:v>
                </c:pt>
                <c:pt idx="10">
                  <c:v>189.125</c:v>
                </c:pt>
                <c:pt idx="11">
                  <c:v>189.16666666666666</c:v>
                </c:pt>
                <c:pt idx="12">
                  <c:v>189.20833333333334</c:v>
                </c:pt>
                <c:pt idx="13">
                  <c:v>189.25</c:v>
                </c:pt>
              </c:numCache>
            </c:numRef>
          </c:xVal>
          <c:yVal>
            <c:numRef>
              <c:f>'1999'!$H$314:$H$327</c:f>
              <c:numCache>
                <c:formatCode>0.000</c:formatCode>
                <c:ptCount val="14"/>
                <c:pt idx="10">
                  <c:v>0.82202838930700817</c:v>
                </c:pt>
                <c:pt idx="11">
                  <c:v>0.80146844204860102</c:v>
                </c:pt>
                <c:pt idx="12">
                  <c:v>0.78605714418095185</c:v>
                </c:pt>
                <c:pt idx="13">
                  <c:v>0.7767655633361541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CD3-49E2-9FD6-9B406C573B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7630680"/>
        <c:axId val="457633704"/>
      </c:scatterChart>
      <c:valAx>
        <c:axId val="457630680"/>
        <c:scaling>
          <c:orientation val="minMax"/>
          <c:min val="188.7"/>
        </c:scaling>
        <c:delete val="0"/>
        <c:axPos val="b"/>
        <c:numFmt formatCode="0.00" sourceLinked="0"/>
        <c:majorTickMark val="out"/>
        <c:minorTickMark val="none"/>
        <c:tickLblPos val="nextTo"/>
        <c:crossAx val="457633704"/>
        <c:crosses val="autoZero"/>
        <c:crossBetween val="midCat"/>
      </c:valAx>
      <c:valAx>
        <c:axId val="457633704"/>
        <c:scaling>
          <c:orientation val="minMax"/>
          <c:max val="1.3"/>
          <c:min val="0.7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763068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256512248468941"/>
                  <c:y val="-0.56783974919801705"/>
                </c:manualLayout>
              </c:layout>
              <c:numFmt formatCode="General" sourceLinked="0"/>
            </c:trendlineLbl>
          </c:trendline>
          <c:xVal>
            <c:numRef>
              <c:f>'1999'!$F$340:$F$349</c:f>
              <c:numCache>
                <c:formatCode>0.000</c:formatCode>
                <c:ptCount val="10"/>
                <c:pt idx="0">
                  <c:v>189.79166666666666</c:v>
                </c:pt>
                <c:pt idx="1">
                  <c:v>189.83333333333334</c:v>
                </c:pt>
                <c:pt idx="2">
                  <c:v>189.875</c:v>
                </c:pt>
                <c:pt idx="3">
                  <c:v>189.91666666666666</c:v>
                </c:pt>
                <c:pt idx="4">
                  <c:v>189.95833333333334</c:v>
                </c:pt>
                <c:pt idx="5">
                  <c:v>190</c:v>
                </c:pt>
                <c:pt idx="6">
                  <c:v>190.04166666666666</c:v>
                </c:pt>
                <c:pt idx="7">
                  <c:v>190.08333333333334</c:v>
                </c:pt>
                <c:pt idx="8">
                  <c:v>190.125</c:v>
                </c:pt>
                <c:pt idx="9">
                  <c:v>190.16666666666666</c:v>
                </c:pt>
              </c:numCache>
            </c:numRef>
          </c:xVal>
          <c:yVal>
            <c:numRef>
              <c:f>'1999'!$G$340:$G$349</c:f>
              <c:numCache>
                <c:formatCode>0.000</c:formatCode>
                <c:ptCount val="10"/>
                <c:pt idx="0">
                  <c:v>1.3599993089936933</c:v>
                </c:pt>
                <c:pt idx="1">
                  <c:v>1.3333546440831074</c:v>
                </c:pt>
                <c:pt idx="2">
                  <c:v>1.2467757926125513</c:v>
                </c:pt>
                <c:pt idx="3">
                  <c:v>1.1636886723826991</c:v>
                </c:pt>
                <c:pt idx="4">
                  <c:v>1.0610758203928583</c:v>
                </c:pt>
                <c:pt idx="5">
                  <c:v>0.9881844757893905</c:v>
                </c:pt>
                <c:pt idx="6">
                  <c:v>0.91030607593932333</c:v>
                </c:pt>
                <c:pt idx="7">
                  <c:v>0.85200881068545387</c:v>
                </c:pt>
                <c:pt idx="8">
                  <c:v>0.82658218385793469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0C2-4729-937A-2843798C1DD2}"/>
            </c:ext>
          </c:extLst>
        </c:ser>
        <c:ser>
          <c:idx val="1"/>
          <c:order val="1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33087598425196801"/>
                  <c:y val="-0.105812554680665"/>
                </c:manualLayout>
              </c:layout>
              <c:numFmt formatCode="General" sourceLinked="0"/>
            </c:trendlineLbl>
          </c:trendline>
          <c:xVal>
            <c:numRef>
              <c:f>'1999'!$F$340:$F$349</c:f>
              <c:numCache>
                <c:formatCode>0.000</c:formatCode>
                <c:ptCount val="10"/>
                <c:pt idx="0">
                  <c:v>189.79166666666666</c:v>
                </c:pt>
                <c:pt idx="1">
                  <c:v>189.83333333333334</c:v>
                </c:pt>
                <c:pt idx="2">
                  <c:v>189.875</c:v>
                </c:pt>
                <c:pt idx="3">
                  <c:v>189.91666666666666</c:v>
                </c:pt>
                <c:pt idx="4">
                  <c:v>189.95833333333334</c:v>
                </c:pt>
                <c:pt idx="5">
                  <c:v>190</c:v>
                </c:pt>
                <c:pt idx="6">
                  <c:v>190.04166666666666</c:v>
                </c:pt>
                <c:pt idx="7">
                  <c:v>190.08333333333334</c:v>
                </c:pt>
                <c:pt idx="8">
                  <c:v>190.125</c:v>
                </c:pt>
                <c:pt idx="9">
                  <c:v>190.16666666666666</c:v>
                </c:pt>
              </c:numCache>
            </c:numRef>
          </c:xVal>
          <c:yVal>
            <c:numRef>
              <c:f>'1999'!$H$340:$H$349</c:f>
              <c:numCache>
                <c:formatCode>0.000</c:formatCode>
                <c:ptCount val="1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0C2-4729-937A-2843798C1D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7665672"/>
        <c:axId val="457668696"/>
      </c:scatterChart>
      <c:valAx>
        <c:axId val="457665672"/>
        <c:scaling>
          <c:orientation val="minMax"/>
        </c:scaling>
        <c:delete val="0"/>
        <c:axPos val="b"/>
        <c:numFmt formatCode="0.00" sourceLinked="0"/>
        <c:majorTickMark val="out"/>
        <c:minorTickMark val="none"/>
        <c:tickLblPos val="nextTo"/>
        <c:crossAx val="457668696"/>
        <c:crosses val="autoZero"/>
        <c:crossBetween val="midCat"/>
      </c:valAx>
      <c:valAx>
        <c:axId val="457668696"/>
        <c:scaling>
          <c:orientation val="minMax"/>
          <c:max val="1.4"/>
          <c:min val="0.8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766567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27128477690288699"/>
                  <c:y val="-0.54932123067949801"/>
                </c:manualLayout>
              </c:layout>
              <c:numFmt formatCode="General" sourceLinked="0"/>
            </c:trendlineLbl>
          </c:trendline>
          <c:xVal>
            <c:numRef>
              <c:f>'1999'!$F$387:$F$393</c:f>
              <c:numCache>
                <c:formatCode>0.000</c:formatCode>
                <c:ptCount val="7"/>
                <c:pt idx="0">
                  <c:v>191.75</c:v>
                </c:pt>
                <c:pt idx="1">
                  <c:v>191.79166666666666</c:v>
                </c:pt>
                <c:pt idx="2">
                  <c:v>191.83333333333334</c:v>
                </c:pt>
                <c:pt idx="3">
                  <c:v>191.875</c:v>
                </c:pt>
                <c:pt idx="4">
                  <c:v>191.91666666666666</c:v>
                </c:pt>
                <c:pt idx="5">
                  <c:v>191.95833333333334</c:v>
                </c:pt>
                <c:pt idx="6">
                  <c:v>192</c:v>
                </c:pt>
              </c:numCache>
            </c:numRef>
          </c:xVal>
          <c:yVal>
            <c:numRef>
              <c:f>'1999'!$G$387:$G$393</c:f>
              <c:numCache>
                <c:formatCode>0.000</c:formatCode>
                <c:ptCount val="7"/>
                <c:pt idx="0">
                  <c:v>1.5174636546855951</c:v>
                </c:pt>
                <c:pt idx="1">
                  <c:v>1.4559015436273235</c:v>
                </c:pt>
                <c:pt idx="2">
                  <c:v>1.337923202715791</c:v>
                </c:pt>
                <c:pt idx="3">
                  <c:v>1.2457515670515569</c:v>
                </c:pt>
                <c:pt idx="4">
                  <c:v>1.1594186525302193</c:v>
                </c:pt>
                <c:pt idx="5">
                  <c:v>1.0747686908400722</c:v>
                </c:pt>
                <c:pt idx="6">
                  <c:v>1.0186541536073597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D4C-42C3-ADCB-AA65410FDD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7693112"/>
        <c:axId val="457696024"/>
      </c:scatterChart>
      <c:valAx>
        <c:axId val="457693112"/>
        <c:scaling>
          <c:orientation val="minMax"/>
          <c:max val="192"/>
          <c:min val="191.75"/>
        </c:scaling>
        <c:delete val="0"/>
        <c:axPos val="b"/>
        <c:numFmt formatCode="0.00" sourceLinked="0"/>
        <c:majorTickMark val="out"/>
        <c:minorTickMark val="none"/>
        <c:tickLblPos val="nextTo"/>
        <c:crossAx val="457696024"/>
        <c:crosses val="autoZero"/>
        <c:crossBetween val="midCat"/>
      </c:valAx>
      <c:valAx>
        <c:axId val="457696024"/>
        <c:scaling>
          <c:orientation val="minMax"/>
          <c:max val="1.6"/>
          <c:min val="1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769311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18169269466316701"/>
                  <c:y val="-0.64191382327209101"/>
                </c:manualLayout>
              </c:layout>
              <c:numFmt formatCode="General" sourceLinked="0"/>
            </c:trendlineLbl>
          </c:trendline>
          <c:xVal>
            <c:numRef>
              <c:f>'1999'!$F$412:$F$422</c:f>
              <c:numCache>
                <c:formatCode>0.000</c:formatCode>
                <c:ptCount val="11"/>
                <c:pt idx="0">
                  <c:v>192.79166666666666</c:v>
                </c:pt>
                <c:pt idx="1">
                  <c:v>192.83333333333334</c:v>
                </c:pt>
                <c:pt idx="2">
                  <c:v>192.875</c:v>
                </c:pt>
                <c:pt idx="3">
                  <c:v>192.91666666666666</c:v>
                </c:pt>
                <c:pt idx="4">
                  <c:v>192.95833333333334</c:v>
                </c:pt>
                <c:pt idx="5">
                  <c:v>193</c:v>
                </c:pt>
                <c:pt idx="6">
                  <c:v>193.04166666666666</c:v>
                </c:pt>
                <c:pt idx="7">
                  <c:v>193.08333333333334</c:v>
                </c:pt>
                <c:pt idx="8">
                  <c:v>193.125</c:v>
                </c:pt>
                <c:pt idx="9">
                  <c:v>193.16666666666666</c:v>
                </c:pt>
                <c:pt idx="10">
                  <c:v>193.20833333333334</c:v>
                </c:pt>
              </c:numCache>
            </c:numRef>
          </c:xVal>
          <c:yVal>
            <c:numRef>
              <c:f>'1999'!$G$412:$G$422</c:f>
              <c:numCache>
                <c:formatCode>0.000</c:formatCode>
                <c:ptCount val="11"/>
                <c:pt idx="2">
                  <c:v>1.1272763425509151</c:v>
                </c:pt>
                <c:pt idx="3">
                  <c:v>1.0592518856339914</c:v>
                </c:pt>
                <c:pt idx="4">
                  <c:v>0.9855168027036999</c:v>
                </c:pt>
                <c:pt idx="5">
                  <c:v>0.87918375703219076</c:v>
                </c:pt>
                <c:pt idx="6">
                  <c:v>0.76643390610223383</c:v>
                </c:pt>
                <c:pt idx="7">
                  <c:v>0.68954866158695427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1C5-4C0C-B3D0-DA8F13A2848C}"/>
            </c:ext>
          </c:extLst>
        </c:ser>
        <c:ser>
          <c:idx val="1"/>
          <c:order val="1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321722440944882"/>
                  <c:y val="-2.1543452901720501E-2"/>
                </c:manualLayout>
              </c:layout>
              <c:numFmt formatCode="General" sourceLinked="0"/>
            </c:trendlineLbl>
          </c:trendline>
          <c:xVal>
            <c:numRef>
              <c:f>'1999'!$F$412:$F$422</c:f>
              <c:numCache>
                <c:formatCode>0.000</c:formatCode>
                <c:ptCount val="11"/>
                <c:pt idx="0">
                  <c:v>192.79166666666666</c:v>
                </c:pt>
                <c:pt idx="1">
                  <c:v>192.83333333333334</c:v>
                </c:pt>
                <c:pt idx="2">
                  <c:v>192.875</c:v>
                </c:pt>
                <c:pt idx="3">
                  <c:v>192.91666666666666</c:v>
                </c:pt>
                <c:pt idx="4">
                  <c:v>192.95833333333334</c:v>
                </c:pt>
                <c:pt idx="5">
                  <c:v>193</c:v>
                </c:pt>
                <c:pt idx="6">
                  <c:v>193.04166666666666</c:v>
                </c:pt>
                <c:pt idx="7">
                  <c:v>193.08333333333334</c:v>
                </c:pt>
                <c:pt idx="8">
                  <c:v>193.125</c:v>
                </c:pt>
                <c:pt idx="9">
                  <c:v>193.16666666666666</c:v>
                </c:pt>
                <c:pt idx="10">
                  <c:v>193.20833333333334</c:v>
                </c:pt>
              </c:numCache>
            </c:numRef>
          </c:xVal>
          <c:yVal>
            <c:numRef>
              <c:f>'1999'!$H$412:$H$422</c:f>
              <c:numCache>
                <c:formatCode>0.000</c:formatCode>
                <c:ptCount val="11"/>
                <c:pt idx="7">
                  <c:v>0.68954866158695427</c:v>
                </c:pt>
                <c:pt idx="8">
                  <c:v>0.64517018758856015</c:v>
                </c:pt>
                <c:pt idx="9">
                  <c:v>0.63088478939324222</c:v>
                </c:pt>
                <c:pt idx="10">
                  <c:v>0.60992120851685905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1C5-4C0C-B3D0-DA8F13A284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7730008"/>
        <c:axId val="457733032"/>
      </c:scatterChart>
      <c:valAx>
        <c:axId val="457730008"/>
        <c:scaling>
          <c:orientation val="minMax"/>
        </c:scaling>
        <c:delete val="0"/>
        <c:axPos val="b"/>
        <c:numFmt formatCode="0.00" sourceLinked="0"/>
        <c:majorTickMark val="out"/>
        <c:minorTickMark val="none"/>
        <c:tickLblPos val="nextTo"/>
        <c:crossAx val="457733032"/>
        <c:crosses val="autoZero"/>
        <c:crossBetween val="midCat"/>
      </c:valAx>
      <c:valAx>
        <c:axId val="457733032"/>
        <c:scaling>
          <c:orientation val="minMax"/>
          <c:max val="1.2"/>
          <c:min val="0.6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77300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'1999'!$F$218:$F$225</c:f>
              <c:numCache>
                <c:formatCode>0.000</c:formatCode>
                <c:ptCount val="8"/>
                <c:pt idx="0">
                  <c:v>184.70833333333334</c:v>
                </c:pt>
                <c:pt idx="1">
                  <c:v>184.75</c:v>
                </c:pt>
                <c:pt idx="2">
                  <c:v>184.79166666666666</c:v>
                </c:pt>
                <c:pt idx="3">
                  <c:v>184.83333333333334</c:v>
                </c:pt>
                <c:pt idx="4">
                  <c:v>184.875</c:v>
                </c:pt>
                <c:pt idx="5">
                  <c:v>184.91666666666666</c:v>
                </c:pt>
                <c:pt idx="6">
                  <c:v>184.95833333333334</c:v>
                </c:pt>
                <c:pt idx="7">
                  <c:v>185</c:v>
                </c:pt>
              </c:numCache>
            </c:numRef>
          </c:xVal>
          <c:yVal>
            <c:numRef>
              <c:f>'1999'!$E$218:$E$225</c:f>
              <c:numCache>
                <c:formatCode>0.000</c:formatCode>
                <c:ptCount val="8"/>
                <c:pt idx="0">
                  <c:v>6.2707882472373351</c:v>
                </c:pt>
                <c:pt idx="1">
                  <c:v>6.0734710784262127</c:v>
                </c:pt>
                <c:pt idx="2">
                  <c:v>5.8596362293180366</c:v>
                </c:pt>
                <c:pt idx="3">
                  <c:v>5.6323004959055121</c:v>
                </c:pt>
                <c:pt idx="4">
                  <c:v>5.3930347590794332</c:v>
                </c:pt>
                <c:pt idx="5">
                  <c:v>5.0489440901313243</c:v>
                </c:pt>
                <c:pt idx="6">
                  <c:v>4.826565002017567</c:v>
                </c:pt>
                <c:pt idx="7">
                  <c:v>4.796310566748696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99E-4682-A7F8-5369314C57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3845848"/>
        <c:axId val="453848904"/>
      </c:scatterChart>
      <c:valAx>
        <c:axId val="453845848"/>
        <c:scaling>
          <c:orientation val="minMax"/>
          <c:min val="184.7"/>
        </c:scaling>
        <c:delete val="0"/>
        <c:axPos val="b"/>
        <c:numFmt formatCode="0.00" sourceLinked="0"/>
        <c:majorTickMark val="out"/>
        <c:minorTickMark val="none"/>
        <c:tickLblPos val="nextTo"/>
        <c:crossAx val="453848904"/>
        <c:crosses val="autoZero"/>
        <c:crossBetween val="midCat"/>
      </c:valAx>
      <c:valAx>
        <c:axId val="453848904"/>
        <c:scaling>
          <c:orientation val="minMax"/>
          <c:max val="6.3"/>
          <c:min val="4.5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384584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192800306211724"/>
                  <c:y val="-0.68358048993875797"/>
                </c:manualLayout>
              </c:layout>
              <c:numFmt formatCode="General" sourceLinked="0"/>
            </c:trendlineLbl>
          </c:trendline>
          <c:xVal>
            <c:numRef>
              <c:f>'1999'!$F$532:$F$540</c:f>
              <c:numCache>
                <c:formatCode>0.000</c:formatCode>
                <c:ptCount val="9"/>
                <c:pt idx="0">
                  <c:v>197.79166666666666</c:v>
                </c:pt>
                <c:pt idx="1">
                  <c:v>197.83333333333334</c:v>
                </c:pt>
                <c:pt idx="2">
                  <c:v>197.875</c:v>
                </c:pt>
                <c:pt idx="3">
                  <c:v>197.91666666666666</c:v>
                </c:pt>
                <c:pt idx="4">
                  <c:v>197.95833333333334</c:v>
                </c:pt>
                <c:pt idx="5">
                  <c:v>198</c:v>
                </c:pt>
                <c:pt idx="6">
                  <c:v>198.04166666666666</c:v>
                </c:pt>
                <c:pt idx="7">
                  <c:v>198.08333333333334</c:v>
                </c:pt>
                <c:pt idx="8">
                  <c:v>198.125</c:v>
                </c:pt>
              </c:numCache>
            </c:numRef>
          </c:xVal>
          <c:yVal>
            <c:numRef>
              <c:f>'1999'!$G$532:$G$540</c:f>
              <c:numCache>
                <c:formatCode>0.000</c:formatCode>
                <c:ptCount val="9"/>
                <c:pt idx="0">
                  <c:v>2.6297601093064431</c:v>
                </c:pt>
                <c:pt idx="1">
                  <c:v>2.5990299615274628</c:v>
                </c:pt>
                <c:pt idx="2">
                  <c:v>2.5477083159523071</c:v>
                </c:pt>
                <c:pt idx="3">
                  <c:v>2.4721862672603612</c:v>
                </c:pt>
                <c:pt idx="4">
                  <c:v>2.4032531451681365</c:v>
                </c:pt>
                <c:pt idx="5">
                  <c:v>2.3340358785996931</c:v>
                </c:pt>
                <c:pt idx="6">
                  <c:v>2.2645128007469002</c:v>
                </c:pt>
                <c:pt idx="7">
                  <c:v>2.173636683554605</c:v>
                </c:pt>
                <c:pt idx="8">
                  <c:v>2.1314905605699033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473-4D21-A8D4-1D18A51B8951}"/>
            </c:ext>
          </c:extLst>
        </c:ser>
        <c:ser>
          <c:idx val="1"/>
          <c:order val="1"/>
          <c:spPr>
            <a:ln w="47625">
              <a:noFill/>
            </a:ln>
          </c:spPr>
          <c:xVal>
            <c:numRef>
              <c:f>'1999'!$F$532:$F$540</c:f>
              <c:numCache>
                <c:formatCode>0.000</c:formatCode>
                <c:ptCount val="9"/>
                <c:pt idx="0">
                  <c:v>197.79166666666666</c:v>
                </c:pt>
                <c:pt idx="1">
                  <c:v>197.83333333333334</c:v>
                </c:pt>
                <c:pt idx="2">
                  <c:v>197.875</c:v>
                </c:pt>
                <c:pt idx="3">
                  <c:v>197.91666666666666</c:v>
                </c:pt>
                <c:pt idx="4">
                  <c:v>197.95833333333334</c:v>
                </c:pt>
                <c:pt idx="5">
                  <c:v>198</c:v>
                </c:pt>
                <c:pt idx="6">
                  <c:v>198.04166666666666</c:v>
                </c:pt>
                <c:pt idx="7">
                  <c:v>198.08333333333334</c:v>
                </c:pt>
                <c:pt idx="8">
                  <c:v>198.125</c:v>
                </c:pt>
              </c:numCache>
            </c:numRef>
          </c:xVal>
          <c:yVal>
            <c:numRef>
              <c:f>'1999'!$H$532:$H$540</c:f>
              <c:numCache>
                <c:formatCode>0.000</c:formatCode>
                <c:ptCount val="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473-4D21-A8D4-1D18A51B89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7762328"/>
        <c:axId val="457765368"/>
      </c:scatterChart>
      <c:valAx>
        <c:axId val="457762328"/>
        <c:scaling>
          <c:orientation val="minMax"/>
        </c:scaling>
        <c:delete val="0"/>
        <c:axPos val="b"/>
        <c:numFmt formatCode="0.00" sourceLinked="0"/>
        <c:majorTickMark val="out"/>
        <c:minorTickMark val="none"/>
        <c:tickLblPos val="nextTo"/>
        <c:crossAx val="457765368"/>
        <c:crosses val="autoZero"/>
        <c:crossBetween val="midCat"/>
      </c:valAx>
      <c:valAx>
        <c:axId val="457765368"/>
        <c:scaling>
          <c:orientation val="minMax"/>
          <c:max val="2.6"/>
          <c:min val="2.1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776232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276982939632546"/>
                  <c:y val="-0.69746937882764604"/>
                </c:manualLayout>
              </c:layout>
              <c:numFmt formatCode="General" sourceLinked="0"/>
            </c:trendlineLbl>
          </c:trendline>
          <c:xVal>
            <c:numRef>
              <c:f>'1999'!$F$435:$F$446</c:f>
              <c:numCache>
                <c:formatCode>0.000</c:formatCode>
                <c:ptCount val="12"/>
                <c:pt idx="0">
                  <c:v>193.75</c:v>
                </c:pt>
                <c:pt idx="1">
                  <c:v>193.79166666666666</c:v>
                </c:pt>
                <c:pt idx="2">
                  <c:v>193.83333333333334</c:v>
                </c:pt>
                <c:pt idx="3">
                  <c:v>193.875</c:v>
                </c:pt>
                <c:pt idx="4">
                  <c:v>193.91666666666666</c:v>
                </c:pt>
                <c:pt idx="5">
                  <c:v>193.95833333333334</c:v>
                </c:pt>
                <c:pt idx="6">
                  <c:v>194</c:v>
                </c:pt>
                <c:pt idx="7">
                  <c:v>194.04166666666666</c:v>
                </c:pt>
                <c:pt idx="8">
                  <c:v>194.08333333333334</c:v>
                </c:pt>
                <c:pt idx="9">
                  <c:v>194.125</c:v>
                </c:pt>
                <c:pt idx="10">
                  <c:v>194.16666666666666</c:v>
                </c:pt>
                <c:pt idx="11">
                  <c:v>194.20833333333334</c:v>
                </c:pt>
              </c:numCache>
            </c:numRef>
          </c:xVal>
          <c:yVal>
            <c:numRef>
              <c:f>'1999'!$G$435:$G$446</c:f>
              <c:numCache>
                <c:formatCode>0.000</c:formatCode>
                <c:ptCount val="12"/>
                <c:pt idx="0">
                  <c:v>1.1168880942946031</c:v>
                </c:pt>
                <c:pt idx="1">
                  <c:v>1.0915581374692773</c:v>
                </c:pt>
                <c:pt idx="2">
                  <c:v>1.0615943769424714</c:v>
                </c:pt>
                <c:pt idx="3">
                  <c:v>1.0349820878404437</c:v>
                </c:pt>
                <c:pt idx="4">
                  <c:v>0.9473645143323709</c:v>
                </c:pt>
                <c:pt idx="5">
                  <c:v>0.86946129447144349</c:v>
                </c:pt>
                <c:pt idx="6">
                  <c:v>0.83161949419992776</c:v>
                </c:pt>
                <c:pt idx="7">
                  <c:v>0.80291761479283918</c:v>
                </c:pt>
                <c:pt idx="8">
                  <c:v>0.77321391151962227</c:v>
                </c:pt>
                <c:pt idx="9">
                  <c:v>0.74639045833084627</c:v>
                </c:pt>
                <c:pt idx="10">
                  <c:v>0.67526762888607206</c:v>
                </c:pt>
                <c:pt idx="11">
                  <c:v>0.59545309389998446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C65-44B9-A75B-4C7D778D0CFF}"/>
            </c:ext>
          </c:extLst>
        </c:ser>
        <c:ser>
          <c:idx val="1"/>
          <c:order val="1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8.6905949256342901E-2"/>
                  <c:y val="-0.20710484106153401"/>
                </c:manualLayout>
              </c:layout>
              <c:numFmt formatCode="General" sourceLinked="0"/>
            </c:trendlineLbl>
          </c:trendline>
          <c:xVal>
            <c:numRef>
              <c:f>'1999'!$F$435:$F$446</c:f>
              <c:numCache>
                <c:formatCode>0.000</c:formatCode>
                <c:ptCount val="12"/>
                <c:pt idx="0">
                  <c:v>193.75</c:v>
                </c:pt>
                <c:pt idx="1">
                  <c:v>193.79166666666666</c:v>
                </c:pt>
                <c:pt idx="2">
                  <c:v>193.83333333333334</c:v>
                </c:pt>
                <c:pt idx="3">
                  <c:v>193.875</c:v>
                </c:pt>
                <c:pt idx="4">
                  <c:v>193.91666666666666</c:v>
                </c:pt>
                <c:pt idx="5">
                  <c:v>193.95833333333334</c:v>
                </c:pt>
                <c:pt idx="6">
                  <c:v>194</c:v>
                </c:pt>
                <c:pt idx="7">
                  <c:v>194.04166666666666</c:v>
                </c:pt>
                <c:pt idx="8">
                  <c:v>194.08333333333334</c:v>
                </c:pt>
                <c:pt idx="9">
                  <c:v>194.125</c:v>
                </c:pt>
                <c:pt idx="10">
                  <c:v>194.16666666666666</c:v>
                </c:pt>
                <c:pt idx="11">
                  <c:v>194.20833333333334</c:v>
                </c:pt>
              </c:numCache>
            </c:numRef>
          </c:xVal>
          <c:yVal>
            <c:numRef>
              <c:f>'1999'!$H$435:$H$446</c:f>
              <c:numCache>
                <c:formatCode>0.000</c:formatCode>
                <c:ptCount val="12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C65-44B9-A75B-4C7D778D0CFF}"/>
            </c:ext>
          </c:extLst>
        </c:ser>
        <c:ser>
          <c:idx val="2"/>
          <c:order val="2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5.0794838145231801E-2"/>
                  <c:y val="-0.18395669291338601"/>
                </c:manualLayout>
              </c:layout>
              <c:numFmt formatCode="General" sourceLinked="0"/>
            </c:trendlineLbl>
          </c:trendline>
          <c:xVal>
            <c:numRef>
              <c:f>'1999'!$F$435:$F$446</c:f>
              <c:numCache>
                <c:formatCode>0.000</c:formatCode>
                <c:ptCount val="12"/>
                <c:pt idx="0">
                  <c:v>193.75</c:v>
                </c:pt>
                <c:pt idx="1">
                  <c:v>193.79166666666666</c:v>
                </c:pt>
                <c:pt idx="2">
                  <c:v>193.83333333333334</c:v>
                </c:pt>
                <c:pt idx="3">
                  <c:v>193.875</c:v>
                </c:pt>
                <c:pt idx="4">
                  <c:v>193.91666666666666</c:v>
                </c:pt>
                <c:pt idx="5">
                  <c:v>193.95833333333334</c:v>
                </c:pt>
                <c:pt idx="6">
                  <c:v>194</c:v>
                </c:pt>
                <c:pt idx="7">
                  <c:v>194.04166666666666</c:v>
                </c:pt>
                <c:pt idx="8">
                  <c:v>194.08333333333334</c:v>
                </c:pt>
                <c:pt idx="9">
                  <c:v>194.125</c:v>
                </c:pt>
                <c:pt idx="10">
                  <c:v>194.16666666666666</c:v>
                </c:pt>
                <c:pt idx="11">
                  <c:v>194.20833333333334</c:v>
                </c:pt>
              </c:numCache>
            </c:numRef>
          </c:xVal>
          <c:yVal>
            <c:numRef>
              <c:f>'1999'!$I$435:$I$446</c:f>
              <c:numCache>
                <c:formatCode>General</c:formatCode>
                <c:ptCount val="12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CC65-44B9-A75B-4C7D778D0C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7806360"/>
        <c:axId val="457809496"/>
      </c:scatterChart>
      <c:valAx>
        <c:axId val="457806360"/>
        <c:scaling>
          <c:orientation val="minMax"/>
          <c:max val="194.25"/>
          <c:min val="193.7"/>
        </c:scaling>
        <c:delete val="0"/>
        <c:axPos val="b"/>
        <c:numFmt formatCode="0.00" sourceLinked="0"/>
        <c:majorTickMark val="out"/>
        <c:minorTickMark val="none"/>
        <c:tickLblPos val="nextTo"/>
        <c:crossAx val="457809496"/>
        <c:crosses val="autoZero"/>
        <c:crossBetween val="midCat"/>
      </c:valAx>
      <c:valAx>
        <c:axId val="457809496"/>
        <c:scaling>
          <c:orientation val="minMax"/>
          <c:max val="1.2"/>
          <c:min val="0.5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780636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23456627296587901"/>
                  <c:y val="-0.115405365995917"/>
                </c:manualLayout>
              </c:layout>
              <c:numFmt formatCode="General" sourceLinked="0"/>
            </c:trendlineLbl>
          </c:trendline>
          <c:xVal>
            <c:numRef>
              <c:f>'1999'!$F$457:$F$469</c:f>
              <c:numCache>
                <c:formatCode>0.000</c:formatCode>
                <c:ptCount val="13"/>
                <c:pt idx="0">
                  <c:v>194.66666666666666</c:v>
                </c:pt>
                <c:pt idx="1">
                  <c:v>194.70833333333334</c:v>
                </c:pt>
                <c:pt idx="2">
                  <c:v>194.75</c:v>
                </c:pt>
                <c:pt idx="3">
                  <c:v>194.79166666666666</c:v>
                </c:pt>
                <c:pt idx="4">
                  <c:v>194.83333333333334</c:v>
                </c:pt>
                <c:pt idx="5">
                  <c:v>194.875</c:v>
                </c:pt>
                <c:pt idx="6">
                  <c:v>194.91666666666666</c:v>
                </c:pt>
                <c:pt idx="7">
                  <c:v>194.95833333333334</c:v>
                </c:pt>
                <c:pt idx="8">
                  <c:v>195</c:v>
                </c:pt>
                <c:pt idx="9">
                  <c:v>195.04166666666666</c:v>
                </c:pt>
                <c:pt idx="10">
                  <c:v>195.08333333333334</c:v>
                </c:pt>
                <c:pt idx="11">
                  <c:v>195.125</c:v>
                </c:pt>
                <c:pt idx="12">
                  <c:v>195.16666666666666</c:v>
                </c:pt>
              </c:numCache>
            </c:numRef>
          </c:xVal>
          <c:yVal>
            <c:numRef>
              <c:f>'1999'!$G$457:$G$469</c:f>
              <c:numCache>
                <c:formatCode>0.000</c:formatCode>
                <c:ptCount val="13"/>
                <c:pt idx="5">
                  <c:v>1.1348760240324773</c:v>
                </c:pt>
                <c:pt idx="6">
                  <c:v>1.0328160717849664</c:v>
                </c:pt>
                <c:pt idx="7">
                  <c:v>0.85032851768494566</c:v>
                </c:pt>
                <c:pt idx="8">
                  <c:v>0.77143667349905409</c:v>
                </c:pt>
                <c:pt idx="9">
                  <c:v>0.66718715193666789</c:v>
                </c:pt>
                <c:pt idx="10">
                  <c:v>0.50624344653135755</c:v>
                </c:pt>
                <c:pt idx="11">
                  <c:v>0.29170245260968497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826-414E-83B6-9F6380F0D203}"/>
            </c:ext>
          </c:extLst>
        </c:ser>
        <c:ser>
          <c:idx val="1"/>
          <c:order val="1"/>
          <c:spPr>
            <a:ln w="47625">
              <a:noFill/>
            </a:ln>
          </c:spPr>
          <c:xVal>
            <c:numRef>
              <c:f>'1999'!$F$457:$F$469</c:f>
              <c:numCache>
                <c:formatCode>0.000</c:formatCode>
                <c:ptCount val="13"/>
                <c:pt idx="0">
                  <c:v>194.66666666666666</c:v>
                </c:pt>
                <c:pt idx="1">
                  <c:v>194.70833333333334</c:v>
                </c:pt>
                <c:pt idx="2">
                  <c:v>194.75</c:v>
                </c:pt>
                <c:pt idx="3">
                  <c:v>194.79166666666666</c:v>
                </c:pt>
                <c:pt idx="4">
                  <c:v>194.83333333333334</c:v>
                </c:pt>
                <c:pt idx="5">
                  <c:v>194.875</c:v>
                </c:pt>
                <c:pt idx="6">
                  <c:v>194.91666666666666</c:v>
                </c:pt>
                <c:pt idx="7">
                  <c:v>194.95833333333334</c:v>
                </c:pt>
                <c:pt idx="8">
                  <c:v>195</c:v>
                </c:pt>
                <c:pt idx="9">
                  <c:v>195.04166666666666</c:v>
                </c:pt>
                <c:pt idx="10">
                  <c:v>195.08333333333334</c:v>
                </c:pt>
                <c:pt idx="11">
                  <c:v>195.125</c:v>
                </c:pt>
                <c:pt idx="12">
                  <c:v>195.16666666666666</c:v>
                </c:pt>
              </c:numCache>
            </c:numRef>
          </c:xVal>
          <c:yVal>
            <c:numRef>
              <c:f>'1999'!$H$457:$H$469</c:f>
              <c:numCache>
                <c:formatCode>0.000</c:formatCode>
                <c:ptCount val="13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826-414E-83B6-9F6380F0D203}"/>
            </c:ext>
          </c:extLst>
        </c:ser>
        <c:ser>
          <c:idx val="2"/>
          <c:order val="2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numRef>
              <c:f>'1999'!$F$457:$F$469</c:f>
              <c:numCache>
                <c:formatCode>0.000</c:formatCode>
                <c:ptCount val="13"/>
                <c:pt idx="0">
                  <c:v>194.66666666666666</c:v>
                </c:pt>
                <c:pt idx="1">
                  <c:v>194.70833333333334</c:v>
                </c:pt>
                <c:pt idx="2">
                  <c:v>194.75</c:v>
                </c:pt>
                <c:pt idx="3">
                  <c:v>194.79166666666666</c:v>
                </c:pt>
                <c:pt idx="4">
                  <c:v>194.83333333333334</c:v>
                </c:pt>
                <c:pt idx="5">
                  <c:v>194.875</c:v>
                </c:pt>
                <c:pt idx="6">
                  <c:v>194.91666666666666</c:v>
                </c:pt>
                <c:pt idx="7">
                  <c:v>194.95833333333334</c:v>
                </c:pt>
                <c:pt idx="8">
                  <c:v>195</c:v>
                </c:pt>
                <c:pt idx="9">
                  <c:v>195.04166666666666</c:v>
                </c:pt>
                <c:pt idx="10">
                  <c:v>195.08333333333334</c:v>
                </c:pt>
                <c:pt idx="11">
                  <c:v>195.125</c:v>
                </c:pt>
                <c:pt idx="12">
                  <c:v>195.16666666666666</c:v>
                </c:pt>
              </c:numCache>
            </c:numRef>
          </c:xVal>
          <c:yVal>
            <c:numRef>
              <c:f>'1999'!$I$457:$I$469</c:f>
              <c:numCache>
                <c:formatCode>General</c:formatCode>
                <c:ptCount val="13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826-414E-83B6-9F6380F0D2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7845416"/>
        <c:axId val="457848488"/>
      </c:scatterChart>
      <c:valAx>
        <c:axId val="457845416"/>
        <c:scaling>
          <c:orientation val="minMax"/>
          <c:max val="195.2"/>
          <c:min val="194.65"/>
        </c:scaling>
        <c:delete val="0"/>
        <c:axPos val="b"/>
        <c:numFmt formatCode="0.00" sourceLinked="0"/>
        <c:majorTickMark val="out"/>
        <c:minorTickMark val="none"/>
        <c:tickLblPos val="nextTo"/>
        <c:crossAx val="457848488"/>
        <c:crosses val="autoZero"/>
        <c:crossBetween val="midCat"/>
      </c:valAx>
      <c:valAx>
        <c:axId val="457848488"/>
        <c:scaling>
          <c:orientation val="minMax"/>
          <c:max val="1.7"/>
          <c:min val="0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784541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30245253718285198"/>
                  <c:y val="-0.57709900845727602"/>
                </c:manualLayout>
              </c:layout>
              <c:numFmt formatCode="General" sourceLinked="0"/>
            </c:trendlineLbl>
          </c:trendline>
          <c:xVal>
            <c:numRef>
              <c:f>'1999'!$F$482:$F$494</c:f>
              <c:numCache>
                <c:formatCode>0.000</c:formatCode>
                <c:ptCount val="13"/>
                <c:pt idx="0">
                  <c:v>195.70833333333334</c:v>
                </c:pt>
                <c:pt idx="1">
                  <c:v>195.75</c:v>
                </c:pt>
                <c:pt idx="2">
                  <c:v>195.79166666666666</c:v>
                </c:pt>
                <c:pt idx="3">
                  <c:v>195.83333333333334</c:v>
                </c:pt>
                <c:pt idx="4">
                  <c:v>195.875</c:v>
                </c:pt>
                <c:pt idx="5">
                  <c:v>195.91666666666666</c:v>
                </c:pt>
                <c:pt idx="6">
                  <c:v>195.95833333333334</c:v>
                </c:pt>
                <c:pt idx="7">
                  <c:v>196</c:v>
                </c:pt>
                <c:pt idx="8">
                  <c:v>196.04166666666666</c:v>
                </c:pt>
                <c:pt idx="9">
                  <c:v>196.08333333333334</c:v>
                </c:pt>
                <c:pt idx="10">
                  <c:v>196.125</c:v>
                </c:pt>
                <c:pt idx="11">
                  <c:v>196.16666666666666</c:v>
                </c:pt>
                <c:pt idx="12">
                  <c:v>196.20833333333334</c:v>
                </c:pt>
              </c:numCache>
            </c:numRef>
          </c:xVal>
          <c:yVal>
            <c:numRef>
              <c:f>'1999'!$G$482:$G$494</c:f>
              <c:numCache>
                <c:formatCode>0.000</c:formatCode>
                <c:ptCount val="13"/>
                <c:pt idx="0">
                  <c:v>1.9078260314523208</c:v>
                </c:pt>
                <c:pt idx="1">
                  <c:v>1.8755077796131114</c:v>
                </c:pt>
                <c:pt idx="2">
                  <c:v>1.8358694421041351</c:v>
                </c:pt>
                <c:pt idx="3">
                  <c:v>1.7451818426833083</c:v>
                </c:pt>
                <c:pt idx="4">
                  <c:v>1.671984427458205</c:v>
                </c:pt>
                <c:pt idx="5">
                  <c:v>1.6018656843567889</c:v>
                </c:pt>
                <c:pt idx="6">
                  <c:v>1.5161597240739344</c:v>
                </c:pt>
                <c:pt idx="7">
                  <c:v>1.455959937499232</c:v>
                </c:pt>
                <c:pt idx="8">
                  <c:v>1.3990574015580064</c:v>
                </c:pt>
                <c:pt idx="9">
                  <c:v>1.3570248606650008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411-47E7-A796-5743DBE2BBF4}"/>
            </c:ext>
          </c:extLst>
        </c:ser>
        <c:ser>
          <c:idx val="1"/>
          <c:order val="1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9.2461504811898507E-2"/>
                  <c:y val="-0.14191382327209101"/>
                </c:manualLayout>
              </c:layout>
              <c:numFmt formatCode="General" sourceLinked="0"/>
            </c:trendlineLbl>
          </c:trendline>
          <c:xVal>
            <c:numRef>
              <c:f>'1999'!$F$482:$F$494</c:f>
              <c:numCache>
                <c:formatCode>0.000</c:formatCode>
                <c:ptCount val="13"/>
                <c:pt idx="0">
                  <c:v>195.70833333333334</c:v>
                </c:pt>
                <c:pt idx="1">
                  <c:v>195.75</c:v>
                </c:pt>
                <c:pt idx="2">
                  <c:v>195.79166666666666</c:v>
                </c:pt>
                <c:pt idx="3">
                  <c:v>195.83333333333334</c:v>
                </c:pt>
                <c:pt idx="4">
                  <c:v>195.875</c:v>
                </c:pt>
                <c:pt idx="5">
                  <c:v>195.91666666666666</c:v>
                </c:pt>
                <c:pt idx="6">
                  <c:v>195.95833333333334</c:v>
                </c:pt>
                <c:pt idx="7">
                  <c:v>196</c:v>
                </c:pt>
                <c:pt idx="8">
                  <c:v>196.04166666666666</c:v>
                </c:pt>
                <c:pt idx="9">
                  <c:v>196.08333333333334</c:v>
                </c:pt>
                <c:pt idx="10">
                  <c:v>196.125</c:v>
                </c:pt>
                <c:pt idx="11">
                  <c:v>196.16666666666666</c:v>
                </c:pt>
                <c:pt idx="12">
                  <c:v>196.20833333333334</c:v>
                </c:pt>
              </c:numCache>
            </c:numRef>
          </c:xVal>
          <c:yVal>
            <c:numRef>
              <c:f>'1999'!$H$482:$H$494</c:f>
              <c:numCache>
                <c:formatCode>0.000</c:formatCode>
                <c:ptCount val="13"/>
                <c:pt idx="9">
                  <c:v>1.3570248606650008</c:v>
                </c:pt>
                <c:pt idx="10">
                  <c:v>1.333984420971156</c:v>
                </c:pt>
                <c:pt idx="11">
                  <c:v>1.3069989106929853</c:v>
                </c:pt>
                <c:pt idx="12">
                  <c:v>1.2992675288167315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411-47E7-A796-5743DBE2BB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7880344"/>
        <c:axId val="457883368"/>
      </c:scatterChart>
      <c:valAx>
        <c:axId val="457880344"/>
        <c:scaling>
          <c:orientation val="minMax"/>
          <c:max val="196.25"/>
          <c:min val="195.7"/>
        </c:scaling>
        <c:delete val="0"/>
        <c:axPos val="b"/>
        <c:numFmt formatCode="0.00" sourceLinked="0"/>
        <c:majorTickMark val="out"/>
        <c:minorTickMark val="none"/>
        <c:tickLblPos val="nextTo"/>
        <c:crossAx val="457883368"/>
        <c:crosses val="autoZero"/>
        <c:crossBetween val="midCat"/>
      </c:valAx>
      <c:valAx>
        <c:axId val="457883368"/>
        <c:scaling>
          <c:orientation val="minMax"/>
          <c:max val="1.9"/>
          <c:min val="1.2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788034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150096019247594"/>
                  <c:y val="-0.52318132108486404"/>
                </c:manualLayout>
              </c:layout>
              <c:numFmt formatCode="General" sourceLinked="0"/>
            </c:trendlineLbl>
          </c:trendline>
          <c:xVal>
            <c:numRef>
              <c:f>'1999'!$F$506:$F$516</c:f>
              <c:numCache>
                <c:formatCode>0.000</c:formatCode>
                <c:ptCount val="11"/>
                <c:pt idx="0">
                  <c:v>196.70833333333334</c:v>
                </c:pt>
                <c:pt idx="1">
                  <c:v>196.75</c:v>
                </c:pt>
                <c:pt idx="2">
                  <c:v>196.79166666666666</c:v>
                </c:pt>
                <c:pt idx="3">
                  <c:v>196.83333333333334</c:v>
                </c:pt>
                <c:pt idx="4">
                  <c:v>196.875</c:v>
                </c:pt>
                <c:pt idx="5">
                  <c:v>196.91666666666666</c:v>
                </c:pt>
                <c:pt idx="6">
                  <c:v>196.95833333333334</c:v>
                </c:pt>
                <c:pt idx="7">
                  <c:v>197</c:v>
                </c:pt>
                <c:pt idx="8">
                  <c:v>197.04166666666666</c:v>
                </c:pt>
                <c:pt idx="9">
                  <c:v>197.08333333333334</c:v>
                </c:pt>
                <c:pt idx="10">
                  <c:v>197.125</c:v>
                </c:pt>
              </c:numCache>
            </c:numRef>
          </c:xVal>
          <c:yVal>
            <c:numRef>
              <c:f>'1999'!$G$506:$G$516</c:f>
              <c:numCache>
                <c:formatCode>0.000</c:formatCode>
                <c:ptCount val="11"/>
                <c:pt idx="0">
                  <c:v>2.1596027834250799</c:v>
                </c:pt>
                <c:pt idx="1">
                  <c:v>2.1490677021334323</c:v>
                </c:pt>
                <c:pt idx="2">
                  <c:v>2.1103666312006859</c:v>
                </c:pt>
                <c:pt idx="3">
                  <c:v>2.0467818689357276</c:v>
                </c:pt>
                <c:pt idx="4">
                  <c:v>1.9757357400849751</c:v>
                </c:pt>
                <c:pt idx="5">
                  <c:v>1.9006527890470768</c:v>
                </c:pt>
                <c:pt idx="6">
                  <c:v>1.8503013517837628</c:v>
                </c:pt>
                <c:pt idx="7">
                  <c:v>1.8358694421041351</c:v>
                </c:pt>
                <c:pt idx="8">
                  <c:v>1.7996972897074535</c:v>
                </c:pt>
                <c:pt idx="9">
                  <c:v>1.7305902008594716</c:v>
                </c:pt>
                <c:pt idx="10">
                  <c:v>1.6830028421661296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C06-482D-B0B7-59740F5D6A66}"/>
            </c:ext>
          </c:extLst>
        </c:ser>
        <c:ser>
          <c:idx val="1"/>
          <c:order val="1"/>
          <c:spPr>
            <a:ln w="47625">
              <a:noFill/>
            </a:ln>
          </c:spPr>
          <c:xVal>
            <c:numRef>
              <c:f>'1999'!$F$506:$F$516</c:f>
              <c:numCache>
                <c:formatCode>0.000</c:formatCode>
                <c:ptCount val="11"/>
                <c:pt idx="0">
                  <c:v>196.70833333333334</c:v>
                </c:pt>
                <c:pt idx="1">
                  <c:v>196.75</c:v>
                </c:pt>
                <c:pt idx="2">
                  <c:v>196.79166666666666</c:v>
                </c:pt>
                <c:pt idx="3">
                  <c:v>196.83333333333334</c:v>
                </c:pt>
                <c:pt idx="4">
                  <c:v>196.875</c:v>
                </c:pt>
                <c:pt idx="5">
                  <c:v>196.91666666666666</c:v>
                </c:pt>
                <c:pt idx="6">
                  <c:v>196.95833333333334</c:v>
                </c:pt>
                <c:pt idx="7">
                  <c:v>197</c:v>
                </c:pt>
                <c:pt idx="8">
                  <c:v>197.04166666666666</c:v>
                </c:pt>
                <c:pt idx="9">
                  <c:v>197.08333333333334</c:v>
                </c:pt>
                <c:pt idx="10">
                  <c:v>197.125</c:v>
                </c:pt>
              </c:numCache>
            </c:numRef>
          </c:xVal>
          <c:yVal>
            <c:numRef>
              <c:f>'1999'!$H$506:$H$516</c:f>
              <c:numCache>
                <c:formatCode>0.000</c:formatCode>
                <c:ptCount val="1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C06-482D-B0B7-59740F5D6A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7912088"/>
        <c:axId val="457915192"/>
      </c:scatterChart>
      <c:valAx>
        <c:axId val="457912088"/>
        <c:scaling>
          <c:orientation val="minMax"/>
          <c:min val="196.7"/>
        </c:scaling>
        <c:delete val="0"/>
        <c:axPos val="b"/>
        <c:numFmt formatCode="0.00" sourceLinked="0"/>
        <c:majorTickMark val="out"/>
        <c:minorTickMark val="none"/>
        <c:tickLblPos val="nextTo"/>
        <c:crossAx val="457915192"/>
        <c:crosses val="autoZero"/>
        <c:crossBetween val="midCat"/>
      </c:valAx>
      <c:valAx>
        <c:axId val="457915192"/>
        <c:scaling>
          <c:orientation val="minMax"/>
          <c:max val="2.2000000000000002"/>
          <c:min val="1.6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791208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26493416447944002"/>
                  <c:y val="-0.581728638086906"/>
                </c:manualLayout>
              </c:layout>
              <c:numFmt formatCode="General" sourceLinked="0"/>
            </c:trendlineLbl>
          </c:trendline>
          <c:xVal>
            <c:numRef>
              <c:f>'1999'!$F$555:$F$563</c:f>
              <c:numCache>
                <c:formatCode>0.000</c:formatCode>
                <c:ptCount val="9"/>
                <c:pt idx="0">
                  <c:v>198.75</c:v>
                </c:pt>
                <c:pt idx="1">
                  <c:v>198.79166666666666</c:v>
                </c:pt>
                <c:pt idx="2">
                  <c:v>198.83333333333334</c:v>
                </c:pt>
                <c:pt idx="3">
                  <c:v>198.875</c:v>
                </c:pt>
                <c:pt idx="4">
                  <c:v>198.91666666666666</c:v>
                </c:pt>
                <c:pt idx="5">
                  <c:v>198.95833333333334</c:v>
                </c:pt>
                <c:pt idx="6">
                  <c:v>199</c:v>
                </c:pt>
                <c:pt idx="7">
                  <c:v>199.04166666666666</c:v>
                </c:pt>
                <c:pt idx="8">
                  <c:v>199.08333333333334</c:v>
                </c:pt>
              </c:numCache>
            </c:numRef>
          </c:xVal>
          <c:yVal>
            <c:numRef>
              <c:f>'1999'!$G$555:$G$563</c:f>
              <c:numCache>
                <c:formatCode>0.000</c:formatCode>
                <c:ptCount val="9"/>
                <c:pt idx="0">
                  <c:v>3.1228462615451975</c:v>
                </c:pt>
                <c:pt idx="1">
                  <c:v>3.0893482041965368</c:v>
                </c:pt>
                <c:pt idx="2">
                  <c:v>2.9987266498545075</c:v>
                </c:pt>
                <c:pt idx="3">
                  <c:v>2.9381595016009152</c:v>
                </c:pt>
                <c:pt idx="4">
                  <c:v>2.8842119312108974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1B8-47EA-9853-9B348807D0EF}"/>
            </c:ext>
          </c:extLst>
        </c:ser>
        <c:ser>
          <c:idx val="1"/>
          <c:order val="1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2.95102799650044E-2"/>
                  <c:y val="-0.21581984543598701"/>
                </c:manualLayout>
              </c:layout>
              <c:numFmt formatCode="General" sourceLinked="0"/>
            </c:trendlineLbl>
          </c:trendline>
          <c:xVal>
            <c:numRef>
              <c:f>'1999'!$F$555:$F$563</c:f>
              <c:numCache>
                <c:formatCode>0.000</c:formatCode>
                <c:ptCount val="9"/>
                <c:pt idx="0">
                  <c:v>198.75</c:v>
                </c:pt>
                <c:pt idx="1">
                  <c:v>198.79166666666666</c:v>
                </c:pt>
                <c:pt idx="2">
                  <c:v>198.83333333333334</c:v>
                </c:pt>
                <c:pt idx="3">
                  <c:v>198.875</c:v>
                </c:pt>
                <c:pt idx="4">
                  <c:v>198.91666666666666</c:v>
                </c:pt>
                <c:pt idx="5">
                  <c:v>198.95833333333334</c:v>
                </c:pt>
                <c:pt idx="6">
                  <c:v>199</c:v>
                </c:pt>
                <c:pt idx="7">
                  <c:v>199.04166666666666</c:v>
                </c:pt>
                <c:pt idx="8">
                  <c:v>199.08333333333334</c:v>
                </c:pt>
              </c:numCache>
            </c:numRef>
          </c:xVal>
          <c:yVal>
            <c:numRef>
              <c:f>'1999'!$H$555:$H$563</c:f>
              <c:numCache>
                <c:formatCode>0.000</c:formatCode>
                <c:ptCount val="9"/>
                <c:pt idx="4">
                  <c:v>2.8842119312108974</c:v>
                </c:pt>
                <c:pt idx="5">
                  <c:v>2.8538185507351561</c:v>
                </c:pt>
                <c:pt idx="6">
                  <c:v>2.8436795107591641</c:v>
                </c:pt>
                <c:pt idx="7">
                  <c:v>2.8301545199799403</c:v>
                </c:pt>
                <c:pt idx="8">
                  <c:v>2.8098533899230924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1B8-47EA-9853-9B348807D0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7948392"/>
        <c:axId val="457951416"/>
      </c:scatterChart>
      <c:valAx>
        <c:axId val="457948392"/>
        <c:scaling>
          <c:orientation val="minMax"/>
          <c:min val="198.75"/>
        </c:scaling>
        <c:delete val="0"/>
        <c:axPos val="b"/>
        <c:numFmt formatCode="0.00" sourceLinked="0"/>
        <c:majorTickMark val="out"/>
        <c:minorTickMark val="none"/>
        <c:tickLblPos val="nextTo"/>
        <c:crossAx val="457951416"/>
        <c:crosses val="autoZero"/>
        <c:crossBetween val="midCat"/>
      </c:valAx>
      <c:valAx>
        <c:axId val="457951416"/>
        <c:scaling>
          <c:orientation val="minMax"/>
          <c:max val="3.2"/>
          <c:min val="2.8"/>
        </c:scaling>
        <c:delete val="0"/>
        <c:axPos val="l"/>
        <c:majorGridlines/>
        <c:numFmt formatCode="0.00" sourceLinked="0"/>
        <c:majorTickMark val="out"/>
        <c:minorTickMark val="none"/>
        <c:tickLblPos val="nextTo"/>
        <c:crossAx val="45794839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46081714785651801"/>
                  <c:y val="-0.53080271216097996"/>
                </c:manualLayout>
              </c:layout>
              <c:numFmt formatCode="General" sourceLinked="0"/>
            </c:trendlineLbl>
          </c:trendline>
          <c:xVal>
            <c:numRef>
              <c:f>'1999'!$F$580:$F$589</c:f>
              <c:numCache>
                <c:formatCode>0.000</c:formatCode>
                <c:ptCount val="10"/>
                <c:pt idx="0">
                  <c:v>199.79166666666666</c:v>
                </c:pt>
                <c:pt idx="1">
                  <c:v>199.83333333333334</c:v>
                </c:pt>
                <c:pt idx="2">
                  <c:v>199.875</c:v>
                </c:pt>
                <c:pt idx="3">
                  <c:v>199.91666666666666</c:v>
                </c:pt>
                <c:pt idx="4">
                  <c:v>199.95833333333334</c:v>
                </c:pt>
                <c:pt idx="5">
                  <c:v>200</c:v>
                </c:pt>
                <c:pt idx="6">
                  <c:v>200.04166666666666</c:v>
                </c:pt>
                <c:pt idx="7">
                  <c:v>200.08333333333334</c:v>
                </c:pt>
                <c:pt idx="8">
                  <c:v>200.125</c:v>
                </c:pt>
                <c:pt idx="9">
                  <c:v>200.16666666666666</c:v>
                </c:pt>
              </c:numCache>
            </c:numRef>
          </c:xVal>
          <c:yVal>
            <c:numRef>
              <c:f>'1999'!$G$580:$G$589</c:f>
              <c:numCache>
                <c:formatCode>0.000</c:formatCode>
                <c:ptCount val="10"/>
                <c:pt idx="2">
                  <c:v>3.7111288389953625</c:v>
                </c:pt>
                <c:pt idx="3">
                  <c:v>3.6417120001399477</c:v>
                </c:pt>
                <c:pt idx="4">
                  <c:v>3.5887649503591028</c:v>
                </c:pt>
                <c:pt idx="5">
                  <c:v>3.5258209130602971</c:v>
                </c:pt>
                <c:pt idx="6">
                  <c:v>3.4793901368632354</c:v>
                </c:pt>
                <c:pt idx="7">
                  <c:v>3.4030110072838116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55F-4238-AD5B-D77D433FD67C}"/>
            </c:ext>
          </c:extLst>
        </c:ser>
        <c:ser>
          <c:idx val="1"/>
          <c:order val="1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35120756780402401"/>
                  <c:y val="-0.114136045494313"/>
                </c:manualLayout>
              </c:layout>
              <c:numFmt formatCode="General" sourceLinked="0"/>
            </c:trendlineLbl>
          </c:trendline>
          <c:xVal>
            <c:numRef>
              <c:f>'1999'!$F$580:$F$589</c:f>
              <c:numCache>
                <c:formatCode>0.000</c:formatCode>
                <c:ptCount val="10"/>
                <c:pt idx="0">
                  <c:v>199.79166666666666</c:v>
                </c:pt>
                <c:pt idx="1">
                  <c:v>199.83333333333334</c:v>
                </c:pt>
                <c:pt idx="2">
                  <c:v>199.875</c:v>
                </c:pt>
                <c:pt idx="3">
                  <c:v>199.91666666666666</c:v>
                </c:pt>
                <c:pt idx="4">
                  <c:v>199.95833333333334</c:v>
                </c:pt>
                <c:pt idx="5">
                  <c:v>200</c:v>
                </c:pt>
                <c:pt idx="6">
                  <c:v>200.04166666666666</c:v>
                </c:pt>
                <c:pt idx="7">
                  <c:v>200.08333333333334</c:v>
                </c:pt>
                <c:pt idx="8">
                  <c:v>200.125</c:v>
                </c:pt>
                <c:pt idx="9">
                  <c:v>200.16666666666666</c:v>
                </c:pt>
              </c:numCache>
            </c:numRef>
          </c:xVal>
          <c:yVal>
            <c:numRef>
              <c:f>'1999'!$H$580:$H$589</c:f>
              <c:numCache>
                <c:formatCode>0.000</c:formatCode>
                <c:ptCount val="10"/>
                <c:pt idx="7">
                  <c:v>3.4030110072838116</c:v>
                </c:pt>
                <c:pt idx="8">
                  <c:v>3.3797392526395886</c:v>
                </c:pt>
                <c:pt idx="9">
                  <c:v>3.3664354614217018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55F-4238-AD5B-D77D433FD6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7983704"/>
        <c:axId val="457986728"/>
      </c:scatterChart>
      <c:valAx>
        <c:axId val="457983704"/>
        <c:scaling>
          <c:orientation val="minMax"/>
        </c:scaling>
        <c:delete val="0"/>
        <c:axPos val="b"/>
        <c:numFmt formatCode="0.00" sourceLinked="0"/>
        <c:majorTickMark val="out"/>
        <c:minorTickMark val="none"/>
        <c:tickLblPos val="nextTo"/>
        <c:crossAx val="457986728"/>
        <c:crosses val="autoZero"/>
        <c:crossBetween val="midCat"/>
      </c:valAx>
      <c:valAx>
        <c:axId val="457986728"/>
        <c:scaling>
          <c:orientation val="minMax"/>
          <c:max val="3.8"/>
          <c:min val="3.3"/>
        </c:scaling>
        <c:delete val="0"/>
        <c:axPos val="l"/>
        <c:majorGridlines/>
        <c:numFmt formatCode="0.00" sourceLinked="0"/>
        <c:majorTickMark val="out"/>
        <c:minorTickMark val="none"/>
        <c:tickLblPos val="nextTo"/>
        <c:crossAx val="45798370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numRef>
              <c:f>'1999'!$F$598:$F$603</c:f>
              <c:numCache>
                <c:formatCode>0.000</c:formatCode>
                <c:ptCount val="6"/>
                <c:pt idx="0">
                  <c:v>200.54166666666666</c:v>
                </c:pt>
                <c:pt idx="1">
                  <c:v>200.58333333333334</c:v>
                </c:pt>
                <c:pt idx="2">
                  <c:v>200.625</c:v>
                </c:pt>
                <c:pt idx="3">
                  <c:v>200.66666666666666</c:v>
                </c:pt>
                <c:pt idx="4">
                  <c:v>200.70833333333334</c:v>
                </c:pt>
                <c:pt idx="5">
                  <c:v>200.75</c:v>
                </c:pt>
              </c:numCache>
            </c:numRef>
          </c:xVal>
          <c:yVal>
            <c:numRef>
              <c:f>'1999'!$G$598:$G$603</c:f>
              <c:numCache>
                <c:formatCode>0.000</c:formatCode>
                <c:ptCount val="6"/>
                <c:pt idx="1">
                  <c:v>3.5622716330963682</c:v>
                </c:pt>
                <c:pt idx="2">
                  <c:v>3.5357646384206616</c:v>
                </c:pt>
                <c:pt idx="3">
                  <c:v>3.4760719339954904</c:v>
                </c:pt>
                <c:pt idx="4">
                  <c:v>3.4229484081713255</c:v>
                </c:pt>
                <c:pt idx="5">
                  <c:v>3.3897143893091912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965-4C79-A181-8006545713E9}"/>
            </c:ext>
          </c:extLst>
        </c:ser>
        <c:ser>
          <c:idx val="1"/>
          <c:order val="1"/>
          <c:spPr>
            <a:ln w="47625">
              <a:noFill/>
            </a:ln>
          </c:spPr>
          <c:xVal>
            <c:numRef>
              <c:f>'1999'!$F$598:$F$603</c:f>
              <c:numCache>
                <c:formatCode>0.000</c:formatCode>
                <c:ptCount val="6"/>
                <c:pt idx="0">
                  <c:v>200.54166666666666</c:v>
                </c:pt>
                <c:pt idx="1">
                  <c:v>200.58333333333334</c:v>
                </c:pt>
                <c:pt idx="2">
                  <c:v>200.625</c:v>
                </c:pt>
                <c:pt idx="3">
                  <c:v>200.66666666666666</c:v>
                </c:pt>
                <c:pt idx="4">
                  <c:v>200.70833333333334</c:v>
                </c:pt>
                <c:pt idx="5">
                  <c:v>200.75</c:v>
                </c:pt>
              </c:numCache>
            </c:numRef>
          </c:xVal>
          <c:yVal>
            <c:numRef>
              <c:f>'1999'!$H$598:$H$603</c:f>
              <c:numCache>
                <c:formatCode>0.000</c:formatCode>
                <c:ptCount val="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965-4C79-A181-8006545713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8015208"/>
        <c:axId val="458018200"/>
      </c:scatterChart>
      <c:valAx>
        <c:axId val="458015208"/>
        <c:scaling>
          <c:orientation val="minMax"/>
        </c:scaling>
        <c:delete val="0"/>
        <c:axPos val="b"/>
        <c:numFmt formatCode="0.000" sourceLinked="1"/>
        <c:majorTickMark val="out"/>
        <c:minorTickMark val="none"/>
        <c:tickLblPos val="nextTo"/>
        <c:crossAx val="458018200"/>
        <c:crosses val="autoZero"/>
        <c:crossBetween val="midCat"/>
      </c:valAx>
      <c:valAx>
        <c:axId val="458018200"/>
        <c:scaling>
          <c:orientation val="minMax"/>
          <c:max val="3.6"/>
          <c:min val="3.35"/>
        </c:scaling>
        <c:delete val="0"/>
        <c:axPos val="l"/>
        <c:majorGridlines/>
        <c:numFmt formatCode="0.00" sourceLinked="0"/>
        <c:majorTickMark val="out"/>
        <c:minorTickMark val="none"/>
        <c:tickLblPos val="nextTo"/>
        <c:crossAx val="4580152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8.6565179352580901E-2"/>
                  <c:y val="-0.51228419364246103"/>
                </c:manualLayout>
              </c:layout>
              <c:numFmt formatCode="General" sourceLinked="0"/>
            </c:trendlineLbl>
          </c:trendline>
          <c:xVal>
            <c:numRef>
              <c:f>'1999'!$F$604:$F$615</c:f>
              <c:numCache>
                <c:formatCode>0.000</c:formatCode>
                <c:ptCount val="12"/>
                <c:pt idx="0">
                  <c:v>200.79166666666666</c:v>
                </c:pt>
                <c:pt idx="1">
                  <c:v>200.83333333333334</c:v>
                </c:pt>
                <c:pt idx="2">
                  <c:v>200.875</c:v>
                </c:pt>
                <c:pt idx="3">
                  <c:v>200.91666666666666</c:v>
                </c:pt>
                <c:pt idx="4">
                  <c:v>200.95833333333334</c:v>
                </c:pt>
                <c:pt idx="5">
                  <c:v>201</c:v>
                </c:pt>
                <c:pt idx="6">
                  <c:v>201.04166666666666</c:v>
                </c:pt>
                <c:pt idx="7">
                  <c:v>201.08333333333334</c:v>
                </c:pt>
                <c:pt idx="8">
                  <c:v>201.125</c:v>
                </c:pt>
                <c:pt idx="9">
                  <c:v>201.16666666666666</c:v>
                </c:pt>
                <c:pt idx="10">
                  <c:v>201.20833333333334</c:v>
                </c:pt>
                <c:pt idx="11">
                  <c:v>201.25</c:v>
                </c:pt>
              </c:numCache>
            </c:numRef>
          </c:xVal>
          <c:yVal>
            <c:numRef>
              <c:f>'1999'!$G$604:$G$615</c:f>
              <c:numCache>
                <c:formatCode>0.000</c:formatCode>
                <c:ptCount val="12"/>
                <c:pt idx="0">
                  <c:v>3.4428769398546786</c:v>
                </c:pt>
                <c:pt idx="1">
                  <c:v>3.4129808277039952</c:v>
                </c:pt>
                <c:pt idx="2">
                  <c:v>3.3631088632817598</c:v>
                </c:pt>
                <c:pt idx="3">
                  <c:v>3.2998527014600896</c:v>
                </c:pt>
                <c:pt idx="4">
                  <c:v>3.2364956233614923</c:v>
                </c:pt>
                <c:pt idx="5">
                  <c:v>3.1563107973209208</c:v>
                </c:pt>
                <c:pt idx="6">
                  <c:v>3.0994012103808961</c:v>
                </c:pt>
                <c:pt idx="7">
                  <c:v>3.0256052916653013</c:v>
                </c:pt>
                <c:pt idx="8">
                  <c:v>2.9819151594228588</c:v>
                </c:pt>
                <c:pt idx="9">
                  <c:v>2.9381595016009152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351-4B11-8964-8602BB5080F7}"/>
            </c:ext>
          </c:extLst>
        </c:ser>
        <c:ser>
          <c:idx val="1"/>
          <c:order val="1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8.5657042869641306E-2"/>
                  <c:y val="-0.15580271216097999"/>
                </c:manualLayout>
              </c:layout>
              <c:numFmt formatCode="General" sourceLinked="0"/>
            </c:trendlineLbl>
          </c:trendline>
          <c:xVal>
            <c:numRef>
              <c:f>'1999'!$F$604:$F$615</c:f>
              <c:numCache>
                <c:formatCode>0.000</c:formatCode>
                <c:ptCount val="12"/>
                <c:pt idx="0">
                  <c:v>200.79166666666666</c:v>
                </c:pt>
                <c:pt idx="1">
                  <c:v>200.83333333333334</c:v>
                </c:pt>
                <c:pt idx="2">
                  <c:v>200.875</c:v>
                </c:pt>
                <c:pt idx="3">
                  <c:v>200.91666666666666</c:v>
                </c:pt>
                <c:pt idx="4">
                  <c:v>200.95833333333334</c:v>
                </c:pt>
                <c:pt idx="5">
                  <c:v>201</c:v>
                </c:pt>
                <c:pt idx="6">
                  <c:v>201.04166666666666</c:v>
                </c:pt>
                <c:pt idx="7">
                  <c:v>201.08333333333334</c:v>
                </c:pt>
                <c:pt idx="8">
                  <c:v>201.125</c:v>
                </c:pt>
                <c:pt idx="9">
                  <c:v>201.16666666666666</c:v>
                </c:pt>
                <c:pt idx="10">
                  <c:v>201.20833333333334</c:v>
                </c:pt>
                <c:pt idx="11">
                  <c:v>201.25</c:v>
                </c:pt>
              </c:numCache>
            </c:numRef>
          </c:xVal>
          <c:yVal>
            <c:numRef>
              <c:f>'1999'!$H$604:$H$615</c:f>
              <c:numCache>
                <c:formatCode>0.000</c:formatCode>
                <c:ptCount val="12"/>
                <c:pt idx="9">
                  <c:v>2.9381595016009152</c:v>
                </c:pt>
                <c:pt idx="10">
                  <c:v>2.9314218545931685</c:v>
                </c:pt>
                <c:pt idx="11">
                  <c:v>2.9213123170794382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351-4B11-8964-8602BB5080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8051544"/>
        <c:axId val="458054568"/>
      </c:scatterChart>
      <c:valAx>
        <c:axId val="458051544"/>
        <c:scaling>
          <c:orientation val="minMax"/>
        </c:scaling>
        <c:delete val="0"/>
        <c:axPos val="b"/>
        <c:numFmt formatCode="0.000" sourceLinked="1"/>
        <c:majorTickMark val="out"/>
        <c:minorTickMark val="none"/>
        <c:tickLblPos val="nextTo"/>
        <c:crossAx val="458054568"/>
        <c:crosses val="autoZero"/>
        <c:crossBetween val="midCat"/>
      </c:valAx>
      <c:valAx>
        <c:axId val="458054568"/>
        <c:scaling>
          <c:orientation val="minMax"/>
          <c:max val="3.5"/>
          <c:min val="2.9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805154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32508158355205602"/>
                  <c:y val="-0.66506197142023904"/>
                </c:manualLayout>
              </c:layout>
              <c:numFmt formatCode="General" sourceLinked="0"/>
            </c:trendlineLbl>
          </c:trendline>
          <c:xVal>
            <c:numRef>
              <c:f>'1999'!$F$622:$F$639</c:f>
              <c:numCache>
                <c:formatCode>0.000</c:formatCode>
                <c:ptCount val="18"/>
                <c:pt idx="0">
                  <c:v>201.54166666666666</c:v>
                </c:pt>
                <c:pt idx="1">
                  <c:v>201.58333333333334</c:v>
                </c:pt>
                <c:pt idx="2">
                  <c:v>201.625</c:v>
                </c:pt>
                <c:pt idx="3">
                  <c:v>201.66666666666666</c:v>
                </c:pt>
                <c:pt idx="4">
                  <c:v>201.70833333333334</c:v>
                </c:pt>
                <c:pt idx="5">
                  <c:v>201.75</c:v>
                </c:pt>
                <c:pt idx="6">
                  <c:v>201.79166666666666</c:v>
                </c:pt>
                <c:pt idx="7">
                  <c:v>201.83333333333334</c:v>
                </c:pt>
                <c:pt idx="8">
                  <c:v>201.875</c:v>
                </c:pt>
                <c:pt idx="9">
                  <c:v>201.91666666666666</c:v>
                </c:pt>
                <c:pt idx="10">
                  <c:v>201.95833333333334</c:v>
                </c:pt>
                <c:pt idx="11">
                  <c:v>202</c:v>
                </c:pt>
                <c:pt idx="12">
                  <c:v>202.04166666666666</c:v>
                </c:pt>
                <c:pt idx="13">
                  <c:v>202.08333333333334</c:v>
                </c:pt>
                <c:pt idx="14">
                  <c:v>202.125</c:v>
                </c:pt>
                <c:pt idx="15">
                  <c:v>202.16666666666666</c:v>
                </c:pt>
                <c:pt idx="16">
                  <c:v>202.20833333333334</c:v>
                </c:pt>
                <c:pt idx="17">
                  <c:v>202.25</c:v>
                </c:pt>
              </c:numCache>
            </c:numRef>
          </c:xVal>
          <c:yVal>
            <c:numRef>
              <c:f>'1999'!$G$622:$G$639</c:f>
              <c:numCache>
                <c:formatCode>0.000</c:formatCode>
                <c:ptCount val="18"/>
                <c:pt idx="1">
                  <c:v>3.2097871478045055</c:v>
                </c:pt>
                <c:pt idx="2">
                  <c:v>3.1830590545964697</c:v>
                </c:pt>
                <c:pt idx="3">
                  <c:v>3.1496205168118996</c:v>
                </c:pt>
                <c:pt idx="4">
                  <c:v>3.1261942045391988</c:v>
                </c:pt>
                <c:pt idx="5">
                  <c:v>3.0994012103808961</c:v>
                </c:pt>
                <c:pt idx="6">
                  <c:v>3.0457486735201629</c:v>
                </c:pt>
                <c:pt idx="7">
                  <c:v>2.9751878590492051</c:v>
                </c:pt>
                <c:pt idx="8">
                  <c:v>2.917941647644839</c:v>
                </c:pt>
                <c:pt idx="9">
                  <c:v>2.8605756946284293</c:v>
                </c:pt>
                <c:pt idx="10">
                  <c:v>2.7996965908352038</c:v>
                </c:pt>
                <c:pt idx="11">
                  <c:v>2.7556345092150201</c:v>
                </c:pt>
                <c:pt idx="12">
                  <c:v>2.7148883440298484</c:v>
                </c:pt>
                <c:pt idx="13">
                  <c:v>2.6604449518924227</c:v>
                </c:pt>
                <c:pt idx="14">
                  <c:v>2.5921947389912225</c:v>
                </c:pt>
                <c:pt idx="15">
                  <c:v>2.5511339453003625</c:v>
                </c:pt>
                <c:pt idx="16">
                  <c:v>2.5202811499221669</c:v>
                </c:pt>
                <c:pt idx="17">
                  <c:v>2.5031188517000609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907-4CE3-A0C1-B6305A93FDA5}"/>
            </c:ext>
          </c:extLst>
        </c:ser>
        <c:ser>
          <c:idx val="1"/>
          <c:order val="1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9.0745625546806596E-2"/>
                  <c:y val="-0.20393117526975801"/>
                </c:manualLayout>
              </c:layout>
              <c:numFmt formatCode="General" sourceLinked="0"/>
            </c:trendlineLbl>
          </c:trendline>
          <c:xVal>
            <c:numRef>
              <c:f>'1999'!$F$622:$F$639</c:f>
              <c:numCache>
                <c:formatCode>0.000</c:formatCode>
                <c:ptCount val="18"/>
                <c:pt idx="0">
                  <c:v>201.54166666666666</c:v>
                </c:pt>
                <c:pt idx="1">
                  <c:v>201.58333333333334</c:v>
                </c:pt>
                <c:pt idx="2">
                  <c:v>201.625</c:v>
                </c:pt>
                <c:pt idx="3">
                  <c:v>201.66666666666666</c:v>
                </c:pt>
                <c:pt idx="4">
                  <c:v>201.70833333333334</c:v>
                </c:pt>
                <c:pt idx="5">
                  <c:v>201.75</c:v>
                </c:pt>
                <c:pt idx="6">
                  <c:v>201.79166666666666</c:v>
                </c:pt>
                <c:pt idx="7">
                  <c:v>201.83333333333334</c:v>
                </c:pt>
                <c:pt idx="8">
                  <c:v>201.875</c:v>
                </c:pt>
                <c:pt idx="9">
                  <c:v>201.91666666666666</c:v>
                </c:pt>
                <c:pt idx="10">
                  <c:v>201.95833333333334</c:v>
                </c:pt>
                <c:pt idx="11">
                  <c:v>202</c:v>
                </c:pt>
                <c:pt idx="12">
                  <c:v>202.04166666666666</c:v>
                </c:pt>
                <c:pt idx="13">
                  <c:v>202.08333333333334</c:v>
                </c:pt>
                <c:pt idx="14">
                  <c:v>202.125</c:v>
                </c:pt>
                <c:pt idx="15">
                  <c:v>202.16666666666666</c:v>
                </c:pt>
                <c:pt idx="16">
                  <c:v>202.20833333333334</c:v>
                </c:pt>
                <c:pt idx="17">
                  <c:v>202.25</c:v>
                </c:pt>
              </c:numCache>
            </c:numRef>
          </c:xVal>
          <c:yVal>
            <c:numRef>
              <c:f>'1999'!$H$622:$H$639</c:f>
              <c:numCache>
                <c:formatCode>0.000</c:formatCode>
                <c:ptCount val="18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907-4CE3-A0C1-B6305A93FD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8087560"/>
        <c:axId val="458090584"/>
      </c:scatterChart>
      <c:valAx>
        <c:axId val="458087560"/>
        <c:scaling>
          <c:orientation val="minMax"/>
        </c:scaling>
        <c:delete val="0"/>
        <c:axPos val="b"/>
        <c:numFmt formatCode="0.00" sourceLinked="0"/>
        <c:majorTickMark val="out"/>
        <c:minorTickMark val="none"/>
        <c:tickLblPos val="nextTo"/>
        <c:crossAx val="458090584"/>
        <c:crosses val="autoZero"/>
        <c:crossBetween val="midCat"/>
      </c:valAx>
      <c:valAx>
        <c:axId val="458090584"/>
        <c:scaling>
          <c:orientation val="minMax"/>
          <c:max val="3.3"/>
          <c:min val="2.5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808756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'1999'!$F$241:$F$256</c:f>
              <c:numCache>
                <c:formatCode>0.000</c:formatCode>
                <c:ptCount val="16"/>
                <c:pt idx="0">
                  <c:v>185.66666666666666</c:v>
                </c:pt>
                <c:pt idx="1">
                  <c:v>185.70833333333334</c:v>
                </c:pt>
                <c:pt idx="2">
                  <c:v>185.75</c:v>
                </c:pt>
                <c:pt idx="3">
                  <c:v>185.79166666666666</c:v>
                </c:pt>
                <c:pt idx="4">
                  <c:v>185.83333333333334</c:v>
                </c:pt>
                <c:pt idx="5">
                  <c:v>185.875</c:v>
                </c:pt>
                <c:pt idx="6">
                  <c:v>185.91666666666666</c:v>
                </c:pt>
                <c:pt idx="7">
                  <c:v>185.95833333333334</c:v>
                </c:pt>
                <c:pt idx="8">
                  <c:v>186</c:v>
                </c:pt>
                <c:pt idx="9">
                  <c:v>186.04166666666666</c:v>
                </c:pt>
                <c:pt idx="10">
                  <c:v>186.08333333333334</c:v>
                </c:pt>
                <c:pt idx="11">
                  <c:v>186.125</c:v>
                </c:pt>
                <c:pt idx="12">
                  <c:v>186.16666666666666</c:v>
                </c:pt>
                <c:pt idx="13">
                  <c:v>186.20833333333334</c:v>
                </c:pt>
                <c:pt idx="14">
                  <c:v>186.25</c:v>
                </c:pt>
                <c:pt idx="15">
                  <c:v>186.29166666666666</c:v>
                </c:pt>
              </c:numCache>
            </c:numRef>
          </c:xVal>
          <c:yVal>
            <c:numRef>
              <c:f>'1999'!$E$241:$E$256</c:f>
              <c:numCache>
                <c:formatCode>0.000</c:formatCode>
                <c:ptCount val="16"/>
                <c:pt idx="0">
                  <c:v>6.110555670296657</c:v>
                </c:pt>
                <c:pt idx="1">
                  <c:v>5.9261073930359727</c:v>
                </c:pt>
                <c:pt idx="2">
                  <c:v>5.522817866823857</c:v>
                </c:pt>
                <c:pt idx="3">
                  <c:v>5.2464459673029955</c:v>
                </c:pt>
                <c:pt idx="4">
                  <c:v>5.0737260801463009</c:v>
                </c:pt>
                <c:pt idx="5">
                  <c:v>4.8300218003178559</c:v>
                </c:pt>
                <c:pt idx="6">
                  <c:v>4.6200273575096791</c:v>
                </c:pt>
                <c:pt idx="7">
                  <c:v>4.4801035710096784</c:v>
                </c:pt>
                <c:pt idx="8">
                  <c:v>4.3173689413042329</c:v>
                </c:pt>
                <c:pt idx="9">
                  <c:v>4.0727978411128927</c:v>
                </c:pt>
                <c:pt idx="10">
                  <c:v>3.9002414461086752</c:v>
                </c:pt>
                <c:pt idx="11">
                  <c:v>3.6582663626789307</c:v>
                </c:pt>
                <c:pt idx="12">
                  <c:v>3.5673858114436072</c:v>
                </c:pt>
                <c:pt idx="13">
                  <c:v>3.4969461425062689</c:v>
                </c:pt>
                <c:pt idx="14">
                  <c:v>3.4789328053426356</c:v>
                </c:pt>
                <c:pt idx="15">
                  <c:v>3.4293640305757731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305-409D-B36C-66532906CC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3872216"/>
        <c:axId val="453875288"/>
      </c:scatterChart>
      <c:valAx>
        <c:axId val="453872216"/>
        <c:scaling>
          <c:orientation val="minMax"/>
          <c:max val="186.35"/>
          <c:min val="185.6"/>
        </c:scaling>
        <c:delete val="0"/>
        <c:axPos val="b"/>
        <c:numFmt formatCode="0.00" sourceLinked="0"/>
        <c:majorTickMark val="out"/>
        <c:minorTickMark val="none"/>
        <c:tickLblPos val="nextTo"/>
        <c:crossAx val="453875288"/>
        <c:crosses val="autoZero"/>
        <c:crossBetween val="midCat"/>
      </c:valAx>
      <c:valAx>
        <c:axId val="453875288"/>
        <c:scaling>
          <c:orientation val="minMax"/>
          <c:max val="6.1499999999999986"/>
          <c:min val="3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387221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31046456692913399"/>
                  <c:y val="-0.69283974919801705"/>
                </c:manualLayout>
              </c:layout>
              <c:numFmt formatCode="General" sourceLinked="0"/>
            </c:trendlineLbl>
          </c:trendline>
          <c:xVal>
            <c:numRef>
              <c:f>'1999'!$F$648:$F$664</c:f>
              <c:numCache>
                <c:formatCode>0.000</c:formatCode>
                <c:ptCount val="17"/>
                <c:pt idx="0">
                  <c:v>202.625</c:v>
                </c:pt>
                <c:pt idx="1">
                  <c:v>202.66666666666666</c:v>
                </c:pt>
                <c:pt idx="2">
                  <c:v>202.70833333333334</c:v>
                </c:pt>
                <c:pt idx="3">
                  <c:v>202.75</c:v>
                </c:pt>
                <c:pt idx="4">
                  <c:v>202.79166666666666</c:v>
                </c:pt>
                <c:pt idx="5">
                  <c:v>202.83333333333334</c:v>
                </c:pt>
                <c:pt idx="6">
                  <c:v>202.875</c:v>
                </c:pt>
                <c:pt idx="7">
                  <c:v>202.91666666666666</c:v>
                </c:pt>
                <c:pt idx="8">
                  <c:v>202.95833333333334</c:v>
                </c:pt>
                <c:pt idx="9">
                  <c:v>203</c:v>
                </c:pt>
                <c:pt idx="10">
                  <c:v>203.04166666666666</c:v>
                </c:pt>
                <c:pt idx="11">
                  <c:v>203.08333333333334</c:v>
                </c:pt>
                <c:pt idx="12">
                  <c:v>203.125</c:v>
                </c:pt>
                <c:pt idx="13">
                  <c:v>203.16666666666666</c:v>
                </c:pt>
                <c:pt idx="14">
                  <c:v>203.20833333333334</c:v>
                </c:pt>
                <c:pt idx="15">
                  <c:v>203.25</c:v>
                </c:pt>
                <c:pt idx="16">
                  <c:v>203.29166666666666</c:v>
                </c:pt>
              </c:numCache>
            </c:numRef>
          </c:xVal>
          <c:yVal>
            <c:numRef>
              <c:f>'1999'!$G$648:$G$664</c:f>
              <c:numCache>
                <c:formatCode>0.000</c:formatCode>
                <c:ptCount val="17"/>
                <c:pt idx="1">
                  <c:v>2.874084719475404</c:v>
                </c:pt>
                <c:pt idx="2">
                  <c:v>2.8369179164530345</c:v>
                </c:pt>
                <c:pt idx="3">
                  <c:v>2.7793703029544545</c:v>
                </c:pt>
                <c:pt idx="4">
                  <c:v>2.7250816710650585</c:v>
                </c:pt>
                <c:pt idx="5">
                  <c:v>2.6502216154629656</c:v>
                </c:pt>
                <c:pt idx="6">
                  <c:v>2.561407197686699</c:v>
                </c:pt>
                <c:pt idx="7">
                  <c:v>2.482502984065539</c:v>
                </c:pt>
                <c:pt idx="8">
                  <c:v>2.4032531451681365</c:v>
                </c:pt>
                <c:pt idx="9">
                  <c:v>2.327097705295547</c:v>
                </c:pt>
                <c:pt idx="10">
                  <c:v>2.2470815352883022</c:v>
                </c:pt>
                <c:pt idx="11">
                  <c:v>2.1701295776014646</c:v>
                </c:pt>
                <c:pt idx="12">
                  <c:v>2.1174117855098817</c:v>
                </c:pt>
                <c:pt idx="13">
                  <c:v>2.0715480622729969</c:v>
                </c:pt>
                <c:pt idx="14">
                  <c:v>2.0042062073166385</c:v>
                </c:pt>
                <c:pt idx="15">
                  <c:v>1.9543358279951526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47E-464C-8151-BA1D1B829552}"/>
            </c:ext>
          </c:extLst>
        </c:ser>
        <c:ser>
          <c:idx val="1"/>
          <c:order val="1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182686789151356"/>
                  <c:y val="-2.1543452901720501E-2"/>
                </c:manualLayout>
              </c:layout>
              <c:numFmt formatCode="General" sourceLinked="0"/>
            </c:trendlineLbl>
          </c:trendline>
          <c:xVal>
            <c:numRef>
              <c:f>'1999'!$F$648:$F$664</c:f>
              <c:numCache>
                <c:formatCode>0.000</c:formatCode>
                <c:ptCount val="17"/>
                <c:pt idx="0">
                  <c:v>202.625</c:v>
                </c:pt>
                <c:pt idx="1">
                  <c:v>202.66666666666666</c:v>
                </c:pt>
                <c:pt idx="2">
                  <c:v>202.70833333333334</c:v>
                </c:pt>
                <c:pt idx="3">
                  <c:v>202.75</c:v>
                </c:pt>
                <c:pt idx="4">
                  <c:v>202.79166666666666</c:v>
                </c:pt>
                <c:pt idx="5">
                  <c:v>202.83333333333334</c:v>
                </c:pt>
                <c:pt idx="6">
                  <c:v>202.875</c:v>
                </c:pt>
                <c:pt idx="7">
                  <c:v>202.91666666666666</c:v>
                </c:pt>
                <c:pt idx="8">
                  <c:v>202.95833333333334</c:v>
                </c:pt>
                <c:pt idx="9">
                  <c:v>203</c:v>
                </c:pt>
                <c:pt idx="10">
                  <c:v>203.04166666666666</c:v>
                </c:pt>
                <c:pt idx="11">
                  <c:v>203.08333333333334</c:v>
                </c:pt>
                <c:pt idx="12">
                  <c:v>203.125</c:v>
                </c:pt>
                <c:pt idx="13">
                  <c:v>203.16666666666666</c:v>
                </c:pt>
                <c:pt idx="14">
                  <c:v>203.20833333333334</c:v>
                </c:pt>
                <c:pt idx="15">
                  <c:v>203.25</c:v>
                </c:pt>
                <c:pt idx="16">
                  <c:v>203.29166666666666</c:v>
                </c:pt>
              </c:numCache>
            </c:numRef>
          </c:xVal>
          <c:yVal>
            <c:numRef>
              <c:f>'1999'!$H$648:$H$664</c:f>
              <c:numCache>
                <c:formatCode>0.000</c:formatCode>
                <c:ptCount val="17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47E-464C-8151-BA1D1B8295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8123688"/>
        <c:axId val="458126712"/>
      </c:scatterChart>
      <c:valAx>
        <c:axId val="458123688"/>
        <c:scaling>
          <c:orientation val="minMax"/>
          <c:max val="203.3"/>
          <c:min val="202.6"/>
        </c:scaling>
        <c:delete val="0"/>
        <c:axPos val="b"/>
        <c:numFmt formatCode="0.00" sourceLinked="0"/>
        <c:majorTickMark val="out"/>
        <c:minorTickMark val="none"/>
        <c:tickLblPos val="nextTo"/>
        <c:crossAx val="458126712"/>
        <c:crosses val="autoZero"/>
        <c:crossBetween val="midCat"/>
      </c:valAx>
      <c:valAx>
        <c:axId val="458126712"/>
        <c:scaling>
          <c:orientation val="minMax"/>
          <c:max val="2.9"/>
          <c:min val="1.9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812368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36495931758530198"/>
                  <c:y val="-0.706728638086906"/>
                </c:manualLayout>
              </c:layout>
              <c:numFmt formatCode="General" sourceLinked="0"/>
            </c:trendlineLbl>
          </c:trendline>
          <c:xVal>
            <c:numRef>
              <c:f>'1999'!$F$674:$F$686</c:f>
              <c:numCache>
                <c:formatCode>0.000</c:formatCode>
                <c:ptCount val="13"/>
                <c:pt idx="0">
                  <c:v>203.70833333333334</c:v>
                </c:pt>
                <c:pt idx="1">
                  <c:v>203.75</c:v>
                </c:pt>
                <c:pt idx="2">
                  <c:v>203.79166666666666</c:v>
                </c:pt>
                <c:pt idx="3">
                  <c:v>203.83333333333334</c:v>
                </c:pt>
                <c:pt idx="4">
                  <c:v>203.875</c:v>
                </c:pt>
                <c:pt idx="5">
                  <c:v>203.91666666666666</c:v>
                </c:pt>
                <c:pt idx="6">
                  <c:v>203.95833333333334</c:v>
                </c:pt>
                <c:pt idx="7">
                  <c:v>204</c:v>
                </c:pt>
                <c:pt idx="8">
                  <c:v>204.04166666666666</c:v>
                </c:pt>
                <c:pt idx="9">
                  <c:v>204.08333333333334</c:v>
                </c:pt>
                <c:pt idx="10">
                  <c:v>204.125</c:v>
                </c:pt>
                <c:pt idx="11">
                  <c:v>204.16666666666666</c:v>
                </c:pt>
                <c:pt idx="12">
                  <c:v>204.20833333333334</c:v>
                </c:pt>
              </c:numCache>
            </c:numRef>
          </c:xVal>
          <c:yVal>
            <c:numRef>
              <c:f>'1999'!$G$674:$G$686</c:f>
              <c:numCache>
                <c:formatCode>0.000</c:formatCode>
                <c:ptCount val="13"/>
                <c:pt idx="1">
                  <c:v>2.5237117181148006</c:v>
                </c:pt>
                <c:pt idx="2">
                  <c:v>2.4893775265969356</c:v>
                </c:pt>
                <c:pt idx="3">
                  <c:v>2.3997992032823996</c:v>
                </c:pt>
                <c:pt idx="4">
                  <c:v>2.2923601909367606</c:v>
                </c:pt>
                <c:pt idx="5">
                  <c:v>2.1946603909768343</c:v>
                </c:pt>
                <c:pt idx="6">
                  <c:v>2.1209329155019536</c:v>
                </c:pt>
                <c:pt idx="7">
                  <c:v>2.0467818689357276</c:v>
                </c:pt>
                <c:pt idx="8">
                  <c:v>1.986420471674532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A99-4BFD-9987-8F489707B525}"/>
            </c:ext>
          </c:extLst>
        </c:ser>
        <c:ser>
          <c:idx val="1"/>
          <c:order val="1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34219728783901998"/>
                  <c:y val="-9.0987897346164998E-2"/>
                </c:manualLayout>
              </c:layout>
              <c:numFmt formatCode="General" sourceLinked="0"/>
            </c:trendlineLbl>
          </c:trendline>
          <c:xVal>
            <c:numRef>
              <c:f>'1999'!$F$674:$F$686</c:f>
              <c:numCache>
                <c:formatCode>0.000</c:formatCode>
                <c:ptCount val="13"/>
                <c:pt idx="0">
                  <c:v>203.70833333333334</c:v>
                </c:pt>
                <c:pt idx="1">
                  <c:v>203.75</c:v>
                </c:pt>
                <c:pt idx="2">
                  <c:v>203.79166666666666</c:v>
                </c:pt>
                <c:pt idx="3">
                  <c:v>203.83333333333334</c:v>
                </c:pt>
                <c:pt idx="4">
                  <c:v>203.875</c:v>
                </c:pt>
                <c:pt idx="5">
                  <c:v>203.91666666666666</c:v>
                </c:pt>
                <c:pt idx="6">
                  <c:v>203.95833333333334</c:v>
                </c:pt>
                <c:pt idx="7">
                  <c:v>204</c:v>
                </c:pt>
                <c:pt idx="8">
                  <c:v>204.04166666666666</c:v>
                </c:pt>
                <c:pt idx="9">
                  <c:v>204.08333333333334</c:v>
                </c:pt>
                <c:pt idx="10">
                  <c:v>204.125</c:v>
                </c:pt>
                <c:pt idx="11">
                  <c:v>204.16666666666666</c:v>
                </c:pt>
                <c:pt idx="12">
                  <c:v>204.20833333333334</c:v>
                </c:pt>
              </c:numCache>
            </c:numRef>
          </c:xVal>
          <c:yVal>
            <c:numRef>
              <c:f>'1999'!$H$674:$H$686</c:f>
              <c:numCache>
                <c:formatCode>0.000</c:formatCode>
                <c:ptCount val="13"/>
                <c:pt idx="8">
                  <c:v>1.986420471674532</c:v>
                </c:pt>
                <c:pt idx="9">
                  <c:v>1.9471933726795652</c:v>
                </c:pt>
                <c:pt idx="10">
                  <c:v>1.9042400175020342</c:v>
                </c:pt>
                <c:pt idx="11">
                  <c:v>1.8683122846148359</c:v>
                </c:pt>
                <c:pt idx="12">
                  <c:v>1.8466953199671439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A99-4BFD-9987-8F489707B5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8159048"/>
        <c:axId val="458162072"/>
      </c:scatterChart>
      <c:valAx>
        <c:axId val="458159048"/>
        <c:scaling>
          <c:orientation val="minMax"/>
          <c:max val="204.25"/>
          <c:min val="203.65"/>
        </c:scaling>
        <c:delete val="0"/>
        <c:axPos val="b"/>
        <c:numFmt formatCode="0.00" sourceLinked="0"/>
        <c:majorTickMark val="out"/>
        <c:minorTickMark val="none"/>
        <c:tickLblPos val="nextTo"/>
        <c:crossAx val="458162072"/>
        <c:crosses val="autoZero"/>
        <c:crossBetween val="midCat"/>
      </c:valAx>
      <c:valAx>
        <c:axId val="458162072"/>
        <c:scaling>
          <c:orientation val="minMax"/>
          <c:max val="2.5"/>
          <c:min val="1.8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815904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36957370953630803"/>
                  <c:y val="-0.69746937882764604"/>
                </c:manualLayout>
              </c:layout>
              <c:numFmt formatCode="General" sourceLinked="0"/>
            </c:trendlineLbl>
          </c:trendline>
          <c:xVal>
            <c:numRef>
              <c:f>'1999'!$F$698:$F$713</c:f>
              <c:numCache>
                <c:formatCode>0.000</c:formatCode>
                <c:ptCount val="16"/>
                <c:pt idx="0">
                  <c:v>204.70833333333334</c:v>
                </c:pt>
                <c:pt idx="1">
                  <c:v>204.75</c:v>
                </c:pt>
                <c:pt idx="2">
                  <c:v>204.79166666666666</c:v>
                </c:pt>
                <c:pt idx="3">
                  <c:v>204.83333333333334</c:v>
                </c:pt>
                <c:pt idx="4">
                  <c:v>204.875</c:v>
                </c:pt>
                <c:pt idx="5">
                  <c:v>204.91666666666666</c:v>
                </c:pt>
                <c:pt idx="6">
                  <c:v>204.95833333333334</c:v>
                </c:pt>
                <c:pt idx="7">
                  <c:v>205</c:v>
                </c:pt>
                <c:pt idx="8">
                  <c:v>205.04166666666666</c:v>
                </c:pt>
                <c:pt idx="9">
                  <c:v>205.08333333333334</c:v>
                </c:pt>
                <c:pt idx="10">
                  <c:v>205.125</c:v>
                </c:pt>
                <c:pt idx="11">
                  <c:v>205.16666666666666</c:v>
                </c:pt>
                <c:pt idx="12">
                  <c:v>205.20833333333334</c:v>
                </c:pt>
                <c:pt idx="13">
                  <c:v>205.25</c:v>
                </c:pt>
                <c:pt idx="14">
                  <c:v>205.29166666666666</c:v>
                </c:pt>
                <c:pt idx="15">
                  <c:v>205.33333333333334</c:v>
                </c:pt>
              </c:numCache>
            </c:numRef>
          </c:xVal>
          <c:yVal>
            <c:numRef>
              <c:f>'1999'!$G$698:$G$713</c:f>
              <c:numCache>
                <c:formatCode>0.000</c:formatCode>
                <c:ptCount val="16"/>
                <c:pt idx="0">
                  <c:v>2.3062646185113955</c:v>
                </c:pt>
                <c:pt idx="1">
                  <c:v>2.2645128007469002</c:v>
                </c:pt>
                <c:pt idx="2">
                  <c:v>2.201661163514979</c:v>
                </c:pt>
                <c:pt idx="3">
                  <c:v>2.1490677021334323</c:v>
                </c:pt>
                <c:pt idx="4">
                  <c:v>2.1103666312006859</c:v>
                </c:pt>
                <c:pt idx="5">
                  <c:v>2.0574021123998589</c:v>
                </c:pt>
                <c:pt idx="6">
                  <c:v>1.986420471674532</c:v>
                </c:pt>
                <c:pt idx="7">
                  <c:v>1.9257380493566698</c:v>
                </c:pt>
                <c:pt idx="8">
                  <c:v>1.8826982612045589</c:v>
                </c:pt>
                <c:pt idx="9">
                  <c:v>1.8358694421041351</c:v>
                </c:pt>
                <c:pt idx="10">
                  <c:v>1.7888193224136453</c:v>
                </c:pt>
                <c:pt idx="11">
                  <c:v>1.7488261207718681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AB9-44A5-A38E-6B2CE67C7734}"/>
            </c:ext>
          </c:extLst>
        </c:ser>
        <c:ser>
          <c:idx val="1"/>
          <c:order val="1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33012707786526702"/>
                  <c:y val="-5.3950860309127997E-2"/>
                </c:manualLayout>
              </c:layout>
              <c:numFmt formatCode="General" sourceLinked="0"/>
            </c:trendlineLbl>
          </c:trendline>
          <c:xVal>
            <c:numRef>
              <c:f>'1999'!$F$698:$F$713</c:f>
              <c:numCache>
                <c:formatCode>0.000</c:formatCode>
                <c:ptCount val="16"/>
                <c:pt idx="0">
                  <c:v>204.70833333333334</c:v>
                </c:pt>
                <c:pt idx="1">
                  <c:v>204.75</c:v>
                </c:pt>
                <c:pt idx="2">
                  <c:v>204.79166666666666</c:v>
                </c:pt>
                <c:pt idx="3">
                  <c:v>204.83333333333334</c:v>
                </c:pt>
                <c:pt idx="4">
                  <c:v>204.875</c:v>
                </c:pt>
                <c:pt idx="5">
                  <c:v>204.91666666666666</c:v>
                </c:pt>
                <c:pt idx="6">
                  <c:v>204.95833333333334</c:v>
                </c:pt>
                <c:pt idx="7">
                  <c:v>205</c:v>
                </c:pt>
                <c:pt idx="8">
                  <c:v>205.04166666666666</c:v>
                </c:pt>
                <c:pt idx="9">
                  <c:v>205.08333333333334</c:v>
                </c:pt>
                <c:pt idx="10">
                  <c:v>205.125</c:v>
                </c:pt>
                <c:pt idx="11">
                  <c:v>205.16666666666666</c:v>
                </c:pt>
                <c:pt idx="12">
                  <c:v>205.20833333333334</c:v>
                </c:pt>
                <c:pt idx="13">
                  <c:v>205.25</c:v>
                </c:pt>
                <c:pt idx="14">
                  <c:v>205.29166666666666</c:v>
                </c:pt>
                <c:pt idx="15">
                  <c:v>205.33333333333334</c:v>
                </c:pt>
              </c:numCache>
            </c:numRef>
          </c:xVal>
          <c:yVal>
            <c:numRef>
              <c:f>'1999'!$H$698:$H$713</c:f>
              <c:numCache>
                <c:formatCode>0.000</c:formatCode>
                <c:ptCount val="16"/>
                <c:pt idx="11">
                  <c:v>1.7488261207718681</c:v>
                </c:pt>
                <c:pt idx="12">
                  <c:v>1.7305902008594716</c:v>
                </c:pt>
                <c:pt idx="13">
                  <c:v>1.7049979732430609</c:v>
                </c:pt>
                <c:pt idx="14">
                  <c:v>1.6903406879993503</c:v>
                </c:pt>
                <c:pt idx="15">
                  <c:v>1.6793315964201367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AB9-44A5-A38E-6B2CE67C77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8194872"/>
        <c:axId val="458197896"/>
      </c:scatterChart>
      <c:valAx>
        <c:axId val="458194872"/>
        <c:scaling>
          <c:orientation val="minMax"/>
          <c:max val="205.35"/>
          <c:min val="204.65"/>
        </c:scaling>
        <c:delete val="0"/>
        <c:axPos val="b"/>
        <c:numFmt formatCode="0.00" sourceLinked="0"/>
        <c:majorTickMark val="out"/>
        <c:minorTickMark val="none"/>
        <c:tickLblPos val="nextTo"/>
        <c:crossAx val="458197896"/>
        <c:crosses val="autoZero"/>
        <c:crossBetween val="midCat"/>
      </c:valAx>
      <c:valAx>
        <c:axId val="458197896"/>
        <c:scaling>
          <c:orientation val="minMax"/>
          <c:max val="2.4"/>
          <c:min val="1.6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819487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24271150481189799"/>
                  <c:y val="-0.60487678623505403"/>
                </c:manualLayout>
              </c:layout>
              <c:numFmt formatCode="General" sourceLinked="0"/>
            </c:trendlineLbl>
          </c:trendline>
          <c:xVal>
            <c:numRef>
              <c:f>'1999'!$F$746:$F$760</c:f>
              <c:numCache>
                <c:formatCode>0.000</c:formatCode>
                <c:ptCount val="15"/>
                <c:pt idx="0">
                  <c:v>206.70833333333334</c:v>
                </c:pt>
                <c:pt idx="1">
                  <c:v>206.75</c:v>
                </c:pt>
                <c:pt idx="2">
                  <c:v>206.79166666666666</c:v>
                </c:pt>
                <c:pt idx="3">
                  <c:v>206.83333333333334</c:v>
                </c:pt>
                <c:pt idx="4">
                  <c:v>206.875</c:v>
                </c:pt>
                <c:pt idx="5">
                  <c:v>206.91666666666666</c:v>
                </c:pt>
                <c:pt idx="6">
                  <c:v>206.95833333333334</c:v>
                </c:pt>
                <c:pt idx="7">
                  <c:v>207</c:v>
                </c:pt>
                <c:pt idx="8">
                  <c:v>207.04166666666666</c:v>
                </c:pt>
                <c:pt idx="9">
                  <c:v>207.08333333333334</c:v>
                </c:pt>
                <c:pt idx="10">
                  <c:v>207.125</c:v>
                </c:pt>
                <c:pt idx="11">
                  <c:v>207.16666666666666</c:v>
                </c:pt>
                <c:pt idx="12">
                  <c:v>207.20833333333334</c:v>
                </c:pt>
                <c:pt idx="13">
                  <c:v>207.25</c:v>
                </c:pt>
                <c:pt idx="14">
                  <c:v>207.29166666666666</c:v>
                </c:pt>
              </c:numCache>
            </c:numRef>
          </c:xVal>
          <c:yVal>
            <c:numRef>
              <c:f>'1999'!$G$746:$G$760</c:f>
              <c:numCache>
                <c:formatCode>0.000</c:formatCode>
                <c:ptCount val="15"/>
                <c:pt idx="1">
                  <c:v>1.9078260314523208</c:v>
                </c:pt>
                <c:pt idx="2">
                  <c:v>1.8683122846148359</c:v>
                </c:pt>
                <c:pt idx="3">
                  <c:v>1.8033205467630786</c:v>
                </c:pt>
                <c:pt idx="4">
                  <c:v>1.7196310478078998</c:v>
                </c:pt>
                <c:pt idx="5">
                  <c:v>1.6499050365545957</c:v>
                </c:pt>
                <c:pt idx="6">
                  <c:v>1.5870273186411672</c:v>
                </c:pt>
                <c:pt idx="7">
                  <c:v>1.5460779520516716</c:v>
                </c:pt>
                <c:pt idx="8">
                  <c:v>1.4898832020504753</c:v>
                </c:pt>
                <c:pt idx="9">
                  <c:v>1.4294633170783482</c:v>
                </c:pt>
                <c:pt idx="10">
                  <c:v>1.3608570231902437</c:v>
                </c:pt>
                <c:pt idx="11">
                  <c:v>1.3069989106929853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066-4EF9-A1E7-E6974A37357C}"/>
            </c:ext>
          </c:extLst>
        </c:ser>
        <c:ser>
          <c:idx val="1"/>
          <c:order val="1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5881867891513601"/>
                  <c:y val="-0.183580489938758"/>
                </c:manualLayout>
              </c:layout>
              <c:numFmt formatCode="General" sourceLinked="0"/>
            </c:trendlineLbl>
          </c:trendline>
          <c:xVal>
            <c:numRef>
              <c:f>'1999'!$F$746:$F$760</c:f>
              <c:numCache>
                <c:formatCode>0.000</c:formatCode>
                <c:ptCount val="15"/>
                <c:pt idx="0">
                  <c:v>206.70833333333334</c:v>
                </c:pt>
                <c:pt idx="1">
                  <c:v>206.75</c:v>
                </c:pt>
                <c:pt idx="2">
                  <c:v>206.79166666666666</c:v>
                </c:pt>
                <c:pt idx="3">
                  <c:v>206.83333333333334</c:v>
                </c:pt>
                <c:pt idx="4">
                  <c:v>206.875</c:v>
                </c:pt>
                <c:pt idx="5">
                  <c:v>206.91666666666666</c:v>
                </c:pt>
                <c:pt idx="6">
                  <c:v>206.95833333333334</c:v>
                </c:pt>
                <c:pt idx="7">
                  <c:v>207</c:v>
                </c:pt>
                <c:pt idx="8">
                  <c:v>207.04166666666666</c:v>
                </c:pt>
                <c:pt idx="9">
                  <c:v>207.08333333333334</c:v>
                </c:pt>
                <c:pt idx="10">
                  <c:v>207.125</c:v>
                </c:pt>
                <c:pt idx="11">
                  <c:v>207.16666666666666</c:v>
                </c:pt>
                <c:pt idx="12">
                  <c:v>207.20833333333334</c:v>
                </c:pt>
                <c:pt idx="13">
                  <c:v>207.25</c:v>
                </c:pt>
                <c:pt idx="14">
                  <c:v>207.29166666666666</c:v>
                </c:pt>
              </c:numCache>
            </c:numRef>
          </c:xVal>
          <c:yVal>
            <c:numRef>
              <c:f>'1999'!$H$746:$H$760</c:f>
              <c:numCache>
                <c:formatCode>0.000</c:formatCode>
                <c:ptCount val="15"/>
                <c:pt idx="11">
                  <c:v>1.3069989106929853</c:v>
                </c:pt>
                <c:pt idx="12">
                  <c:v>1.2798969098055151</c:v>
                </c:pt>
                <c:pt idx="13">
                  <c:v>1.2604649597888755</c:v>
                </c:pt>
                <c:pt idx="14">
                  <c:v>1.2526746940718692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066-4EF9-A1E7-E6974A37357C}"/>
            </c:ext>
          </c:extLst>
        </c:ser>
        <c:ser>
          <c:idx val="2"/>
          <c:order val="2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51732939632546"/>
                  <c:y val="-0.12861439195100599"/>
                </c:manualLayout>
              </c:layout>
              <c:numFmt formatCode="General" sourceLinked="0"/>
            </c:trendlineLbl>
          </c:trendline>
          <c:xVal>
            <c:numRef>
              <c:f>'1999'!$F$746:$F$760</c:f>
              <c:numCache>
                <c:formatCode>0.000</c:formatCode>
                <c:ptCount val="15"/>
                <c:pt idx="0">
                  <c:v>206.70833333333334</c:v>
                </c:pt>
                <c:pt idx="1">
                  <c:v>206.75</c:v>
                </c:pt>
                <c:pt idx="2">
                  <c:v>206.79166666666666</c:v>
                </c:pt>
                <c:pt idx="3">
                  <c:v>206.83333333333334</c:v>
                </c:pt>
                <c:pt idx="4">
                  <c:v>206.875</c:v>
                </c:pt>
                <c:pt idx="5">
                  <c:v>206.91666666666666</c:v>
                </c:pt>
                <c:pt idx="6">
                  <c:v>206.95833333333334</c:v>
                </c:pt>
                <c:pt idx="7">
                  <c:v>207</c:v>
                </c:pt>
                <c:pt idx="8">
                  <c:v>207.04166666666666</c:v>
                </c:pt>
                <c:pt idx="9">
                  <c:v>207.08333333333334</c:v>
                </c:pt>
                <c:pt idx="10">
                  <c:v>207.125</c:v>
                </c:pt>
                <c:pt idx="11">
                  <c:v>207.16666666666666</c:v>
                </c:pt>
                <c:pt idx="12">
                  <c:v>207.20833333333334</c:v>
                </c:pt>
                <c:pt idx="13">
                  <c:v>207.25</c:v>
                </c:pt>
                <c:pt idx="14">
                  <c:v>207.29166666666666</c:v>
                </c:pt>
              </c:numCache>
            </c:numRef>
          </c:xVal>
          <c:yVal>
            <c:numRef>
              <c:f>'1999'!$I$746:$I$760</c:f>
              <c:numCache>
                <c:formatCode>0.000</c:formatCode>
                <c:ptCount val="15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066-4EF9-A1E7-E6974A3735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8254808"/>
        <c:axId val="458257880"/>
      </c:scatterChart>
      <c:valAx>
        <c:axId val="458254808"/>
        <c:scaling>
          <c:orientation val="minMax"/>
        </c:scaling>
        <c:delete val="0"/>
        <c:axPos val="b"/>
        <c:numFmt formatCode="0.000" sourceLinked="1"/>
        <c:majorTickMark val="out"/>
        <c:minorTickMark val="none"/>
        <c:tickLblPos val="nextTo"/>
        <c:crossAx val="458257880"/>
        <c:crosses val="autoZero"/>
        <c:crossBetween val="midCat"/>
      </c:valAx>
      <c:valAx>
        <c:axId val="458257880"/>
        <c:scaling>
          <c:orientation val="minMax"/>
          <c:max val="1.9"/>
          <c:min val="1.2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4582548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31815332458442702"/>
                  <c:y val="-0.614136045494313"/>
                </c:manualLayout>
              </c:layout>
              <c:numFmt formatCode="General" sourceLinked="0"/>
            </c:trendlineLbl>
          </c:trendline>
          <c:xVal>
            <c:numRef>
              <c:f>'1999'!$F$771:$F$781</c:f>
              <c:numCache>
                <c:formatCode>0.000</c:formatCode>
                <c:ptCount val="11"/>
                <c:pt idx="0">
                  <c:v>207.75</c:v>
                </c:pt>
                <c:pt idx="1">
                  <c:v>207.79166666666666</c:v>
                </c:pt>
                <c:pt idx="2">
                  <c:v>207.83333333333334</c:v>
                </c:pt>
                <c:pt idx="3">
                  <c:v>207.875</c:v>
                </c:pt>
                <c:pt idx="4">
                  <c:v>207.91666666666666</c:v>
                </c:pt>
                <c:pt idx="5">
                  <c:v>207.95833333333334</c:v>
                </c:pt>
                <c:pt idx="6">
                  <c:v>208</c:v>
                </c:pt>
                <c:pt idx="7">
                  <c:v>208.04166666666666</c:v>
                </c:pt>
                <c:pt idx="8">
                  <c:v>208.08333333333334</c:v>
                </c:pt>
                <c:pt idx="9">
                  <c:v>208.125</c:v>
                </c:pt>
                <c:pt idx="10">
                  <c:v>208.16666666666666</c:v>
                </c:pt>
              </c:numCache>
            </c:numRef>
          </c:xVal>
          <c:yVal>
            <c:numRef>
              <c:f>'1999'!$G$771:$G$781</c:f>
              <c:numCache>
                <c:formatCode>0.000</c:formatCode>
                <c:ptCount val="11"/>
                <c:pt idx="0">
                  <c:v>1.9543358279951526</c:v>
                </c:pt>
                <c:pt idx="1">
                  <c:v>1.8719106612648837</c:v>
                </c:pt>
                <c:pt idx="2">
                  <c:v>1.7488261207718681</c:v>
                </c:pt>
                <c:pt idx="3">
                  <c:v>1.6499050365545957</c:v>
                </c:pt>
                <c:pt idx="4">
                  <c:v>1.5907394821071472</c:v>
                </c:pt>
                <c:pt idx="5">
                  <c:v>1.5086616191579905</c:v>
                </c:pt>
                <c:pt idx="6">
                  <c:v>1.4408312214311667</c:v>
                </c:pt>
                <c:pt idx="7">
                  <c:v>1.3876201650002629</c:v>
                </c:pt>
                <c:pt idx="8">
                  <c:v>1.3147207840165662</c:v>
                </c:pt>
                <c:pt idx="9">
                  <c:v>1.2135695668969315</c:v>
                </c:pt>
                <c:pt idx="10">
                  <c:v>1.1464757048130763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068-483E-B4AB-B32A0E753EF2}"/>
            </c:ext>
          </c:extLst>
        </c:ser>
        <c:ser>
          <c:idx val="1"/>
          <c:order val="1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2.9068897637795299E-2"/>
                  <c:y val="-0.253024934383202"/>
                </c:manualLayout>
              </c:layout>
              <c:numFmt formatCode="General" sourceLinked="0"/>
            </c:trendlineLbl>
          </c:trendline>
          <c:xVal>
            <c:numRef>
              <c:f>'1999'!$F$771:$F$781</c:f>
              <c:numCache>
                <c:formatCode>0.000</c:formatCode>
                <c:ptCount val="11"/>
                <c:pt idx="0">
                  <c:v>207.75</c:v>
                </c:pt>
                <c:pt idx="1">
                  <c:v>207.79166666666666</c:v>
                </c:pt>
                <c:pt idx="2">
                  <c:v>207.83333333333334</c:v>
                </c:pt>
                <c:pt idx="3">
                  <c:v>207.875</c:v>
                </c:pt>
                <c:pt idx="4">
                  <c:v>207.91666666666666</c:v>
                </c:pt>
                <c:pt idx="5">
                  <c:v>207.95833333333334</c:v>
                </c:pt>
                <c:pt idx="6">
                  <c:v>208</c:v>
                </c:pt>
                <c:pt idx="7">
                  <c:v>208.04166666666666</c:v>
                </c:pt>
                <c:pt idx="8">
                  <c:v>208.08333333333334</c:v>
                </c:pt>
                <c:pt idx="9">
                  <c:v>208.125</c:v>
                </c:pt>
                <c:pt idx="10">
                  <c:v>208.16666666666666</c:v>
                </c:pt>
              </c:numCache>
            </c:numRef>
          </c:xVal>
          <c:yVal>
            <c:numRef>
              <c:f>'1999'!$H$771:$H$781</c:f>
              <c:numCache>
                <c:formatCode>0.000</c:formatCode>
                <c:ptCount val="1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068-483E-B4AB-B32A0E753E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8288552"/>
        <c:axId val="458291576"/>
      </c:scatterChart>
      <c:valAx>
        <c:axId val="458288552"/>
        <c:scaling>
          <c:orientation val="minMax"/>
        </c:scaling>
        <c:delete val="0"/>
        <c:axPos val="b"/>
        <c:numFmt formatCode="0.00" sourceLinked="0"/>
        <c:majorTickMark val="out"/>
        <c:minorTickMark val="none"/>
        <c:tickLblPos val="nextTo"/>
        <c:crossAx val="458291576"/>
        <c:crosses val="autoZero"/>
        <c:crossBetween val="midCat"/>
      </c:valAx>
      <c:valAx>
        <c:axId val="458291576"/>
        <c:scaling>
          <c:orientation val="minMax"/>
          <c:max val="2"/>
          <c:min val="1.1000000000000001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828855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28655555555555601"/>
                  <c:y val="-0.54006197142023904"/>
                </c:manualLayout>
              </c:layout>
              <c:numFmt formatCode="General" sourceLinked="0"/>
            </c:trendlineLbl>
          </c:trendline>
          <c:xVal>
            <c:numRef>
              <c:f>'1999'!$F$731:$F$738</c:f>
              <c:numCache>
                <c:formatCode>0.000</c:formatCode>
                <c:ptCount val="8"/>
                <c:pt idx="0">
                  <c:v>206.08333333333334</c:v>
                </c:pt>
                <c:pt idx="1">
                  <c:v>206.125</c:v>
                </c:pt>
                <c:pt idx="2">
                  <c:v>206.16666666666666</c:v>
                </c:pt>
                <c:pt idx="3">
                  <c:v>206.20833333333334</c:v>
                </c:pt>
                <c:pt idx="4">
                  <c:v>206.25</c:v>
                </c:pt>
                <c:pt idx="5">
                  <c:v>206.29166666666666</c:v>
                </c:pt>
                <c:pt idx="6">
                  <c:v>206.33333333333334</c:v>
                </c:pt>
                <c:pt idx="7">
                  <c:v>206.375</c:v>
                </c:pt>
              </c:numCache>
            </c:numRef>
          </c:xVal>
          <c:yVal>
            <c:numRef>
              <c:f>'1999'!$G$731:$G$738</c:f>
              <c:numCache>
                <c:formatCode>0.000</c:formatCode>
                <c:ptCount val="8"/>
                <c:pt idx="0">
                  <c:v>1.9185768337317011</c:v>
                </c:pt>
                <c:pt idx="1">
                  <c:v>1.8970643413093693</c:v>
                </c:pt>
                <c:pt idx="2">
                  <c:v>1.8430879945133707</c:v>
                </c:pt>
                <c:pt idx="3">
                  <c:v>1.8141821979165127</c:v>
                </c:pt>
                <c:pt idx="4">
                  <c:v>1.7851905829806844</c:v>
                </c:pt>
                <c:pt idx="5">
                  <c:v>1.7561103590521967</c:v>
                </c:pt>
                <c:pt idx="6">
                  <c:v>1.7196310478078998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3EC-438E-B711-F41A8C061FFA}"/>
            </c:ext>
          </c:extLst>
        </c:ser>
        <c:ser>
          <c:idx val="1"/>
          <c:order val="1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101363954505687"/>
                  <c:y val="-0.34561752697579501"/>
                </c:manualLayout>
              </c:layout>
              <c:numFmt formatCode="General" sourceLinked="0"/>
            </c:trendlineLbl>
          </c:trendline>
          <c:xVal>
            <c:numRef>
              <c:f>'1999'!$F$731:$F$738</c:f>
              <c:numCache>
                <c:formatCode>0.000</c:formatCode>
                <c:ptCount val="8"/>
                <c:pt idx="0">
                  <c:v>206.08333333333334</c:v>
                </c:pt>
                <c:pt idx="1">
                  <c:v>206.125</c:v>
                </c:pt>
                <c:pt idx="2">
                  <c:v>206.16666666666666</c:v>
                </c:pt>
                <c:pt idx="3">
                  <c:v>206.20833333333334</c:v>
                </c:pt>
                <c:pt idx="4">
                  <c:v>206.25</c:v>
                </c:pt>
                <c:pt idx="5">
                  <c:v>206.29166666666666</c:v>
                </c:pt>
                <c:pt idx="6">
                  <c:v>206.33333333333334</c:v>
                </c:pt>
                <c:pt idx="7">
                  <c:v>206.375</c:v>
                </c:pt>
              </c:numCache>
            </c:numRef>
          </c:xVal>
          <c:yVal>
            <c:numRef>
              <c:f>'1999'!$H$731:$H$738</c:f>
              <c:numCache>
                <c:formatCode>0.000</c:formatCode>
                <c:ptCount val="8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3EC-438E-B711-F41A8C061FFA}"/>
            </c:ext>
          </c:extLst>
        </c:ser>
        <c:ser>
          <c:idx val="2"/>
          <c:order val="2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26413823272091"/>
                  <c:y val="-9.0987897346164998E-2"/>
                </c:manualLayout>
              </c:layout>
              <c:numFmt formatCode="General" sourceLinked="0"/>
            </c:trendlineLbl>
          </c:trendline>
          <c:xVal>
            <c:numRef>
              <c:f>'1999'!$F$731:$F$738</c:f>
              <c:numCache>
                <c:formatCode>0.000</c:formatCode>
                <c:ptCount val="8"/>
                <c:pt idx="0">
                  <c:v>206.08333333333334</c:v>
                </c:pt>
                <c:pt idx="1">
                  <c:v>206.125</c:v>
                </c:pt>
                <c:pt idx="2">
                  <c:v>206.16666666666666</c:v>
                </c:pt>
                <c:pt idx="3">
                  <c:v>206.20833333333334</c:v>
                </c:pt>
                <c:pt idx="4">
                  <c:v>206.25</c:v>
                </c:pt>
                <c:pt idx="5">
                  <c:v>206.29166666666666</c:v>
                </c:pt>
                <c:pt idx="6">
                  <c:v>206.33333333333334</c:v>
                </c:pt>
                <c:pt idx="7">
                  <c:v>206.375</c:v>
                </c:pt>
              </c:numCache>
            </c:numRef>
          </c:xVal>
          <c:yVal>
            <c:numRef>
              <c:f>'1999'!$I$731:$I$738</c:f>
              <c:numCache>
                <c:formatCode>0.000</c:formatCode>
                <c:ptCount val="8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3EC-438E-B711-F41A8C061F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8331592"/>
        <c:axId val="458334664"/>
      </c:scatterChart>
      <c:valAx>
        <c:axId val="458331592"/>
        <c:scaling>
          <c:orientation val="minMax"/>
        </c:scaling>
        <c:delete val="0"/>
        <c:axPos val="b"/>
        <c:numFmt formatCode="0.000" sourceLinked="1"/>
        <c:majorTickMark val="out"/>
        <c:minorTickMark val="none"/>
        <c:tickLblPos val="nextTo"/>
        <c:crossAx val="458334664"/>
        <c:crosses val="autoZero"/>
        <c:crossBetween val="midCat"/>
      </c:valAx>
      <c:valAx>
        <c:axId val="458334664"/>
        <c:scaling>
          <c:orientation val="minMax"/>
          <c:min val="1.7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45833159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29672309711286099"/>
                  <c:y val="-0.62339530475357197"/>
                </c:manualLayout>
              </c:layout>
              <c:numFmt formatCode="General" sourceLinked="0"/>
            </c:trendlineLbl>
          </c:trendline>
          <c:xVal>
            <c:numRef>
              <c:f>'1999'!$F$792:$F$806</c:f>
              <c:numCache>
                <c:formatCode>0.000</c:formatCode>
                <c:ptCount val="15"/>
                <c:pt idx="0">
                  <c:v>208.625</c:v>
                </c:pt>
                <c:pt idx="1">
                  <c:v>208.66666666666666</c:v>
                </c:pt>
                <c:pt idx="2">
                  <c:v>208.70833333333334</c:v>
                </c:pt>
                <c:pt idx="3">
                  <c:v>208.75</c:v>
                </c:pt>
                <c:pt idx="4">
                  <c:v>208.79166666666666</c:v>
                </c:pt>
                <c:pt idx="5">
                  <c:v>208.83333333333334</c:v>
                </c:pt>
                <c:pt idx="6">
                  <c:v>208.875</c:v>
                </c:pt>
                <c:pt idx="7">
                  <c:v>208.91666666666666</c:v>
                </c:pt>
                <c:pt idx="8">
                  <c:v>208.95833333333334</c:v>
                </c:pt>
                <c:pt idx="9">
                  <c:v>209</c:v>
                </c:pt>
                <c:pt idx="10">
                  <c:v>209.04166666666666</c:v>
                </c:pt>
                <c:pt idx="11">
                  <c:v>209.08333333333334</c:v>
                </c:pt>
                <c:pt idx="12">
                  <c:v>209.125</c:v>
                </c:pt>
                <c:pt idx="13">
                  <c:v>209.16666666666666</c:v>
                </c:pt>
                <c:pt idx="14">
                  <c:v>209.20833333333334</c:v>
                </c:pt>
              </c:numCache>
            </c:numRef>
          </c:xVal>
          <c:yVal>
            <c:numRef>
              <c:f>'1999'!$G$792:$G$806</c:f>
              <c:numCache>
                <c:formatCode>0.000</c:formatCode>
                <c:ptCount val="15"/>
                <c:pt idx="0">
                  <c:v>1.9185768337317011</c:v>
                </c:pt>
                <c:pt idx="1">
                  <c:v>1.8826982612045589</c:v>
                </c:pt>
                <c:pt idx="2">
                  <c:v>1.7960726702763579</c:v>
                </c:pt>
                <c:pt idx="3">
                  <c:v>1.7305902008594716</c:v>
                </c:pt>
                <c:pt idx="4">
                  <c:v>1.6976723816774772</c:v>
                </c:pt>
                <c:pt idx="5">
                  <c:v>1.6018656843567889</c:v>
                </c:pt>
                <c:pt idx="6">
                  <c:v>1.4748258283484719</c:v>
                </c:pt>
                <c:pt idx="7">
                  <c:v>1.3685146570580373</c:v>
                </c:pt>
                <c:pt idx="8">
                  <c:v>1.2876524398568232</c:v>
                </c:pt>
                <c:pt idx="9">
                  <c:v>1.1978539689100516</c:v>
                </c:pt>
                <c:pt idx="10">
                  <c:v>1.0986198664608862</c:v>
                </c:pt>
                <c:pt idx="11">
                  <c:v>1.0015702944519249</c:v>
                </c:pt>
                <c:pt idx="12">
                  <c:v>0.923356196148856</c:v>
                </c:pt>
                <c:pt idx="13">
                  <c:v>0.86486545333482479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56A-44C9-9399-FCAA0E0F859C}"/>
            </c:ext>
          </c:extLst>
        </c:ser>
        <c:ser>
          <c:idx val="1"/>
          <c:order val="1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48215988626421702"/>
                  <c:y val="-0.10627369495479699"/>
                </c:manualLayout>
              </c:layout>
              <c:numFmt formatCode="General" sourceLinked="0"/>
            </c:trendlineLbl>
          </c:trendline>
          <c:xVal>
            <c:numRef>
              <c:f>'1999'!$F$792:$F$806</c:f>
              <c:numCache>
                <c:formatCode>0.000</c:formatCode>
                <c:ptCount val="15"/>
                <c:pt idx="0">
                  <c:v>208.625</c:v>
                </c:pt>
                <c:pt idx="1">
                  <c:v>208.66666666666666</c:v>
                </c:pt>
                <c:pt idx="2">
                  <c:v>208.70833333333334</c:v>
                </c:pt>
                <c:pt idx="3">
                  <c:v>208.75</c:v>
                </c:pt>
                <c:pt idx="4">
                  <c:v>208.79166666666666</c:v>
                </c:pt>
                <c:pt idx="5">
                  <c:v>208.83333333333334</c:v>
                </c:pt>
                <c:pt idx="6">
                  <c:v>208.875</c:v>
                </c:pt>
                <c:pt idx="7">
                  <c:v>208.91666666666666</c:v>
                </c:pt>
                <c:pt idx="8">
                  <c:v>208.95833333333334</c:v>
                </c:pt>
                <c:pt idx="9">
                  <c:v>209</c:v>
                </c:pt>
                <c:pt idx="10">
                  <c:v>209.04166666666666</c:v>
                </c:pt>
                <c:pt idx="11">
                  <c:v>209.08333333333334</c:v>
                </c:pt>
                <c:pt idx="12">
                  <c:v>209.125</c:v>
                </c:pt>
                <c:pt idx="13">
                  <c:v>209.16666666666666</c:v>
                </c:pt>
                <c:pt idx="14">
                  <c:v>209.20833333333334</c:v>
                </c:pt>
              </c:numCache>
            </c:numRef>
          </c:xVal>
          <c:yVal>
            <c:numRef>
              <c:f>'1999'!$H$792:$H$806</c:f>
              <c:numCache>
                <c:formatCode>0.000</c:formatCode>
                <c:ptCount val="15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56A-44C9-9399-FCAA0E0F85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8366328"/>
        <c:axId val="458369352"/>
      </c:scatterChart>
      <c:valAx>
        <c:axId val="458366328"/>
        <c:scaling>
          <c:orientation val="minMax"/>
          <c:max val="209.25"/>
          <c:min val="208.7"/>
        </c:scaling>
        <c:delete val="0"/>
        <c:axPos val="b"/>
        <c:numFmt formatCode="0.00" sourceLinked="0"/>
        <c:majorTickMark val="out"/>
        <c:minorTickMark val="none"/>
        <c:tickLblPos val="nextTo"/>
        <c:crossAx val="458369352"/>
        <c:crosses val="autoZero"/>
        <c:crossBetween val="midCat"/>
      </c:valAx>
      <c:valAx>
        <c:axId val="458369352"/>
        <c:scaling>
          <c:orientation val="minMax"/>
          <c:max val="1.9"/>
          <c:min val="0.8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836632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19505358705161899"/>
                  <c:y val="-0.54932123067949801"/>
                </c:manualLayout>
              </c:layout>
              <c:numFmt formatCode="General" sourceLinked="0"/>
            </c:trendlineLbl>
          </c:trendline>
          <c:xVal>
            <c:numRef>
              <c:f>'1999'!$F$817:$F$831</c:f>
              <c:numCache>
                <c:formatCode>0.000</c:formatCode>
                <c:ptCount val="15"/>
                <c:pt idx="0">
                  <c:v>209.66666666666666</c:v>
                </c:pt>
                <c:pt idx="1">
                  <c:v>209.70833333333334</c:v>
                </c:pt>
                <c:pt idx="2">
                  <c:v>209.75</c:v>
                </c:pt>
                <c:pt idx="3">
                  <c:v>209.79166666666666</c:v>
                </c:pt>
                <c:pt idx="4">
                  <c:v>209.83333333333334</c:v>
                </c:pt>
                <c:pt idx="5">
                  <c:v>209.875</c:v>
                </c:pt>
                <c:pt idx="6">
                  <c:v>209.91666666666666</c:v>
                </c:pt>
                <c:pt idx="7">
                  <c:v>209.95833333333334</c:v>
                </c:pt>
                <c:pt idx="8">
                  <c:v>210</c:v>
                </c:pt>
                <c:pt idx="9">
                  <c:v>210.04166666666666</c:v>
                </c:pt>
                <c:pt idx="10">
                  <c:v>210.08333333333334</c:v>
                </c:pt>
                <c:pt idx="11">
                  <c:v>210.125</c:v>
                </c:pt>
                <c:pt idx="12">
                  <c:v>210.16666666666666</c:v>
                </c:pt>
                <c:pt idx="13">
                  <c:v>210.20833333333334</c:v>
                </c:pt>
                <c:pt idx="14">
                  <c:v>210.25</c:v>
                </c:pt>
              </c:numCache>
            </c:numRef>
          </c:xVal>
          <c:yVal>
            <c:numRef>
              <c:f>'1999'!$G$817:$G$831</c:f>
              <c:numCache>
                <c:formatCode>0.000</c:formatCode>
                <c:ptCount val="15"/>
                <c:pt idx="2">
                  <c:v>1.9543358279951526</c:v>
                </c:pt>
                <c:pt idx="3">
                  <c:v>1.8826982612045589</c:v>
                </c:pt>
                <c:pt idx="4">
                  <c:v>1.7924466830076784</c:v>
                </c:pt>
                <c:pt idx="5">
                  <c:v>1.6683084914247648</c:v>
                </c:pt>
                <c:pt idx="6">
                  <c:v>1.5199059667905868</c:v>
                </c:pt>
                <c:pt idx="7">
                  <c:v>1.3838034335333074</c:v>
                </c:pt>
                <c:pt idx="8">
                  <c:v>1.2448742997010502</c:v>
                </c:pt>
                <c:pt idx="9">
                  <c:v>1.0906020535012839</c:v>
                </c:pt>
                <c:pt idx="10">
                  <c:v>0.98521044286012649</c:v>
                </c:pt>
                <c:pt idx="11">
                  <c:v>0.89420600211442458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97A-4507-98EF-C2CD6763985A}"/>
            </c:ext>
          </c:extLst>
        </c:ser>
        <c:ser>
          <c:idx val="1"/>
          <c:order val="1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44468328958880099"/>
                  <c:y val="-0.135118474773987"/>
                </c:manualLayout>
              </c:layout>
              <c:numFmt formatCode="General" sourceLinked="0"/>
            </c:trendlineLbl>
          </c:trendline>
          <c:xVal>
            <c:numRef>
              <c:f>'1999'!$F$817:$F$831</c:f>
              <c:numCache>
                <c:formatCode>0.000</c:formatCode>
                <c:ptCount val="15"/>
                <c:pt idx="0">
                  <c:v>209.66666666666666</c:v>
                </c:pt>
                <c:pt idx="1">
                  <c:v>209.70833333333334</c:v>
                </c:pt>
                <c:pt idx="2">
                  <c:v>209.75</c:v>
                </c:pt>
                <c:pt idx="3">
                  <c:v>209.79166666666666</c:v>
                </c:pt>
                <c:pt idx="4">
                  <c:v>209.83333333333334</c:v>
                </c:pt>
                <c:pt idx="5">
                  <c:v>209.875</c:v>
                </c:pt>
                <c:pt idx="6">
                  <c:v>209.91666666666666</c:v>
                </c:pt>
                <c:pt idx="7">
                  <c:v>209.95833333333334</c:v>
                </c:pt>
                <c:pt idx="8">
                  <c:v>210</c:v>
                </c:pt>
                <c:pt idx="9">
                  <c:v>210.04166666666666</c:v>
                </c:pt>
                <c:pt idx="10">
                  <c:v>210.08333333333334</c:v>
                </c:pt>
                <c:pt idx="11">
                  <c:v>210.125</c:v>
                </c:pt>
                <c:pt idx="12">
                  <c:v>210.16666666666666</c:v>
                </c:pt>
                <c:pt idx="13">
                  <c:v>210.20833333333334</c:v>
                </c:pt>
                <c:pt idx="14">
                  <c:v>210.25</c:v>
                </c:pt>
              </c:numCache>
            </c:numRef>
          </c:xVal>
          <c:yVal>
            <c:numRef>
              <c:f>'1999'!$H$817:$H$831</c:f>
              <c:numCache>
                <c:formatCode>0.000</c:formatCode>
                <c:ptCount val="15"/>
                <c:pt idx="11">
                  <c:v>0.89420600211442458</c:v>
                </c:pt>
                <c:pt idx="12">
                  <c:v>0.82260629256388151</c:v>
                </c:pt>
                <c:pt idx="13">
                  <c:v>0.77992285565682951</c:v>
                </c:pt>
                <c:pt idx="14">
                  <c:v>0.75841489482739499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97A-4507-98EF-C2CD676398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8401960"/>
        <c:axId val="458404984"/>
      </c:scatterChart>
      <c:valAx>
        <c:axId val="458401960"/>
        <c:scaling>
          <c:orientation val="minMax"/>
          <c:max val="210.3"/>
          <c:min val="209.65"/>
        </c:scaling>
        <c:delete val="0"/>
        <c:axPos val="b"/>
        <c:numFmt formatCode="0.00" sourceLinked="0"/>
        <c:majorTickMark val="out"/>
        <c:minorTickMark val="none"/>
        <c:tickLblPos val="nextTo"/>
        <c:crossAx val="458404984"/>
        <c:crosses val="autoZero"/>
        <c:crossBetween val="midCat"/>
      </c:valAx>
      <c:valAx>
        <c:axId val="458404984"/>
        <c:scaling>
          <c:orientation val="minMax"/>
          <c:max val="2"/>
          <c:min val="0.7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840196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28273250218722701"/>
                  <c:y val="-0.62339530475357197"/>
                </c:manualLayout>
              </c:layout>
              <c:numFmt formatCode="General" sourceLinked="0"/>
            </c:trendlineLbl>
          </c:trendline>
          <c:xVal>
            <c:numRef>
              <c:f>'1999'!$F$840:$F$855</c:f>
              <c:numCache>
                <c:formatCode>0.000</c:formatCode>
                <c:ptCount val="16"/>
                <c:pt idx="0">
                  <c:v>210.625</c:v>
                </c:pt>
                <c:pt idx="1">
                  <c:v>210.66666666666666</c:v>
                </c:pt>
                <c:pt idx="2">
                  <c:v>210.70833333333334</c:v>
                </c:pt>
                <c:pt idx="3">
                  <c:v>210.75</c:v>
                </c:pt>
                <c:pt idx="4">
                  <c:v>210.79166666666666</c:v>
                </c:pt>
                <c:pt idx="5">
                  <c:v>210.83333333333334</c:v>
                </c:pt>
                <c:pt idx="6">
                  <c:v>210.875</c:v>
                </c:pt>
                <c:pt idx="7">
                  <c:v>210.91666666666666</c:v>
                </c:pt>
                <c:pt idx="8">
                  <c:v>210.95833333333334</c:v>
                </c:pt>
                <c:pt idx="9">
                  <c:v>211</c:v>
                </c:pt>
                <c:pt idx="10">
                  <c:v>211.04166666666666</c:v>
                </c:pt>
                <c:pt idx="11">
                  <c:v>211.08333333333334</c:v>
                </c:pt>
                <c:pt idx="12">
                  <c:v>211.125</c:v>
                </c:pt>
                <c:pt idx="13">
                  <c:v>211.16666666666666</c:v>
                </c:pt>
                <c:pt idx="14">
                  <c:v>211.20833333333334</c:v>
                </c:pt>
                <c:pt idx="15">
                  <c:v>211.25</c:v>
                </c:pt>
              </c:numCache>
            </c:numRef>
          </c:xVal>
          <c:yVal>
            <c:numRef>
              <c:f>'1999'!$G$840:$G$855</c:f>
              <c:numCache>
                <c:formatCode>0.000</c:formatCode>
                <c:ptCount val="16"/>
                <c:pt idx="0">
                  <c:v>1.8394793702808423</c:v>
                </c:pt>
                <c:pt idx="1">
                  <c:v>1.7996972897074535</c:v>
                </c:pt>
                <c:pt idx="2">
                  <c:v>1.7342403025179676</c:v>
                </c:pt>
                <c:pt idx="3">
                  <c:v>1.6903406879993503</c:v>
                </c:pt>
                <c:pt idx="4">
                  <c:v>1.6499050365545957</c:v>
                </c:pt>
                <c:pt idx="5">
                  <c:v>1.5981586578226201</c:v>
                </c:pt>
                <c:pt idx="6">
                  <c:v>1.5311335509248896</c:v>
                </c:pt>
                <c:pt idx="7">
                  <c:v>1.444616435340446</c:v>
                </c:pt>
                <c:pt idx="8">
                  <c:v>1.3570248606650008</c:v>
                </c:pt>
                <c:pt idx="9">
                  <c:v>1.2565710872629652</c:v>
                </c:pt>
                <c:pt idx="10">
                  <c:v>1.1662923626993462</c:v>
                </c:pt>
                <c:pt idx="11">
                  <c:v>1.0825719804824097</c:v>
                </c:pt>
                <c:pt idx="12">
                  <c:v>1.0381820919400246</c:v>
                </c:pt>
                <c:pt idx="13">
                  <c:v>0.99339725581002436</c:v>
                </c:pt>
                <c:pt idx="14">
                  <c:v>0.95644613492967712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FD4-4F05-9F32-C8B48F2E5A5D}"/>
            </c:ext>
          </c:extLst>
        </c:ser>
        <c:ser>
          <c:idx val="1"/>
          <c:order val="1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27717694663167097"/>
                  <c:y val="-3.2544109069699699E-2"/>
                </c:manualLayout>
              </c:layout>
              <c:numFmt formatCode="General" sourceLinked="0"/>
            </c:trendlineLbl>
          </c:trendline>
          <c:xVal>
            <c:numRef>
              <c:f>'1999'!$F$840:$F$855</c:f>
              <c:numCache>
                <c:formatCode>0.000</c:formatCode>
                <c:ptCount val="16"/>
                <c:pt idx="0">
                  <c:v>210.625</c:v>
                </c:pt>
                <c:pt idx="1">
                  <c:v>210.66666666666666</c:v>
                </c:pt>
                <c:pt idx="2">
                  <c:v>210.70833333333334</c:v>
                </c:pt>
                <c:pt idx="3">
                  <c:v>210.75</c:v>
                </c:pt>
                <c:pt idx="4">
                  <c:v>210.79166666666666</c:v>
                </c:pt>
                <c:pt idx="5">
                  <c:v>210.83333333333334</c:v>
                </c:pt>
                <c:pt idx="6">
                  <c:v>210.875</c:v>
                </c:pt>
                <c:pt idx="7">
                  <c:v>210.91666666666666</c:v>
                </c:pt>
                <c:pt idx="8">
                  <c:v>210.95833333333334</c:v>
                </c:pt>
                <c:pt idx="9">
                  <c:v>211</c:v>
                </c:pt>
                <c:pt idx="10">
                  <c:v>211.04166666666666</c:v>
                </c:pt>
                <c:pt idx="11">
                  <c:v>211.08333333333334</c:v>
                </c:pt>
                <c:pt idx="12">
                  <c:v>211.125</c:v>
                </c:pt>
                <c:pt idx="13">
                  <c:v>211.16666666666666</c:v>
                </c:pt>
                <c:pt idx="14">
                  <c:v>211.20833333333334</c:v>
                </c:pt>
                <c:pt idx="15">
                  <c:v>211.25</c:v>
                </c:pt>
              </c:numCache>
            </c:numRef>
          </c:xVal>
          <c:yVal>
            <c:numRef>
              <c:f>'1999'!$H$840:$H$855</c:f>
              <c:numCache>
                <c:formatCode>0.000</c:formatCode>
                <c:ptCount val="1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FD4-4F05-9F32-C8B48F2E5A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8437592"/>
        <c:axId val="458440616"/>
      </c:scatterChart>
      <c:valAx>
        <c:axId val="458437592"/>
        <c:scaling>
          <c:orientation val="minMax"/>
          <c:min val="210.6"/>
        </c:scaling>
        <c:delete val="0"/>
        <c:axPos val="b"/>
        <c:numFmt formatCode="0.00" sourceLinked="0"/>
        <c:majorTickMark val="out"/>
        <c:minorTickMark val="none"/>
        <c:tickLblPos val="nextTo"/>
        <c:crossAx val="458440616"/>
        <c:crosses val="autoZero"/>
        <c:crossBetween val="midCat"/>
      </c:valAx>
      <c:valAx>
        <c:axId val="458440616"/>
        <c:scaling>
          <c:orientation val="minMax"/>
          <c:max val="1.9"/>
          <c:min val="0.9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843759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26606583552056001"/>
                  <c:y val="-0.67432123067949801"/>
                </c:manualLayout>
              </c:layout>
              <c:numFmt formatCode="General" sourceLinked="0"/>
            </c:trendlineLbl>
          </c:trendline>
          <c:xVal>
            <c:numRef>
              <c:f>'1999'!$F$864:$F$879</c:f>
              <c:numCache>
                <c:formatCode>0.000</c:formatCode>
                <c:ptCount val="16"/>
                <c:pt idx="0">
                  <c:v>211.625</c:v>
                </c:pt>
                <c:pt idx="1">
                  <c:v>211.66666666666666</c:v>
                </c:pt>
                <c:pt idx="2">
                  <c:v>211.70833333333334</c:v>
                </c:pt>
                <c:pt idx="3">
                  <c:v>211.75</c:v>
                </c:pt>
                <c:pt idx="4">
                  <c:v>211.79166666666666</c:v>
                </c:pt>
                <c:pt idx="5">
                  <c:v>211.83333333333334</c:v>
                </c:pt>
                <c:pt idx="6">
                  <c:v>211.875</c:v>
                </c:pt>
                <c:pt idx="7">
                  <c:v>211.91666666666666</c:v>
                </c:pt>
                <c:pt idx="8">
                  <c:v>211.95833333333334</c:v>
                </c:pt>
                <c:pt idx="9">
                  <c:v>212</c:v>
                </c:pt>
                <c:pt idx="10">
                  <c:v>212.04166666666666</c:v>
                </c:pt>
                <c:pt idx="11">
                  <c:v>212.08333333333334</c:v>
                </c:pt>
                <c:pt idx="12">
                  <c:v>212.125</c:v>
                </c:pt>
                <c:pt idx="13">
                  <c:v>212.16666666666666</c:v>
                </c:pt>
                <c:pt idx="14">
                  <c:v>212.20833333333334</c:v>
                </c:pt>
                <c:pt idx="15">
                  <c:v>212.25</c:v>
                </c:pt>
              </c:numCache>
            </c:numRef>
          </c:xVal>
          <c:yVal>
            <c:numRef>
              <c:f>'1999'!$G$864:$G$879</c:f>
              <c:numCache>
                <c:formatCode>0.000</c:formatCode>
                <c:ptCount val="16"/>
                <c:pt idx="0">
                  <c:v>1.5124116108508168</c:v>
                </c:pt>
                <c:pt idx="1">
                  <c:v>1.4672854124802983</c:v>
                </c:pt>
                <c:pt idx="2">
                  <c:v>1.4483996201668867</c:v>
                </c:pt>
                <c:pt idx="3">
                  <c:v>1.4104753986020282</c:v>
                </c:pt>
                <c:pt idx="4">
                  <c:v>1.3455148719238033</c:v>
                </c:pt>
                <c:pt idx="5">
                  <c:v>1.3031344136544649</c:v>
                </c:pt>
                <c:pt idx="6">
                  <c:v>1.2526746940718692</c:v>
                </c:pt>
                <c:pt idx="7">
                  <c:v>1.1820951701101412</c:v>
                </c:pt>
                <c:pt idx="8">
                  <c:v>1.1106238525336656</c:v>
                </c:pt>
                <c:pt idx="9">
                  <c:v>1.0462817405170155</c:v>
                </c:pt>
                <c:pt idx="10">
                  <c:v>0.98111182835869459</c:v>
                </c:pt>
                <c:pt idx="11">
                  <c:v>0.90255375629416335</c:v>
                </c:pt>
                <c:pt idx="12">
                  <c:v>0.83532758234207349</c:v>
                </c:pt>
                <c:pt idx="13">
                  <c:v>0.78849456827606379</c:v>
                </c:pt>
                <c:pt idx="14">
                  <c:v>0.76272557548251807</c:v>
                </c:pt>
                <c:pt idx="15">
                  <c:v>0.73679209486597153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4DC-4901-9A73-AA8DAE27AFB7}"/>
            </c:ext>
          </c:extLst>
        </c:ser>
        <c:ser>
          <c:idx val="1"/>
          <c:order val="1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319684601924759"/>
                  <c:y val="-7.2469378827646605E-2"/>
                </c:manualLayout>
              </c:layout>
              <c:numFmt formatCode="General" sourceLinked="0"/>
            </c:trendlineLbl>
          </c:trendline>
          <c:xVal>
            <c:numRef>
              <c:f>'1999'!$F$864:$F$879</c:f>
              <c:numCache>
                <c:formatCode>0.000</c:formatCode>
                <c:ptCount val="16"/>
                <c:pt idx="0">
                  <c:v>211.625</c:v>
                </c:pt>
                <c:pt idx="1">
                  <c:v>211.66666666666666</c:v>
                </c:pt>
                <c:pt idx="2">
                  <c:v>211.70833333333334</c:v>
                </c:pt>
                <c:pt idx="3">
                  <c:v>211.75</c:v>
                </c:pt>
                <c:pt idx="4">
                  <c:v>211.79166666666666</c:v>
                </c:pt>
                <c:pt idx="5">
                  <c:v>211.83333333333334</c:v>
                </c:pt>
                <c:pt idx="6">
                  <c:v>211.875</c:v>
                </c:pt>
                <c:pt idx="7">
                  <c:v>211.91666666666666</c:v>
                </c:pt>
                <c:pt idx="8">
                  <c:v>211.95833333333334</c:v>
                </c:pt>
                <c:pt idx="9">
                  <c:v>212</c:v>
                </c:pt>
                <c:pt idx="10">
                  <c:v>212.04166666666666</c:v>
                </c:pt>
                <c:pt idx="11">
                  <c:v>212.08333333333334</c:v>
                </c:pt>
                <c:pt idx="12">
                  <c:v>212.125</c:v>
                </c:pt>
                <c:pt idx="13">
                  <c:v>212.16666666666666</c:v>
                </c:pt>
                <c:pt idx="14">
                  <c:v>212.20833333333334</c:v>
                </c:pt>
                <c:pt idx="15">
                  <c:v>212.25</c:v>
                </c:pt>
              </c:numCache>
            </c:numRef>
          </c:xVal>
          <c:yVal>
            <c:numRef>
              <c:f>'1999'!$H$864:$H$879</c:f>
              <c:numCache>
                <c:formatCode>0.000</c:formatCode>
                <c:ptCount val="1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4DC-4901-9A73-AA8DAE27AF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8473352"/>
        <c:axId val="458476376"/>
      </c:scatterChart>
      <c:valAx>
        <c:axId val="458473352"/>
        <c:scaling>
          <c:orientation val="minMax"/>
          <c:min val="211.6"/>
        </c:scaling>
        <c:delete val="0"/>
        <c:axPos val="b"/>
        <c:numFmt formatCode="0.00" sourceLinked="0"/>
        <c:majorTickMark val="out"/>
        <c:minorTickMark val="none"/>
        <c:tickLblPos val="nextTo"/>
        <c:crossAx val="458476376"/>
        <c:crosses val="autoZero"/>
        <c:crossBetween val="midCat"/>
      </c:valAx>
      <c:valAx>
        <c:axId val="458476376"/>
        <c:scaling>
          <c:orientation val="minMax"/>
          <c:max val="1.6"/>
          <c:min val="0.7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847335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'1999'!$F$267:$F$277</c:f>
              <c:numCache>
                <c:formatCode>0.000</c:formatCode>
                <c:ptCount val="11"/>
                <c:pt idx="0">
                  <c:v>186.75</c:v>
                </c:pt>
                <c:pt idx="1">
                  <c:v>186.79166666666666</c:v>
                </c:pt>
                <c:pt idx="2">
                  <c:v>186.83333333333334</c:v>
                </c:pt>
                <c:pt idx="3">
                  <c:v>186.875</c:v>
                </c:pt>
                <c:pt idx="4">
                  <c:v>186.91666666666666</c:v>
                </c:pt>
                <c:pt idx="5">
                  <c:v>186.95833333333334</c:v>
                </c:pt>
                <c:pt idx="6">
                  <c:v>187</c:v>
                </c:pt>
                <c:pt idx="7">
                  <c:v>187.04166666666666</c:v>
                </c:pt>
                <c:pt idx="8">
                  <c:v>187.08333333333334</c:v>
                </c:pt>
                <c:pt idx="9">
                  <c:v>187.125</c:v>
                </c:pt>
                <c:pt idx="10">
                  <c:v>187.16666666666666</c:v>
                </c:pt>
              </c:numCache>
            </c:numRef>
          </c:xVal>
          <c:yVal>
            <c:numRef>
              <c:f>'1999'!$E$267:$E$277</c:f>
              <c:numCache>
                <c:formatCode>0.000</c:formatCode>
                <c:ptCount val="11"/>
                <c:pt idx="0">
                  <c:v>4.0025650778645332</c:v>
                </c:pt>
                <c:pt idx="1">
                  <c:v>3.902804144726546</c:v>
                </c:pt>
                <c:pt idx="2">
                  <c:v>3.883340023209584</c:v>
                </c:pt>
                <c:pt idx="3">
                  <c:v>3.7530464461086752</c:v>
                </c:pt>
                <c:pt idx="4">
                  <c:v>3.5437813626789305</c:v>
                </c:pt>
                <c:pt idx="5">
                  <c:v>3.3165447685611622</c:v>
                </c:pt>
                <c:pt idx="6">
                  <c:v>3.1238541651161587</c:v>
                </c:pt>
                <c:pt idx="7">
                  <c:v>3.0390994953873189</c:v>
                </c:pt>
                <c:pt idx="8">
                  <c:v>2.935656382223137</c:v>
                </c:pt>
                <c:pt idx="9">
                  <c:v>2.8930288989442943</c:v>
                </c:pt>
                <c:pt idx="10">
                  <c:v>2.8460681290498719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E41-4802-8973-444A17892D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3898072"/>
        <c:axId val="453901192"/>
      </c:scatterChart>
      <c:valAx>
        <c:axId val="453898072"/>
        <c:scaling>
          <c:orientation val="minMax"/>
        </c:scaling>
        <c:delete val="0"/>
        <c:axPos val="b"/>
        <c:numFmt formatCode="0.00" sourceLinked="0"/>
        <c:majorTickMark val="out"/>
        <c:minorTickMark val="none"/>
        <c:tickLblPos val="nextTo"/>
        <c:crossAx val="453901192"/>
        <c:crosses val="autoZero"/>
        <c:crossBetween val="midCat"/>
      </c:valAx>
      <c:valAx>
        <c:axId val="453901192"/>
        <c:scaling>
          <c:orientation val="minMax"/>
          <c:max val="4.0999999999999996"/>
          <c:min val="2.5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389807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24519947506561701"/>
                  <c:y val="-0.59561752697579495"/>
                </c:manualLayout>
              </c:layout>
              <c:numFmt formatCode="General" sourceLinked="0"/>
            </c:trendlineLbl>
          </c:trendline>
          <c:xVal>
            <c:numRef>
              <c:f>'1999'!$F$892:$F$902</c:f>
              <c:numCache>
                <c:formatCode>0.000</c:formatCode>
                <c:ptCount val="11"/>
                <c:pt idx="0">
                  <c:v>212.79166666666666</c:v>
                </c:pt>
                <c:pt idx="1">
                  <c:v>212.83333333333334</c:v>
                </c:pt>
                <c:pt idx="2">
                  <c:v>212.875</c:v>
                </c:pt>
                <c:pt idx="3">
                  <c:v>212.91666666666666</c:v>
                </c:pt>
                <c:pt idx="4">
                  <c:v>212.95833333333334</c:v>
                </c:pt>
                <c:pt idx="5">
                  <c:v>213</c:v>
                </c:pt>
                <c:pt idx="6">
                  <c:v>213.04166666666666</c:v>
                </c:pt>
                <c:pt idx="7">
                  <c:v>213.08333333333334</c:v>
                </c:pt>
                <c:pt idx="8">
                  <c:v>213.125</c:v>
                </c:pt>
                <c:pt idx="9">
                  <c:v>213.16666666666666</c:v>
                </c:pt>
                <c:pt idx="10">
                  <c:v>213.20833333333334</c:v>
                </c:pt>
              </c:numCache>
            </c:numRef>
          </c:xVal>
          <c:yVal>
            <c:numRef>
              <c:f>'1999'!$G$892:$G$902</c:f>
              <c:numCache>
                <c:formatCode>0.000</c:formatCode>
                <c:ptCount val="11"/>
                <c:pt idx="0">
                  <c:v>1.7196310478078998</c:v>
                </c:pt>
                <c:pt idx="1">
                  <c:v>1.6609518839743558</c:v>
                </c:pt>
                <c:pt idx="2">
                  <c:v>1.5386093986542215</c:v>
                </c:pt>
                <c:pt idx="3">
                  <c:v>1.3876201650002629</c:v>
                </c:pt>
                <c:pt idx="4">
                  <c:v>1.2643563230668555</c:v>
                </c:pt>
                <c:pt idx="5">
                  <c:v>1.1106238525336656</c:v>
                </c:pt>
                <c:pt idx="6">
                  <c:v>0.97290409702800984</c:v>
                </c:pt>
                <c:pt idx="7">
                  <c:v>0.86906887520766229</c:v>
                </c:pt>
                <c:pt idx="8">
                  <c:v>0.8055850858684207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610-47FE-83F3-CCDA836B68D7}"/>
            </c:ext>
          </c:extLst>
        </c:ser>
        <c:ser>
          <c:idx val="1"/>
          <c:order val="1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50468044619422603"/>
                  <c:y val="-7.70990084572762E-2"/>
                </c:manualLayout>
              </c:layout>
              <c:numFmt formatCode="General" sourceLinked="0"/>
            </c:trendlineLbl>
          </c:trendline>
          <c:xVal>
            <c:numRef>
              <c:f>'1999'!$F$892:$F$902</c:f>
              <c:numCache>
                <c:formatCode>0.000</c:formatCode>
                <c:ptCount val="11"/>
                <c:pt idx="0">
                  <c:v>212.79166666666666</c:v>
                </c:pt>
                <c:pt idx="1">
                  <c:v>212.83333333333334</c:v>
                </c:pt>
                <c:pt idx="2">
                  <c:v>212.875</c:v>
                </c:pt>
                <c:pt idx="3">
                  <c:v>212.91666666666666</c:v>
                </c:pt>
                <c:pt idx="4">
                  <c:v>212.95833333333334</c:v>
                </c:pt>
                <c:pt idx="5">
                  <c:v>213</c:v>
                </c:pt>
                <c:pt idx="6">
                  <c:v>213.04166666666666</c:v>
                </c:pt>
                <c:pt idx="7">
                  <c:v>213.08333333333334</c:v>
                </c:pt>
                <c:pt idx="8">
                  <c:v>213.125</c:v>
                </c:pt>
                <c:pt idx="9">
                  <c:v>213.16666666666666</c:v>
                </c:pt>
                <c:pt idx="10">
                  <c:v>213.20833333333334</c:v>
                </c:pt>
              </c:numCache>
            </c:numRef>
          </c:xVal>
          <c:yVal>
            <c:numRef>
              <c:f>'1999'!$H$892:$H$902</c:f>
              <c:numCache>
                <c:formatCode>0.000</c:formatCode>
                <c:ptCount val="11"/>
                <c:pt idx="8">
                  <c:v>0.8055850858684207</c:v>
                </c:pt>
                <c:pt idx="9">
                  <c:v>0.75841489482739499</c:v>
                </c:pt>
                <c:pt idx="10">
                  <c:v>0.72376198901696198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610-47FE-83F3-CCDA836B68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8509160"/>
        <c:axId val="458512184"/>
      </c:scatterChart>
      <c:valAx>
        <c:axId val="458509160"/>
        <c:scaling>
          <c:orientation val="minMax"/>
        </c:scaling>
        <c:delete val="0"/>
        <c:axPos val="b"/>
        <c:numFmt formatCode="0.00" sourceLinked="0"/>
        <c:majorTickMark val="out"/>
        <c:minorTickMark val="none"/>
        <c:tickLblPos val="nextTo"/>
        <c:crossAx val="458512184"/>
        <c:crosses val="autoZero"/>
        <c:crossBetween val="midCat"/>
      </c:valAx>
      <c:valAx>
        <c:axId val="458512184"/>
        <c:scaling>
          <c:orientation val="minMax"/>
          <c:max val="1.8"/>
          <c:min val="0.7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850916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28116469816272999"/>
                  <c:y val="-0.67895086030912799"/>
                </c:manualLayout>
              </c:layout>
              <c:numFmt formatCode="General" sourceLinked="0"/>
            </c:trendlineLbl>
          </c:trendline>
          <c:xVal>
            <c:numRef>
              <c:f>'1999'!$F$913:$F$927</c:f>
              <c:numCache>
                <c:formatCode>0.000</c:formatCode>
                <c:ptCount val="15"/>
                <c:pt idx="0">
                  <c:v>213.66666666666666</c:v>
                </c:pt>
                <c:pt idx="1">
                  <c:v>213.70833333333334</c:v>
                </c:pt>
                <c:pt idx="2">
                  <c:v>213.75</c:v>
                </c:pt>
                <c:pt idx="3">
                  <c:v>213.79166666666666</c:v>
                </c:pt>
                <c:pt idx="4">
                  <c:v>213.83333333333334</c:v>
                </c:pt>
                <c:pt idx="5">
                  <c:v>213.875</c:v>
                </c:pt>
                <c:pt idx="6">
                  <c:v>213.91666666666666</c:v>
                </c:pt>
                <c:pt idx="7">
                  <c:v>213.95833333333334</c:v>
                </c:pt>
                <c:pt idx="8">
                  <c:v>214</c:v>
                </c:pt>
                <c:pt idx="9">
                  <c:v>214.04166666666666</c:v>
                </c:pt>
                <c:pt idx="10">
                  <c:v>214.08333333333334</c:v>
                </c:pt>
                <c:pt idx="11">
                  <c:v>214.125</c:v>
                </c:pt>
                <c:pt idx="12">
                  <c:v>214.16666666666666</c:v>
                </c:pt>
                <c:pt idx="13">
                  <c:v>214.20833333333334</c:v>
                </c:pt>
                <c:pt idx="14">
                  <c:v>214.25</c:v>
                </c:pt>
              </c:numCache>
            </c:numRef>
          </c:xVal>
          <c:yVal>
            <c:numRef>
              <c:f>'1999'!$G$913:$G$927</c:f>
              <c:numCache>
                <c:formatCode>0.000</c:formatCode>
                <c:ptCount val="15"/>
                <c:pt idx="1">
                  <c:v>1.8755077796131114</c:v>
                </c:pt>
                <c:pt idx="2">
                  <c:v>1.7960726702763579</c:v>
                </c:pt>
                <c:pt idx="3">
                  <c:v>1.7049979732430609</c:v>
                </c:pt>
                <c:pt idx="4">
                  <c:v>1.6203754863041764</c:v>
                </c:pt>
                <c:pt idx="5">
                  <c:v>1.5011559683050155</c:v>
                </c:pt>
                <c:pt idx="6">
                  <c:v>1.3799845266023754</c:v>
                </c:pt>
                <c:pt idx="7">
                  <c:v>1.2682451884499129</c:v>
                </c:pt>
                <c:pt idx="8">
                  <c:v>1.142503821353503</c:v>
                </c:pt>
                <c:pt idx="9">
                  <c:v>1.0178755871714904</c:v>
                </c:pt>
                <c:pt idx="10">
                  <c:v>0.923356196148856</c:v>
                </c:pt>
                <c:pt idx="11">
                  <c:v>0.86065800503712941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BB0-4035-9537-0CB74A7422A6}"/>
            </c:ext>
          </c:extLst>
        </c:ser>
        <c:ser>
          <c:idx val="1"/>
          <c:order val="1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292275809273841"/>
                  <c:y val="-2.61730825313502E-2"/>
                </c:manualLayout>
              </c:layout>
              <c:numFmt formatCode="General" sourceLinked="0"/>
            </c:trendlineLbl>
          </c:trendline>
          <c:xVal>
            <c:numRef>
              <c:f>'1999'!$F$913:$F$927</c:f>
              <c:numCache>
                <c:formatCode>0.000</c:formatCode>
                <c:ptCount val="15"/>
                <c:pt idx="0">
                  <c:v>213.66666666666666</c:v>
                </c:pt>
                <c:pt idx="1">
                  <c:v>213.70833333333334</c:v>
                </c:pt>
                <c:pt idx="2">
                  <c:v>213.75</c:v>
                </c:pt>
                <c:pt idx="3">
                  <c:v>213.79166666666666</c:v>
                </c:pt>
                <c:pt idx="4">
                  <c:v>213.83333333333334</c:v>
                </c:pt>
                <c:pt idx="5">
                  <c:v>213.875</c:v>
                </c:pt>
                <c:pt idx="6">
                  <c:v>213.91666666666666</c:v>
                </c:pt>
                <c:pt idx="7">
                  <c:v>213.95833333333334</c:v>
                </c:pt>
                <c:pt idx="8">
                  <c:v>214</c:v>
                </c:pt>
                <c:pt idx="9">
                  <c:v>214.04166666666666</c:v>
                </c:pt>
                <c:pt idx="10">
                  <c:v>214.08333333333334</c:v>
                </c:pt>
                <c:pt idx="11">
                  <c:v>214.125</c:v>
                </c:pt>
                <c:pt idx="12">
                  <c:v>214.16666666666666</c:v>
                </c:pt>
                <c:pt idx="13">
                  <c:v>214.20833333333334</c:v>
                </c:pt>
                <c:pt idx="14">
                  <c:v>214.25</c:v>
                </c:pt>
              </c:numCache>
            </c:numRef>
          </c:xVal>
          <c:yVal>
            <c:numRef>
              <c:f>'1999'!$H$913:$H$927</c:f>
              <c:numCache>
                <c:formatCode>0.000</c:formatCode>
                <c:ptCount val="15"/>
                <c:pt idx="11">
                  <c:v>0.86065800503712941</c:v>
                </c:pt>
                <c:pt idx="12">
                  <c:v>0.82260629256388151</c:v>
                </c:pt>
                <c:pt idx="13">
                  <c:v>0.7970485827392757</c:v>
                </c:pt>
                <c:pt idx="14">
                  <c:v>0.78421093601434877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BB0-4035-9537-0CB74A7422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8544984"/>
        <c:axId val="458548008"/>
      </c:scatterChart>
      <c:valAx>
        <c:axId val="458544984"/>
        <c:scaling>
          <c:orientation val="minMax"/>
          <c:max val="214.3"/>
          <c:min val="213.65"/>
        </c:scaling>
        <c:delete val="0"/>
        <c:axPos val="b"/>
        <c:numFmt formatCode="0.00" sourceLinked="0"/>
        <c:majorTickMark val="out"/>
        <c:minorTickMark val="none"/>
        <c:tickLblPos val="nextTo"/>
        <c:crossAx val="458548008"/>
        <c:crosses val="autoZero"/>
        <c:crossBetween val="midCat"/>
      </c:valAx>
      <c:valAx>
        <c:axId val="458548008"/>
        <c:scaling>
          <c:orientation val="minMax"/>
          <c:max val="1.9"/>
          <c:min val="0.7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854498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38471937882764701"/>
                  <c:y val="-0.63728419364246103"/>
                </c:manualLayout>
              </c:layout>
              <c:numFmt formatCode="General" sourceLinked="0"/>
            </c:trendlineLbl>
          </c:trendline>
          <c:xVal>
            <c:numRef>
              <c:f>'1999'!$F$937:$F$950</c:f>
              <c:numCache>
                <c:formatCode>0.000</c:formatCode>
                <c:ptCount val="14"/>
                <c:pt idx="0">
                  <c:v>214.66666666666666</c:v>
                </c:pt>
                <c:pt idx="1">
                  <c:v>214.70833333333334</c:v>
                </c:pt>
                <c:pt idx="2">
                  <c:v>214.75</c:v>
                </c:pt>
                <c:pt idx="3">
                  <c:v>214.79166666666666</c:v>
                </c:pt>
                <c:pt idx="4">
                  <c:v>214.83333333333334</c:v>
                </c:pt>
                <c:pt idx="5">
                  <c:v>214.875</c:v>
                </c:pt>
                <c:pt idx="6">
                  <c:v>214.91666666666666</c:v>
                </c:pt>
                <c:pt idx="7">
                  <c:v>214.95833333333334</c:v>
                </c:pt>
                <c:pt idx="8">
                  <c:v>215</c:v>
                </c:pt>
                <c:pt idx="9">
                  <c:v>215.04166666666666</c:v>
                </c:pt>
                <c:pt idx="10">
                  <c:v>215.08333333333334</c:v>
                </c:pt>
                <c:pt idx="11">
                  <c:v>215.125</c:v>
                </c:pt>
                <c:pt idx="12">
                  <c:v>215.16666666666666</c:v>
                </c:pt>
                <c:pt idx="13">
                  <c:v>215.20833333333334</c:v>
                </c:pt>
              </c:numCache>
            </c:numRef>
          </c:xVal>
          <c:yVal>
            <c:numRef>
              <c:f>'1999'!$G$937:$G$950</c:f>
              <c:numCache>
                <c:formatCode>0.000</c:formatCode>
                <c:ptCount val="14"/>
                <c:pt idx="0">
                  <c:v>1.7924466830076784</c:v>
                </c:pt>
                <c:pt idx="1">
                  <c:v>1.7269386285103896</c:v>
                </c:pt>
                <c:pt idx="2">
                  <c:v>1.6018656843567889</c:v>
                </c:pt>
                <c:pt idx="3">
                  <c:v>1.4748258283484719</c:v>
                </c:pt>
                <c:pt idx="4">
                  <c:v>1.3723401480133484</c:v>
                </c:pt>
                <c:pt idx="5">
                  <c:v>1.3069989106929853</c:v>
                </c:pt>
                <c:pt idx="6">
                  <c:v>1.2135695668969315</c:v>
                </c:pt>
                <c:pt idx="7">
                  <c:v>1.1106238525336656</c:v>
                </c:pt>
                <c:pt idx="8">
                  <c:v>1.0056516906653132</c:v>
                </c:pt>
                <c:pt idx="9">
                  <c:v>0.89420600211442458</c:v>
                </c:pt>
                <c:pt idx="10">
                  <c:v>0.8055850858684207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E66-4A42-8C65-775EAB41AF07}"/>
            </c:ext>
          </c:extLst>
        </c:ser>
        <c:ser>
          <c:idx val="1"/>
          <c:order val="1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8.4050743657042903E-2"/>
                  <c:y val="-0.19746937882764701"/>
                </c:manualLayout>
              </c:layout>
              <c:numFmt formatCode="General" sourceLinked="0"/>
            </c:trendlineLbl>
          </c:trendline>
          <c:xVal>
            <c:numRef>
              <c:f>'1999'!$F$937:$F$950</c:f>
              <c:numCache>
                <c:formatCode>0.000</c:formatCode>
                <c:ptCount val="14"/>
                <c:pt idx="0">
                  <c:v>214.66666666666666</c:v>
                </c:pt>
                <c:pt idx="1">
                  <c:v>214.70833333333334</c:v>
                </c:pt>
                <c:pt idx="2">
                  <c:v>214.75</c:v>
                </c:pt>
                <c:pt idx="3">
                  <c:v>214.79166666666666</c:v>
                </c:pt>
                <c:pt idx="4">
                  <c:v>214.83333333333334</c:v>
                </c:pt>
                <c:pt idx="5">
                  <c:v>214.875</c:v>
                </c:pt>
                <c:pt idx="6">
                  <c:v>214.91666666666666</c:v>
                </c:pt>
                <c:pt idx="7">
                  <c:v>214.95833333333334</c:v>
                </c:pt>
                <c:pt idx="8">
                  <c:v>215</c:v>
                </c:pt>
                <c:pt idx="9">
                  <c:v>215.04166666666666</c:v>
                </c:pt>
                <c:pt idx="10">
                  <c:v>215.08333333333334</c:v>
                </c:pt>
                <c:pt idx="11">
                  <c:v>215.125</c:v>
                </c:pt>
                <c:pt idx="12">
                  <c:v>215.16666666666666</c:v>
                </c:pt>
                <c:pt idx="13">
                  <c:v>215.20833333333334</c:v>
                </c:pt>
              </c:numCache>
            </c:numRef>
          </c:xVal>
          <c:yVal>
            <c:numRef>
              <c:f>'1999'!$H$937:$H$950</c:f>
              <c:numCache>
                <c:formatCode>0.000</c:formatCode>
                <c:ptCount val="14"/>
                <c:pt idx="10">
                  <c:v>0.8055850858684207</c:v>
                </c:pt>
                <c:pt idx="11">
                  <c:v>0.75841489482739499</c:v>
                </c:pt>
                <c:pt idx="12">
                  <c:v>0.72811011952146643</c:v>
                </c:pt>
                <c:pt idx="13">
                  <c:v>0.68001247728712233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E66-4A42-8C65-775EAB41AF07}"/>
            </c:ext>
          </c:extLst>
        </c:ser>
        <c:ser>
          <c:idx val="2"/>
          <c:order val="2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09725065616798"/>
                  <c:y val="-0.13073053368328999"/>
                </c:manualLayout>
              </c:layout>
              <c:numFmt formatCode="General" sourceLinked="0"/>
            </c:trendlineLbl>
          </c:trendline>
          <c:xVal>
            <c:numRef>
              <c:f>'1999'!$F$937:$F$950</c:f>
              <c:numCache>
                <c:formatCode>0.000</c:formatCode>
                <c:ptCount val="14"/>
                <c:pt idx="0">
                  <c:v>214.66666666666666</c:v>
                </c:pt>
                <c:pt idx="1">
                  <c:v>214.70833333333334</c:v>
                </c:pt>
                <c:pt idx="2">
                  <c:v>214.75</c:v>
                </c:pt>
                <c:pt idx="3">
                  <c:v>214.79166666666666</c:v>
                </c:pt>
                <c:pt idx="4">
                  <c:v>214.83333333333334</c:v>
                </c:pt>
                <c:pt idx="5">
                  <c:v>214.875</c:v>
                </c:pt>
                <c:pt idx="6">
                  <c:v>214.91666666666666</c:v>
                </c:pt>
                <c:pt idx="7">
                  <c:v>214.95833333333334</c:v>
                </c:pt>
                <c:pt idx="8">
                  <c:v>215</c:v>
                </c:pt>
                <c:pt idx="9">
                  <c:v>215.04166666666666</c:v>
                </c:pt>
                <c:pt idx="10">
                  <c:v>215.08333333333334</c:v>
                </c:pt>
                <c:pt idx="11">
                  <c:v>215.125</c:v>
                </c:pt>
                <c:pt idx="12">
                  <c:v>215.16666666666666</c:v>
                </c:pt>
                <c:pt idx="13">
                  <c:v>215.20833333333334</c:v>
                </c:pt>
              </c:numCache>
            </c:numRef>
          </c:xVal>
          <c:yVal>
            <c:numRef>
              <c:f>'1999'!$I$937:$I$950</c:f>
              <c:numCache>
                <c:formatCode>0.000</c:formatCode>
                <c:ptCount val="1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E66-4A42-8C65-775EAB41AF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8588520"/>
        <c:axId val="458591592"/>
      </c:scatterChart>
      <c:valAx>
        <c:axId val="458588520"/>
        <c:scaling>
          <c:orientation val="minMax"/>
          <c:max val="215.25"/>
          <c:min val="214.65"/>
        </c:scaling>
        <c:delete val="0"/>
        <c:axPos val="b"/>
        <c:numFmt formatCode="0.00" sourceLinked="0"/>
        <c:majorTickMark val="out"/>
        <c:minorTickMark val="none"/>
        <c:tickLblPos val="nextTo"/>
        <c:crossAx val="458591592"/>
        <c:crosses val="autoZero"/>
        <c:crossBetween val="midCat"/>
      </c:valAx>
      <c:valAx>
        <c:axId val="458591592"/>
        <c:scaling>
          <c:orientation val="minMax"/>
          <c:max val="1.8"/>
          <c:min val="0.6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858852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223374453193351"/>
                  <c:y val="-0.60950641586468302"/>
                </c:manualLayout>
              </c:layout>
              <c:numFmt formatCode="General" sourceLinked="0"/>
            </c:trendlineLbl>
          </c:trendline>
          <c:xVal>
            <c:numRef>
              <c:f>'1999'!$F$962:$F$975</c:f>
              <c:numCache>
                <c:formatCode>0.000</c:formatCode>
                <c:ptCount val="14"/>
                <c:pt idx="0">
                  <c:v>215.70833333333334</c:v>
                </c:pt>
                <c:pt idx="1">
                  <c:v>215.75</c:v>
                </c:pt>
                <c:pt idx="2">
                  <c:v>215.79166666666666</c:v>
                </c:pt>
                <c:pt idx="3">
                  <c:v>215.83333333333334</c:v>
                </c:pt>
                <c:pt idx="4">
                  <c:v>215.875</c:v>
                </c:pt>
                <c:pt idx="5">
                  <c:v>215.91666666666666</c:v>
                </c:pt>
                <c:pt idx="6">
                  <c:v>215.95833333333334</c:v>
                </c:pt>
                <c:pt idx="7">
                  <c:v>216</c:v>
                </c:pt>
                <c:pt idx="8">
                  <c:v>216.04166666666666</c:v>
                </c:pt>
                <c:pt idx="9">
                  <c:v>216.08333333333334</c:v>
                </c:pt>
                <c:pt idx="10">
                  <c:v>216.125</c:v>
                </c:pt>
                <c:pt idx="11">
                  <c:v>216.16666666666666</c:v>
                </c:pt>
                <c:pt idx="12">
                  <c:v>216.20833333333334</c:v>
                </c:pt>
                <c:pt idx="13">
                  <c:v>216.25</c:v>
                </c:pt>
              </c:numCache>
            </c:numRef>
          </c:xVal>
          <c:yVal>
            <c:numRef>
              <c:f>'1999'!$G$962:$G$975</c:f>
              <c:numCache>
                <c:formatCode>0.000</c:formatCode>
                <c:ptCount val="14"/>
                <c:pt idx="1">
                  <c:v>1.6572711995512275</c:v>
                </c:pt>
                <c:pt idx="2">
                  <c:v>1.583313428520259</c:v>
                </c:pt>
                <c:pt idx="3">
                  <c:v>1.4710566048294449</c:v>
                </c:pt>
                <c:pt idx="4">
                  <c:v>1.3570248606650008</c:v>
                </c:pt>
                <c:pt idx="5">
                  <c:v>1.2604649597888755</c:v>
                </c:pt>
                <c:pt idx="6">
                  <c:v>1.1385290559485599</c:v>
                </c:pt>
                <c:pt idx="7">
                  <c:v>1.0300693910797296</c:v>
                </c:pt>
                <c:pt idx="8">
                  <c:v>0.93579252364891219</c:v>
                </c:pt>
                <c:pt idx="9">
                  <c:v>0.85644650945657408</c:v>
                </c:pt>
                <c:pt idx="10">
                  <c:v>0.7970485827392757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3EB-456B-B3D5-D4CB0569FC56}"/>
            </c:ext>
          </c:extLst>
        </c:ser>
        <c:ser>
          <c:idx val="1"/>
          <c:order val="1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41142235345581801"/>
                  <c:y val="-5.0051764362788E-2"/>
                </c:manualLayout>
              </c:layout>
              <c:numFmt formatCode="General" sourceLinked="0"/>
            </c:trendlineLbl>
          </c:trendline>
          <c:xVal>
            <c:numRef>
              <c:f>'1999'!$F$962:$F$975</c:f>
              <c:numCache>
                <c:formatCode>0.000</c:formatCode>
                <c:ptCount val="14"/>
                <c:pt idx="0">
                  <c:v>215.70833333333334</c:v>
                </c:pt>
                <c:pt idx="1">
                  <c:v>215.75</c:v>
                </c:pt>
                <c:pt idx="2">
                  <c:v>215.79166666666666</c:v>
                </c:pt>
                <c:pt idx="3">
                  <c:v>215.83333333333334</c:v>
                </c:pt>
                <c:pt idx="4">
                  <c:v>215.875</c:v>
                </c:pt>
                <c:pt idx="5">
                  <c:v>215.91666666666666</c:v>
                </c:pt>
                <c:pt idx="6">
                  <c:v>215.95833333333334</c:v>
                </c:pt>
                <c:pt idx="7">
                  <c:v>216</c:v>
                </c:pt>
                <c:pt idx="8">
                  <c:v>216.04166666666666</c:v>
                </c:pt>
                <c:pt idx="9">
                  <c:v>216.08333333333334</c:v>
                </c:pt>
                <c:pt idx="10">
                  <c:v>216.125</c:v>
                </c:pt>
                <c:pt idx="11">
                  <c:v>216.16666666666666</c:v>
                </c:pt>
                <c:pt idx="12">
                  <c:v>216.20833333333334</c:v>
                </c:pt>
                <c:pt idx="13">
                  <c:v>216.25</c:v>
                </c:pt>
              </c:numCache>
            </c:numRef>
          </c:xVal>
          <c:yVal>
            <c:numRef>
              <c:f>'1999'!$H$962:$H$975</c:f>
              <c:numCache>
                <c:formatCode>0.000</c:formatCode>
                <c:ptCount val="14"/>
                <c:pt idx="10">
                  <c:v>0.7970485827392757</c:v>
                </c:pt>
                <c:pt idx="11">
                  <c:v>0.75841489482739499</c:v>
                </c:pt>
                <c:pt idx="12">
                  <c:v>0.72376198901696198</c:v>
                </c:pt>
                <c:pt idx="13">
                  <c:v>0.71505131203170302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3EB-456B-B3D5-D4CB0569FC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8622760"/>
        <c:axId val="458625784"/>
      </c:scatterChart>
      <c:valAx>
        <c:axId val="458622760"/>
        <c:scaling>
          <c:orientation val="minMax"/>
          <c:max val="216.3"/>
          <c:min val="215.65"/>
        </c:scaling>
        <c:delete val="0"/>
        <c:axPos val="b"/>
        <c:numFmt formatCode="0.00" sourceLinked="0"/>
        <c:majorTickMark val="out"/>
        <c:minorTickMark val="none"/>
        <c:tickLblPos val="nextTo"/>
        <c:crossAx val="458625784"/>
        <c:crosses val="autoZero"/>
        <c:crossBetween val="midCat"/>
      </c:valAx>
      <c:valAx>
        <c:axId val="458625784"/>
        <c:scaling>
          <c:orientation val="minMax"/>
          <c:max val="1.7"/>
          <c:min val="0.7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862276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14372703412073501"/>
                  <c:y val="-0.49839530475357202"/>
                </c:manualLayout>
              </c:layout>
              <c:numFmt formatCode="General" sourceLinked="0"/>
            </c:trendlineLbl>
          </c:trendline>
          <c:xVal>
            <c:numRef>
              <c:f>'1999'!$F$1010:$F$1022</c:f>
              <c:numCache>
                <c:formatCode>0.000</c:formatCode>
                <c:ptCount val="13"/>
                <c:pt idx="0">
                  <c:v>217.70833333333334</c:v>
                </c:pt>
                <c:pt idx="1">
                  <c:v>217.75</c:v>
                </c:pt>
                <c:pt idx="2">
                  <c:v>217.79166666666666</c:v>
                </c:pt>
                <c:pt idx="3">
                  <c:v>217.83333333333334</c:v>
                </c:pt>
                <c:pt idx="4">
                  <c:v>217.875</c:v>
                </c:pt>
                <c:pt idx="5">
                  <c:v>217.91666666666666</c:v>
                </c:pt>
                <c:pt idx="6">
                  <c:v>217.95833333333334</c:v>
                </c:pt>
                <c:pt idx="7">
                  <c:v>218</c:v>
                </c:pt>
                <c:pt idx="8">
                  <c:v>218.04166666666666</c:v>
                </c:pt>
                <c:pt idx="9">
                  <c:v>218.08333333333334</c:v>
                </c:pt>
                <c:pt idx="10">
                  <c:v>218.125</c:v>
                </c:pt>
                <c:pt idx="11">
                  <c:v>218.16666666666666</c:v>
                </c:pt>
                <c:pt idx="12">
                  <c:v>218.20833333333334</c:v>
                </c:pt>
              </c:numCache>
            </c:numRef>
          </c:xVal>
          <c:yVal>
            <c:numRef>
              <c:f>'1999'!$G$1010:$G$1022</c:f>
              <c:numCache>
                <c:formatCode>0.000</c:formatCode>
                <c:ptCount val="13"/>
                <c:pt idx="1">
                  <c:v>1.6866725372487301</c:v>
                </c:pt>
                <c:pt idx="2">
                  <c:v>1.6388437074531077</c:v>
                </c:pt>
                <c:pt idx="3">
                  <c:v>1.5721613257245981</c:v>
                </c:pt>
                <c:pt idx="4">
                  <c:v>1.4823584025687249</c:v>
                </c:pt>
                <c:pt idx="5">
                  <c:v>1.4104753986020282</c:v>
                </c:pt>
                <c:pt idx="6">
                  <c:v>1.333984420971156</c:v>
                </c:pt>
                <c:pt idx="7">
                  <c:v>1.2604649597888755</c:v>
                </c:pt>
                <c:pt idx="8">
                  <c:v>1.1820951701101412</c:v>
                </c:pt>
                <c:pt idx="9">
                  <c:v>1.1066255357622112</c:v>
                </c:pt>
                <c:pt idx="10">
                  <c:v>1.0138043204646225</c:v>
                </c:pt>
                <c:pt idx="11">
                  <c:v>0.923356196148856</c:v>
                </c:pt>
                <c:pt idx="12">
                  <c:v>0.86906887520766229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ED4-416E-8B51-A156260E32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8650184"/>
        <c:axId val="458653096"/>
      </c:scatterChart>
      <c:valAx>
        <c:axId val="458650184"/>
        <c:scaling>
          <c:orientation val="minMax"/>
          <c:max val="218.25"/>
          <c:min val="217.65"/>
        </c:scaling>
        <c:delete val="0"/>
        <c:axPos val="b"/>
        <c:numFmt formatCode="0.00" sourceLinked="0"/>
        <c:majorTickMark val="out"/>
        <c:minorTickMark val="none"/>
        <c:tickLblPos val="nextTo"/>
        <c:crossAx val="458653096"/>
        <c:crosses val="autoZero"/>
        <c:crossBetween val="midCat"/>
      </c:valAx>
      <c:valAx>
        <c:axId val="458653096"/>
        <c:scaling>
          <c:orientation val="minMax"/>
          <c:max val="1.8"/>
          <c:min val="0.8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865018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128221347331583"/>
                  <c:y val="-0.58635826771653499"/>
                </c:manualLayout>
              </c:layout>
              <c:numFmt formatCode="General" sourceLinked="0"/>
            </c:trendlineLbl>
          </c:trendline>
          <c:xVal>
            <c:numRef>
              <c:f>'1999'!$F$987:$F$999</c:f>
              <c:numCache>
                <c:formatCode>0.000</c:formatCode>
                <c:ptCount val="13"/>
                <c:pt idx="0">
                  <c:v>216.75</c:v>
                </c:pt>
                <c:pt idx="1">
                  <c:v>216.79166666666666</c:v>
                </c:pt>
                <c:pt idx="2">
                  <c:v>216.83333333333334</c:v>
                </c:pt>
                <c:pt idx="3">
                  <c:v>216.875</c:v>
                </c:pt>
                <c:pt idx="4">
                  <c:v>216.91666666666666</c:v>
                </c:pt>
                <c:pt idx="5">
                  <c:v>216.95833333333334</c:v>
                </c:pt>
                <c:pt idx="6">
                  <c:v>217</c:v>
                </c:pt>
                <c:pt idx="7">
                  <c:v>217.04166666666666</c:v>
                </c:pt>
                <c:pt idx="8">
                  <c:v>217.08333333333334</c:v>
                </c:pt>
                <c:pt idx="9">
                  <c:v>217.125</c:v>
                </c:pt>
                <c:pt idx="10">
                  <c:v>217.16666666666666</c:v>
                </c:pt>
                <c:pt idx="11">
                  <c:v>217.20833333333334</c:v>
                </c:pt>
                <c:pt idx="12">
                  <c:v>217.25</c:v>
                </c:pt>
              </c:numCache>
            </c:numRef>
          </c:xVal>
          <c:yVal>
            <c:numRef>
              <c:f>'1999'!$G$987:$G$999</c:f>
              <c:numCache>
                <c:formatCode>0.000</c:formatCode>
                <c:ptCount val="13"/>
                <c:pt idx="4">
                  <c:v>1.3493537949992196</c:v>
                </c:pt>
                <c:pt idx="5">
                  <c:v>1.2798969098055151</c:v>
                </c:pt>
                <c:pt idx="6">
                  <c:v>1.1623346880316185</c:v>
                </c:pt>
                <c:pt idx="7">
                  <c:v>1.0503267096470679</c:v>
                </c:pt>
                <c:pt idx="8">
                  <c:v>0.96056598206650257</c:v>
                </c:pt>
                <c:pt idx="9">
                  <c:v>0.89838181144993778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5AA-4316-B57B-D05690D1ADC8}"/>
            </c:ext>
          </c:extLst>
        </c:ser>
        <c:ser>
          <c:idx val="1"/>
          <c:order val="1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27266579177602801"/>
                  <c:y val="-3.080271216098E-2"/>
                </c:manualLayout>
              </c:layout>
              <c:numFmt formatCode="General" sourceLinked="0"/>
            </c:trendlineLbl>
          </c:trendline>
          <c:xVal>
            <c:numRef>
              <c:f>'1999'!$F$987:$F$999</c:f>
              <c:numCache>
                <c:formatCode>0.000</c:formatCode>
                <c:ptCount val="13"/>
                <c:pt idx="0">
                  <c:v>216.75</c:v>
                </c:pt>
                <c:pt idx="1">
                  <c:v>216.79166666666666</c:v>
                </c:pt>
                <c:pt idx="2">
                  <c:v>216.83333333333334</c:v>
                </c:pt>
                <c:pt idx="3">
                  <c:v>216.875</c:v>
                </c:pt>
                <c:pt idx="4">
                  <c:v>216.91666666666666</c:v>
                </c:pt>
                <c:pt idx="5">
                  <c:v>216.95833333333334</c:v>
                </c:pt>
                <c:pt idx="6">
                  <c:v>217</c:v>
                </c:pt>
                <c:pt idx="7">
                  <c:v>217.04166666666666</c:v>
                </c:pt>
                <c:pt idx="8">
                  <c:v>217.08333333333334</c:v>
                </c:pt>
                <c:pt idx="9">
                  <c:v>217.125</c:v>
                </c:pt>
                <c:pt idx="10">
                  <c:v>217.16666666666666</c:v>
                </c:pt>
                <c:pt idx="11">
                  <c:v>217.20833333333334</c:v>
                </c:pt>
                <c:pt idx="12">
                  <c:v>217.25</c:v>
                </c:pt>
              </c:numCache>
            </c:numRef>
          </c:xVal>
          <c:yVal>
            <c:numRef>
              <c:f>'1999'!$H$987:$H$999</c:f>
              <c:numCache>
                <c:formatCode>0.000</c:formatCode>
                <c:ptCount val="13"/>
                <c:pt idx="9">
                  <c:v>0.89838181144993778</c:v>
                </c:pt>
                <c:pt idx="10">
                  <c:v>0.86065800503712941</c:v>
                </c:pt>
                <c:pt idx="11">
                  <c:v>0.83955963218514151</c:v>
                </c:pt>
                <c:pt idx="12">
                  <c:v>0.83109135706349591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5AA-4316-B57B-D05690D1ADC8}"/>
            </c:ext>
          </c:extLst>
        </c:ser>
        <c:ser>
          <c:idx val="2"/>
          <c:order val="2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2455643044619399"/>
                  <c:y val="5.8525809273840802E-2"/>
                </c:manualLayout>
              </c:layout>
              <c:numFmt formatCode="General" sourceLinked="0"/>
            </c:trendlineLbl>
          </c:trendline>
          <c:xVal>
            <c:numRef>
              <c:f>'1999'!$F$987:$F$999</c:f>
              <c:numCache>
                <c:formatCode>0.000</c:formatCode>
                <c:ptCount val="13"/>
                <c:pt idx="0">
                  <c:v>216.75</c:v>
                </c:pt>
                <c:pt idx="1">
                  <c:v>216.79166666666666</c:v>
                </c:pt>
                <c:pt idx="2">
                  <c:v>216.83333333333334</c:v>
                </c:pt>
                <c:pt idx="3">
                  <c:v>216.875</c:v>
                </c:pt>
                <c:pt idx="4">
                  <c:v>216.91666666666666</c:v>
                </c:pt>
                <c:pt idx="5">
                  <c:v>216.95833333333334</c:v>
                </c:pt>
                <c:pt idx="6">
                  <c:v>217</c:v>
                </c:pt>
                <c:pt idx="7">
                  <c:v>217.04166666666666</c:v>
                </c:pt>
                <c:pt idx="8">
                  <c:v>217.08333333333334</c:v>
                </c:pt>
                <c:pt idx="9">
                  <c:v>217.125</c:v>
                </c:pt>
                <c:pt idx="10">
                  <c:v>217.16666666666666</c:v>
                </c:pt>
                <c:pt idx="11">
                  <c:v>217.20833333333334</c:v>
                </c:pt>
                <c:pt idx="12">
                  <c:v>217.25</c:v>
                </c:pt>
              </c:numCache>
            </c:numRef>
          </c:xVal>
          <c:yVal>
            <c:numRef>
              <c:f>'1999'!$I$987:$I$999</c:f>
              <c:numCache>
                <c:formatCode>0.000</c:formatCode>
                <c:ptCount val="13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5AA-4316-B57B-D05690D1AD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8695576"/>
        <c:axId val="458698648"/>
      </c:scatterChart>
      <c:valAx>
        <c:axId val="458695576"/>
        <c:scaling>
          <c:orientation val="minMax"/>
          <c:max val="217.3"/>
          <c:min val="216.75"/>
        </c:scaling>
        <c:delete val="0"/>
        <c:axPos val="b"/>
        <c:numFmt formatCode="0.00" sourceLinked="0"/>
        <c:majorTickMark val="out"/>
        <c:minorTickMark val="none"/>
        <c:tickLblPos val="nextTo"/>
        <c:crossAx val="458698648"/>
        <c:crosses val="autoZero"/>
        <c:crossBetween val="midCat"/>
      </c:valAx>
      <c:valAx>
        <c:axId val="458698648"/>
        <c:scaling>
          <c:orientation val="minMax"/>
          <c:max val="1.5"/>
          <c:min val="0.8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869557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26247506561679801"/>
                  <c:y val="-0.49839530475357202"/>
                </c:manualLayout>
              </c:layout>
              <c:numFmt formatCode="General" sourceLinked="0"/>
            </c:trendlineLbl>
          </c:trendline>
          <c:xVal>
            <c:numRef>
              <c:f>'1999'!$F$1091:$F$1098</c:f>
              <c:numCache>
                <c:formatCode>0.000</c:formatCode>
                <c:ptCount val="8"/>
                <c:pt idx="0">
                  <c:v>221.08333333333334</c:v>
                </c:pt>
                <c:pt idx="1">
                  <c:v>221.125</c:v>
                </c:pt>
                <c:pt idx="2">
                  <c:v>221.16666666666666</c:v>
                </c:pt>
                <c:pt idx="3">
                  <c:v>221.20833333333334</c:v>
                </c:pt>
                <c:pt idx="4">
                  <c:v>221.25</c:v>
                </c:pt>
                <c:pt idx="5">
                  <c:v>221.29166666666666</c:v>
                </c:pt>
                <c:pt idx="6">
                  <c:v>221.33333333333334</c:v>
                </c:pt>
                <c:pt idx="7">
                  <c:v>221.375</c:v>
                </c:pt>
              </c:numCache>
            </c:numRef>
          </c:xVal>
          <c:yVal>
            <c:numRef>
              <c:f>'1999'!$G$1091:$G$1098</c:f>
              <c:numCache>
                <c:formatCode>0.000</c:formatCode>
                <c:ptCount val="8"/>
                <c:pt idx="0">
                  <c:v>1.2253283903502072</c:v>
                </c:pt>
                <c:pt idx="1">
                  <c:v>1.1146191764089572</c:v>
                </c:pt>
                <c:pt idx="2">
                  <c:v>1.0056516906653132</c:v>
                </c:pt>
                <c:pt idx="3">
                  <c:v>0.94406491604843112</c:v>
                </c:pt>
                <c:pt idx="4">
                  <c:v>0.8141042619065062</c:v>
                </c:pt>
                <c:pt idx="5">
                  <c:v>0.7540996209571067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643-4F96-882B-688C0267D09F}"/>
            </c:ext>
          </c:extLst>
        </c:ser>
        <c:ser>
          <c:idx val="1"/>
          <c:order val="1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41247506561679798"/>
                  <c:y val="-0.104876786235054"/>
                </c:manualLayout>
              </c:layout>
              <c:numFmt formatCode="General" sourceLinked="0"/>
            </c:trendlineLbl>
          </c:trendline>
          <c:xVal>
            <c:numRef>
              <c:f>'1999'!$F$1091:$F$1098</c:f>
              <c:numCache>
                <c:formatCode>0.000</c:formatCode>
                <c:ptCount val="8"/>
                <c:pt idx="0">
                  <c:v>221.08333333333334</c:v>
                </c:pt>
                <c:pt idx="1">
                  <c:v>221.125</c:v>
                </c:pt>
                <c:pt idx="2">
                  <c:v>221.16666666666666</c:v>
                </c:pt>
                <c:pt idx="3">
                  <c:v>221.20833333333334</c:v>
                </c:pt>
                <c:pt idx="4">
                  <c:v>221.25</c:v>
                </c:pt>
                <c:pt idx="5">
                  <c:v>221.29166666666666</c:v>
                </c:pt>
                <c:pt idx="6">
                  <c:v>221.33333333333334</c:v>
                </c:pt>
                <c:pt idx="7">
                  <c:v>221.375</c:v>
                </c:pt>
              </c:numCache>
            </c:numRef>
          </c:xVal>
          <c:yVal>
            <c:numRef>
              <c:f>'1999'!$H$1091:$H$1098</c:f>
              <c:numCache>
                <c:formatCode>0.000</c:formatCode>
                <c:ptCount val="8"/>
                <c:pt idx="5">
                  <c:v>0.7540996209571067</c:v>
                </c:pt>
                <c:pt idx="6">
                  <c:v>0.74545519423470441</c:v>
                </c:pt>
                <c:pt idx="7">
                  <c:v>0.74112599127108569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643-4F96-882B-688C0267D0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8729480"/>
        <c:axId val="458732504"/>
      </c:scatterChart>
      <c:valAx>
        <c:axId val="458729480"/>
        <c:scaling>
          <c:orientation val="minMax"/>
        </c:scaling>
        <c:delete val="0"/>
        <c:axPos val="b"/>
        <c:numFmt formatCode="0.000" sourceLinked="1"/>
        <c:majorTickMark val="out"/>
        <c:minorTickMark val="none"/>
        <c:tickLblPos val="nextTo"/>
        <c:crossAx val="458732504"/>
        <c:crosses val="autoZero"/>
        <c:crossBetween val="midCat"/>
      </c:valAx>
      <c:valAx>
        <c:axId val="458732504"/>
        <c:scaling>
          <c:orientation val="minMax"/>
          <c:max val="1.3"/>
          <c:min val="0.7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872948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29309601924759399"/>
                  <c:y val="-0.67432123067949801"/>
                </c:manualLayout>
              </c:layout>
              <c:numFmt formatCode="General" sourceLinked="0"/>
            </c:trendlineLbl>
          </c:trendline>
          <c:xVal>
            <c:numRef>
              <c:f>'1999'!$F$1132:$F$1142</c:f>
              <c:numCache>
                <c:formatCode>0.000</c:formatCode>
                <c:ptCount val="11"/>
                <c:pt idx="0">
                  <c:v>222.79166666666666</c:v>
                </c:pt>
                <c:pt idx="1">
                  <c:v>222.83333333333334</c:v>
                </c:pt>
                <c:pt idx="2">
                  <c:v>222.875</c:v>
                </c:pt>
                <c:pt idx="3">
                  <c:v>222.91666666666666</c:v>
                </c:pt>
                <c:pt idx="4">
                  <c:v>222.95833333333334</c:v>
                </c:pt>
                <c:pt idx="5">
                  <c:v>223</c:v>
                </c:pt>
                <c:pt idx="6">
                  <c:v>223.04166666666666</c:v>
                </c:pt>
                <c:pt idx="7">
                  <c:v>223.08333333333334</c:v>
                </c:pt>
                <c:pt idx="8">
                  <c:v>223.125</c:v>
                </c:pt>
                <c:pt idx="9">
                  <c:v>223.16666666666666</c:v>
                </c:pt>
                <c:pt idx="10">
                  <c:v>223.20833333333334</c:v>
                </c:pt>
              </c:numCache>
            </c:numRef>
          </c:xVal>
          <c:yVal>
            <c:numRef>
              <c:f>'1999'!$G$1132:$G$1142</c:f>
              <c:numCache>
                <c:formatCode>0.000</c:formatCode>
                <c:ptCount val="11"/>
                <c:pt idx="0">
                  <c:v>1.4748258283484719</c:v>
                </c:pt>
                <c:pt idx="1">
                  <c:v>1.40667152178153</c:v>
                </c:pt>
                <c:pt idx="2">
                  <c:v>1.3147207840165662</c:v>
                </c:pt>
                <c:pt idx="3">
                  <c:v>1.2253283903502072</c:v>
                </c:pt>
                <c:pt idx="4">
                  <c:v>1.1146191764089572</c:v>
                </c:pt>
                <c:pt idx="5">
                  <c:v>0.98111182835869459</c:v>
                </c:pt>
                <c:pt idx="6">
                  <c:v>0.88584271074466248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9CC-4C6F-BBCA-45DE2ACE206F}"/>
            </c:ext>
          </c:extLst>
        </c:ser>
        <c:ser>
          <c:idx val="1"/>
          <c:order val="1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37920713035870501"/>
                  <c:y val="-4.4691601049868801E-2"/>
                </c:manualLayout>
              </c:layout>
              <c:numFmt formatCode="General" sourceLinked="0"/>
            </c:trendlineLbl>
          </c:trendline>
          <c:xVal>
            <c:numRef>
              <c:f>'1999'!$F$1132:$F$1142</c:f>
              <c:numCache>
                <c:formatCode>0.000</c:formatCode>
                <c:ptCount val="11"/>
                <c:pt idx="0">
                  <c:v>222.79166666666666</c:v>
                </c:pt>
                <c:pt idx="1">
                  <c:v>222.83333333333334</c:v>
                </c:pt>
                <c:pt idx="2">
                  <c:v>222.875</c:v>
                </c:pt>
                <c:pt idx="3">
                  <c:v>222.91666666666666</c:v>
                </c:pt>
                <c:pt idx="4">
                  <c:v>222.95833333333334</c:v>
                </c:pt>
                <c:pt idx="5">
                  <c:v>223</c:v>
                </c:pt>
                <c:pt idx="6">
                  <c:v>223.04166666666666</c:v>
                </c:pt>
                <c:pt idx="7">
                  <c:v>223.08333333333334</c:v>
                </c:pt>
                <c:pt idx="8">
                  <c:v>223.125</c:v>
                </c:pt>
                <c:pt idx="9">
                  <c:v>223.16666666666666</c:v>
                </c:pt>
                <c:pt idx="10">
                  <c:v>223.20833333333334</c:v>
                </c:pt>
              </c:numCache>
            </c:numRef>
          </c:xVal>
          <c:yVal>
            <c:numRef>
              <c:f>'1999'!$H$1132:$H$1142</c:f>
              <c:numCache>
                <c:formatCode>0.000</c:formatCode>
                <c:ptCount val="11"/>
                <c:pt idx="6">
                  <c:v>0.88584271074466248</c:v>
                </c:pt>
                <c:pt idx="7">
                  <c:v>0.86065800503712941</c:v>
                </c:pt>
                <c:pt idx="8">
                  <c:v>0.83532758234207349</c:v>
                </c:pt>
                <c:pt idx="9">
                  <c:v>0.78849456827606379</c:v>
                </c:pt>
                <c:pt idx="10">
                  <c:v>0.76272557548251807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9CC-4C6F-BBCA-45DE2ACE20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8764920"/>
        <c:axId val="458767944"/>
      </c:scatterChart>
      <c:valAx>
        <c:axId val="458764920"/>
        <c:scaling>
          <c:orientation val="minMax"/>
        </c:scaling>
        <c:delete val="0"/>
        <c:axPos val="b"/>
        <c:numFmt formatCode="0.00" sourceLinked="0"/>
        <c:majorTickMark val="out"/>
        <c:minorTickMark val="none"/>
        <c:tickLblPos val="nextTo"/>
        <c:crossAx val="458767944"/>
        <c:crosses val="autoZero"/>
        <c:crossBetween val="midCat"/>
      </c:valAx>
      <c:valAx>
        <c:axId val="458767944"/>
        <c:scaling>
          <c:orientation val="minMax"/>
          <c:max val="1.5"/>
          <c:min val="0.7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876492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19457830271216101"/>
                  <c:y val="-0.52617308253134998"/>
                </c:manualLayout>
              </c:layout>
              <c:numFmt formatCode="General" sourceLinked="0"/>
            </c:trendlineLbl>
          </c:trendline>
          <c:xVal>
            <c:numRef>
              <c:f>'1999'!$F$1153:$F$1167</c:f>
              <c:numCache>
                <c:formatCode>0.000</c:formatCode>
                <c:ptCount val="15"/>
                <c:pt idx="0">
                  <c:v>223.66666666666666</c:v>
                </c:pt>
                <c:pt idx="1">
                  <c:v>223.70833333333334</c:v>
                </c:pt>
                <c:pt idx="2">
                  <c:v>223.75</c:v>
                </c:pt>
                <c:pt idx="3">
                  <c:v>223.79166666666666</c:v>
                </c:pt>
                <c:pt idx="4">
                  <c:v>223.83333333333334</c:v>
                </c:pt>
                <c:pt idx="5">
                  <c:v>223.875</c:v>
                </c:pt>
                <c:pt idx="6">
                  <c:v>223.91666666666666</c:v>
                </c:pt>
                <c:pt idx="7">
                  <c:v>223.95833333333334</c:v>
                </c:pt>
                <c:pt idx="8">
                  <c:v>224</c:v>
                </c:pt>
                <c:pt idx="9">
                  <c:v>224.04166666666666</c:v>
                </c:pt>
                <c:pt idx="10">
                  <c:v>224.08333333333334</c:v>
                </c:pt>
                <c:pt idx="11">
                  <c:v>224.125</c:v>
                </c:pt>
                <c:pt idx="12">
                  <c:v>224.16666666666666</c:v>
                </c:pt>
                <c:pt idx="13">
                  <c:v>224.20833333333334</c:v>
                </c:pt>
                <c:pt idx="14">
                  <c:v>224.25</c:v>
                </c:pt>
              </c:numCache>
            </c:numRef>
          </c:xVal>
          <c:yVal>
            <c:numRef>
              <c:f>'1999'!$G$1153:$G$1167</c:f>
              <c:numCache>
                <c:formatCode>0.000</c:formatCode>
                <c:ptCount val="15"/>
                <c:pt idx="3">
                  <c:v>1.3646869520436069</c:v>
                </c:pt>
                <c:pt idx="4">
                  <c:v>1.3262859504943414</c:v>
                </c:pt>
                <c:pt idx="5">
                  <c:v>1.291526552743046</c:v>
                </c:pt>
                <c:pt idx="6">
                  <c:v>1.2096446740003839</c:v>
                </c:pt>
                <c:pt idx="7">
                  <c:v>1.1186115215487535</c:v>
                </c:pt>
                <c:pt idx="8">
                  <c:v>1.0543684628492198</c:v>
                </c:pt>
                <c:pt idx="9">
                  <c:v>0.99339725581002436</c:v>
                </c:pt>
                <c:pt idx="10">
                  <c:v>0.9316507983083524</c:v>
                </c:pt>
                <c:pt idx="11">
                  <c:v>0.87326829137389328</c:v>
                </c:pt>
                <c:pt idx="12">
                  <c:v>0.83532758234207349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B8D-441F-86C6-F07D0ED51D62}"/>
            </c:ext>
          </c:extLst>
        </c:ser>
        <c:ser>
          <c:idx val="1"/>
          <c:order val="1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402438320209974"/>
                  <c:y val="-3.5432341790609598E-2"/>
                </c:manualLayout>
              </c:layout>
              <c:numFmt formatCode="General" sourceLinked="0"/>
            </c:trendlineLbl>
          </c:trendline>
          <c:xVal>
            <c:numRef>
              <c:f>'1999'!$F$1153:$F$1167</c:f>
              <c:numCache>
                <c:formatCode>0.000</c:formatCode>
                <c:ptCount val="15"/>
                <c:pt idx="0">
                  <c:v>223.66666666666666</c:v>
                </c:pt>
                <c:pt idx="1">
                  <c:v>223.70833333333334</c:v>
                </c:pt>
                <c:pt idx="2">
                  <c:v>223.75</c:v>
                </c:pt>
                <c:pt idx="3">
                  <c:v>223.79166666666666</c:v>
                </c:pt>
                <c:pt idx="4">
                  <c:v>223.83333333333334</c:v>
                </c:pt>
                <c:pt idx="5">
                  <c:v>223.875</c:v>
                </c:pt>
                <c:pt idx="6">
                  <c:v>223.91666666666666</c:v>
                </c:pt>
                <c:pt idx="7">
                  <c:v>223.95833333333334</c:v>
                </c:pt>
                <c:pt idx="8">
                  <c:v>224</c:v>
                </c:pt>
                <c:pt idx="9">
                  <c:v>224.04166666666666</c:v>
                </c:pt>
                <c:pt idx="10">
                  <c:v>224.08333333333334</c:v>
                </c:pt>
                <c:pt idx="11">
                  <c:v>224.125</c:v>
                </c:pt>
                <c:pt idx="12">
                  <c:v>224.16666666666666</c:v>
                </c:pt>
                <c:pt idx="13">
                  <c:v>224.20833333333334</c:v>
                </c:pt>
                <c:pt idx="14">
                  <c:v>224.25</c:v>
                </c:pt>
              </c:numCache>
            </c:numRef>
          </c:xVal>
          <c:yVal>
            <c:numRef>
              <c:f>'1999'!$H$1153:$H$1167</c:f>
              <c:numCache>
                <c:formatCode>0.000</c:formatCode>
                <c:ptCount val="15"/>
                <c:pt idx="12">
                  <c:v>0.83532758234207349</c:v>
                </c:pt>
                <c:pt idx="13">
                  <c:v>0.83109135706349591</c:v>
                </c:pt>
                <c:pt idx="14">
                  <c:v>0.81835740914857313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B8D-441F-86C6-F07D0ED51D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8800744"/>
        <c:axId val="458803768"/>
      </c:scatterChart>
      <c:valAx>
        <c:axId val="458800744"/>
        <c:scaling>
          <c:orientation val="minMax"/>
          <c:max val="224.25"/>
          <c:min val="223.65"/>
        </c:scaling>
        <c:delete val="0"/>
        <c:axPos val="b"/>
        <c:numFmt formatCode="0.00" sourceLinked="0"/>
        <c:majorTickMark val="out"/>
        <c:minorTickMark val="none"/>
        <c:tickLblPos val="nextTo"/>
        <c:crossAx val="458803768"/>
        <c:crosses val="autoZero"/>
        <c:crossBetween val="midCat"/>
      </c:valAx>
      <c:valAx>
        <c:axId val="458803768"/>
        <c:scaling>
          <c:orientation val="minMax"/>
          <c:max val="1.4"/>
          <c:min val="0.8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880074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27794466316710398"/>
                  <c:y val="-0.61480533683289595"/>
                </c:manualLayout>
              </c:layout>
              <c:numFmt formatCode="General" sourceLinked="0"/>
            </c:trendlineLbl>
          </c:trendline>
          <c:xVal>
            <c:numRef>
              <c:f>'1999'!$F$1201:$F$1207</c:f>
              <c:numCache>
                <c:formatCode>0.000</c:formatCode>
                <c:ptCount val="7"/>
                <c:pt idx="0">
                  <c:v>225.66666666666666</c:v>
                </c:pt>
                <c:pt idx="1">
                  <c:v>225.70833333333334</c:v>
                </c:pt>
                <c:pt idx="2">
                  <c:v>225.75</c:v>
                </c:pt>
                <c:pt idx="3">
                  <c:v>225.79166666666666</c:v>
                </c:pt>
                <c:pt idx="4">
                  <c:v>225.83333333333334</c:v>
                </c:pt>
                <c:pt idx="5">
                  <c:v>225.875</c:v>
                </c:pt>
                <c:pt idx="6">
                  <c:v>225.91666666666666</c:v>
                </c:pt>
              </c:numCache>
            </c:numRef>
          </c:xVal>
          <c:yVal>
            <c:numRef>
              <c:f>'1999'!$G$1201:$G$1207</c:f>
              <c:numCache>
                <c:formatCode>0.000</c:formatCode>
                <c:ptCount val="7"/>
                <c:pt idx="0">
                  <c:v>1.7123175122577305</c:v>
                </c:pt>
                <c:pt idx="1">
                  <c:v>1.6425324373091563</c:v>
                </c:pt>
                <c:pt idx="2">
                  <c:v>1.5348723904375237</c:v>
                </c:pt>
                <c:pt idx="3">
                  <c:v>1.4710566048294449</c:v>
                </c:pt>
                <c:pt idx="4">
                  <c:v>1.3799845266023754</c:v>
                </c:pt>
                <c:pt idx="5">
                  <c:v>1.2992675288167315</c:v>
                </c:pt>
                <c:pt idx="6">
                  <c:v>1.2565710872629652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35A-4B94-BF1B-36184095CDA1}"/>
            </c:ext>
          </c:extLst>
        </c:ser>
        <c:ser>
          <c:idx val="1"/>
          <c:order val="1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31683355205599301"/>
                  <c:y val="-7.1185112277631996E-2"/>
                </c:manualLayout>
              </c:layout>
              <c:numFmt formatCode="General" sourceLinked="0"/>
            </c:trendlineLbl>
          </c:trendline>
          <c:xVal>
            <c:numRef>
              <c:f>'1999'!$F$1201:$F$1207</c:f>
              <c:numCache>
                <c:formatCode>0.000</c:formatCode>
                <c:ptCount val="7"/>
                <c:pt idx="0">
                  <c:v>225.66666666666666</c:v>
                </c:pt>
                <c:pt idx="1">
                  <c:v>225.70833333333334</c:v>
                </c:pt>
                <c:pt idx="2">
                  <c:v>225.75</c:v>
                </c:pt>
                <c:pt idx="3">
                  <c:v>225.79166666666666</c:v>
                </c:pt>
                <c:pt idx="4">
                  <c:v>225.83333333333334</c:v>
                </c:pt>
                <c:pt idx="5">
                  <c:v>225.875</c:v>
                </c:pt>
                <c:pt idx="6">
                  <c:v>225.91666666666666</c:v>
                </c:pt>
              </c:numCache>
            </c:numRef>
          </c:xVal>
          <c:yVal>
            <c:numRef>
              <c:f>'1999'!$H$1201:$H$1207</c:f>
              <c:numCache>
                <c:formatCode>0.000</c:formatCode>
                <c:ptCount val="7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35A-4B94-BF1B-36184095CD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8835544"/>
        <c:axId val="458838568"/>
      </c:scatterChart>
      <c:valAx>
        <c:axId val="458835544"/>
        <c:scaling>
          <c:orientation val="minMax"/>
        </c:scaling>
        <c:delete val="0"/>
        <c:axPos val="b"/>
        <c:numFmt formatCode="0.00" sourceLinked="0"/>
        <c:majorTickMark val="out"/>
        <c:minorTickMark val="none"/>
        <c:tickLblPos val="nextTo"/>
        <c:crossAx val="458838568"/>
        <c:crosses val="autoZero"/>
        <c:crossBetween val="midCat"/>
      </c:valAx>
      <c:valAx>
        <c:axId val="458838568"/>
        <c:scaling>
          <c:orientation val="minMax"/>
          <c:max val="1.8"/>
          <c:min val="1.2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5883554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154" workbookViewId="0" zoomToFit="1"/>
  </sheetViews>
  <pageMargins left="0.75" right="0.75" top="1" bottom="1" header="0.5" footer="0.5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zoomScale="154" workbookViewId="0" zoomToFit="1"/>
  </sheetViews>
  <pageMargins left="0.75" right="0.75" top="1" bottom="1" header="0.5" footer="0.5"/>
  <drawing r:id="rId1"/>
</chartsheet>
</file>

<file path=xl/drawings/_rels/drawing1.xml.rels><?xml version="1.0" encoding="UTF-8" standalone="yes"?>
<Relationships xmlns="http://schemas.openxmlformats.org/package/2006/relationships"><Relationship Id="rId26" Type="http://schemas.openxmlformats.org/officeDocument/2006/relationships/chart" Target="../charts/chart26.xml"/><Relationship Id="rId21" Type="http://schemas.openxmlformats.org/officeDocument/2006/relationships/chart" Target="../charts/chart21.xml"/><Relationship Id="rId42" Type="http://schemas.openxmlformats.org/officeDocument/2006/relationships/chart" Target="../charts/chart42.xml"/><Relationship Id="rId47" Type="http://schemas.openxmlformats.org/officeDocument/2006/relationships/chart" Target="../charts/chart47.xml"/><Relationship Id="rId63" Type="http://schemas.openxmlformats.org/officeDocument/2006/relationships/chart" Target="../charts/chart63.xml"/><Relationship Id="rId68" Type="http://schemas.openxmlformats.org/officeDocument/2006/relationships/chart" Target="../charts/chart68.xml"/><Relationship Id="rId84" Type="http://schemas.openxmlformats.org/officeDocument/2006/relationships/chart" Target="../charts/chart84.xml"/><Relationship Id="rId89" Type="http://schemas.openxmlformats.org/officeDocument/2006/relationships/chart" Target="../charts/chart89.xml"/><Relationship Id="rId16" Type="http://schemas.openxmlformats.org/officeDocument/2006/relationships/chart" Target="../charts/chart16.xml"/><Relationship Id="rId107" Type="http://schemas.openxmlformats.org/officeDocument/2006/relationships/chart" Target="../charts/chart107.xml"/><Relationship Id="rId11" Type="http://schemas.openxmlformats.org/officeDocument/2006/relationships/chart" Target="../charts/chart11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53" Type="http://schemas.openxmlformats.org/officeDocument/2006/relationships/chart" Target="../charts/chart53.xml"/><Relationship Id="rId58" Type="http://schemas.openxmlformats.org/officeDocument/2006/relationships/chart" Target="../charts/chart58.xml"/><Relationship Id="rId74" Type="http://schemas.openxmlformats.org/officeDocument/2006/relationships/chart" Target="../charts/chart74.xml"/><Relationship Id="rId79" Type="http://schemas.openxmlformats.org/officeDocument/2006/relationships/chart" Target="../charts/chart79.xml"/><Relationship Id="rId102" Type="http://schemas.openxmlformats.org/officeDocument/2006/relationships/chart" Target="../charts/chart102.xml"/><Relationship Id="rId5" Type="http://schemas.openxmlformats.org/officeDocument/2006/relationships/chart" Target="../charts/chart5.xml"/><Relationship Id="rId90" Type="http://schemas.openxmlformats.org/officeDocument/2006/relationships/chart" Target="../charts/chart90.xml"/><Relationship Id="rId95" Type="http://schemas.openxmlformats.org/officeDocument/2006/relationships/chart" Target="../charts/chart95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64" Type="http://schemas.openxmlformats.org/officeDocument/2006/relationships/chart" Target="../charts/chart64.xml"/><Relationship Id="rId69" Type="http://schemas.openxmlformats.org/officeDocument/2006/relationships/chart" Target="../charts/chart69.xml"/><Relationship Id="rId80" Type="http://schemas.openxmlformats.org/officeDocument/2006/relationships/chart" Target="../charts/chart80.xml"/><Relationship Id="rId85" Type="http://schemas.openxmlformats.org/officeDocument/2006/relationships/chart" Target="../charts/chart85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59" Type="http://schemas.openxmlformats.org/officeDocument/2006/relationships/chart" Target="../charts/chart59.xml"/><Relationship Id="rId103" Type="http://schemas.openxmlformats.org/officeDocument/2006/relationships/chart" Target="../charts/chart103.xml"/><Relationship Id="rId108" Type="http://schemas.openxmlformats.org/officeDocument/2006/relationships/chart" Target="../charts/chart108.xml"/><Relationship Id="rId54" Type="http://schemas.openxmlformats.org/officeDocument/2006/relationships/chart" Target="../charts/chart54.xml"/><Relationship Id="rId70" Type="http://schemas.openxmlformats.org/officeDocument/2006/relationships/chart" Target="../charts/chart70.xml"/><Relationship Id="rId75" Type="http://schemas.openxmlformats.org/officeDocument/2006/relationships/chart" Target="../charts/chart75.xml"/><Relationship Id="rId91" Type="http://schemas.openxmlformats.org/officeDocument/2006/relationships/chart" Target="../charts/chart91.xml"/><Relationship Id="rId96" Type="http://schemas.openxmlformats.org/officeDocument/2006/relationships/chart" Target="../charts/chart96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49" Type="http://schemas.openxmlformats.org/officeDocument/2006/relationships/chart" Target="../charts/chart49.xml"/><Relationship Id="rId57" Type="http://schemas.openxmlformats.org/officeDocument/2006/relationships/chart" Target="../charts/chart57.xml"/><Relationship Id="rId106" Type="http://schemas.openxmlformats.org/officeDocument/2006/relationships/chart" Target="../charts/chart106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44" Type="http://schemas.openxmlformats.org/officeDocument/2006/relationships/chart" Target="../charts/chart44.xml"/><Relationship Id="rId52" Type="http://schemas.openxmlformats.org/officeDocument/2006/relationships/chart" Target="../charts/chart52.xml"/><Relationship Id="rId60" Type="http://schemas.openxmlformats.org/officeDocument/2006/relationships/chart" Target="../charts/chart60.xml"/><Relationship Id="rId65" Type="http://schemas.openxmlformats.org/officeDocument/2006/relationships/chart" Target="../charts/chart65.xml"/><Relationship Id="rId73" Type="http://schemas.openxmlformats.org/officeDocument/2006/relationships/chart" Target="../charts/chart73.xml"/><Relationship Id="rId78" Type="http://schemas.openxmlformats.org/officeDocument/2006/relationships/chart" Target="../charts/chart78.xml"/><Relationship Id="rId81" Type="http://schemas.openxmlformats.org/officeDocument/2006/relationships/chart" Target="../charts/chart81.xml"/><Relationship Id="rId86" Type="http://schemas.openxmlformats.org/officeDocument/2006/relationships/chart" Target="../charts/chart86.xml"/><Relationship Id="rId94" Type="http://schemas.openxmlformats.org/officeDocument/2006/relationships/chart" Target="../charts/chart94.xml"/><Relationship Id="rId99" Type="http://schemas.openxmlformats.org/officeDocument/2006/relationships/chart" Target="../charts/chart99.xml"/><Relationship Id="rId101" Type="http://schemas.openxmlformats.org/officeDocument/2006/relationships/chart" Target="../charts/chart101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9" Type="http://schemas.openxmlformats.org/officeDocument/2006/relationships/chart" Target="../charts/chart39.xml"/><Relationship Id="rId109" Type="http://schemas.openxmlformats.org/officeDocument/2006/relationships/chart" Target="../charts/chart109.xml"/><Relationship Id="rId34" Type="http://schemas.openxmlformats.org/officeDocument/2006/relationships/chart" Target="../charts/chart34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76" Type="http://schemas.openxmlformats.org/officeDocument/2006/relationships/chart" Target="../charts/chart76.xml"/><Relationship Id="rId97" Type="http://schemas.openxmlformats.org/officeDocument/2006/relationships/chart" Target="../charts/chart97.xml"/><Relationship Id="rId104" Type="http://schemas.openxmlformats.org/officeDocument/2006/relationships/chart" Target="../charts/chart104.xml"/><Relationship Id="rId7" Type="http://schemas.openxmlformats.org/officeDocument/2006/relationships/chart" Target="../charts/chart7.xml"/><Relationship Id="rId71" Type="http://schemas.openxmlformats.org/officeDocument/2006/relationships/chart" Target="../charts/chart71.xml"/><Relationship Id="rId92" Type="http://schemas.openxmlformats.org/officeDocument/2006/relationships/chart" Target="../charts/chart92.xml"/><Relationship Id="rId2" Type="http://schemas.openxmlformats.org/officeDocument/2006/relationships/chart" Target="../charts/chart2.xml"/><Relationship Id="rId29" Type="http://schemas.openxmlformats.org/officeDocument/2006/relationships/chart" Target="../charts/chart29.xml"/><Relationship Id="rId24" Type="http://schemas.openxmlformats.org/officeDocument/2006/relationships/chart" Target="../charts/chart24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66" Type="http://schemas.openxmlformats.org/officeDocument/2006/relationships/chart" Target="../charts/chart66.xml"/><Relationship Id="rId87" Type="http://schemas.openxmlformats.org/officeDocument/2006/relationships/chart" Target="../charts/chart87.xml"/><Relationship Id="rId61" Type="http://schemas.openxmlformats.org/officeDocument/2006/relationships/chart" Target="../charts/chart61.xml"/><Relationship Id="rId82" Type="http://schemas.openxmlformats.org/officeDocument/2006/relationships/chart" Target="../charts/chart82.xml"/><Relationship Id="rId19" Type="http://schemas.openxmlformats.org/officeDocument/2006/relationships/chart" Target="../charts/chart19.xml"/><Relationship Id="rId14" Type="http://schemas.openxmlformats.org/officeDocument/2006/relationships/chart" Target="../charts/chart14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56" Type="http://schemas.openxmlformats.org/officeDocument/2006/relationships/chart" Target="../charts/chart56.xml"/><Relationship Id="rId77" Type="http://schemas.openxmlformats.org/officeDocument/2006/relationships/chart" Target="../charts/chart77.xml"/><Relationship Id="rId100" Type="http://schemas.openxmlformats.org/officeDocument/2006/relationships/chart" Target="../charts/chart100.xml"/><Relationship Id="rId105" Type="http://schemas.openxmlformats.org/officeDocument/2006/relationships/chart" Target="../charts/chart105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93" Type="http://schemas.openxmlformats.org/officeDocument/2006/relationships/chart" Target="../charts/chart93.xml"/><Relationship Id="rId98" Type="http://schemas.openxmlformats.org/officeDocument/2006/relationships/chart" Target="../charts/chart98.xml"/><Relationship Id="rId3" Type="http://schemas.openxmlformats.org/officeDocument/2006/relationships/chart" Target="../charts/chart3.xml"/><Relationship Id="rId25" Type="http://schemas.openxmlformats.org/officeDocument/2006/relationships/chart" Target="../charts/chart25.xml"/><Relationship Id="rId46" Type="http://schemas.openxmlformats.org/officeDocument/2006/relationships/chart" Target="../charts/chart46.xml"/><Relationship Id="rId67" Type="http://schemas.openxmlformats.org/officeDocument/2006/relationships/chart" Target="../charts/chart67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62" Type="http://schemas.openxmlformats.org/officeDocument/2006/relationships/chart" Target="../charts/chart62.xml"/><Relationship Id="rId83" Type="http://schemas.openxmlformats.org/officeDocument/2006/relationships/chart" Target="../charts/chart83.xml"/><Relationship Id="rId88" Type="http://schemas.openxmlformats.org/officeDocument/2006/relationships/chart" Target="../charts/chart88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0.xml"/></Relationships>
</file>

<file path=xl/drawings/_rels/drawing3.xml.rels><?xml version="1.0" encoding="UTF-8" standalone="yes"?>
<Relationships xmlns="http://schemas.openxmlformats.org/package/2006/relationships"><Relationship Id="rId26" Type="http://schemas.openxmlformats.org/officeDocument/2006/relationships/chart" Target="../charts/chart136.xml"/><Relationship Id="rId21" Type="http://schemas.openxmlformats.org/officeDocument/2006/relationships/chart" Target="../charts/chart131.xml"/><Relationship Id="rId42" Type="http://schemas.openxmlformats.org/officeDocument/2006/relationships/chart" Target="../charts/chart152.xml"/><Relationship Id="rId47" Type="http://schemas.openxmlformats.org/officeDocument/2006/relationships/chart" Target="../charts/chart157.xml"/><Relationship Id="rId63" Type="http://schemas.openxmlformats.org/officeDocument/2006/relationships/chart" Target="../charts/chart173.xml"/><Relationship Id="rId68" Type="http://schemas.openxmlformats.org/officeDocument/2006/relationships/chart" Target="../charts/chart178.xml"/><Relationship Id="rId84" Type="http://schemas.openxmlformats.org/officeDocument/2006/relationships/chart" Target="../charts/chart194.xml"/><Relationship Id="rId89" Type="http://schemas.openxmlformats.org/officeDocument/2006/relationships/chart" Target="../charts/chart199.xml"/><Relationship Id="rId16" Type="http://schemas.openxmlformats.org/officeDocument/2006/relationships/chart" Target="../charts/chart126.xml"/><Relationship Id="rId11" Type="http://schemas.openxmlformats.org/officeDocument/2006/relationships/chart" Target="../charts/chart121.xml"/><Relationship Id="rId32" Type="http://schemas.openxmlformats.org/officeDocument/2006/relationships/chart" Target="../charts/chart142.xml"/><Relationship Id="rId37" Type="http://schemas.openxmlformats.org/officeDocument/2006/relationships/chart" Target="../charts/chart147.xml"/><Relationship Id="rId53" Type="http://schemas.openxmlformats.org/officeDocument/2006/relationships/chart" Target="../charts/chart163.xml"/><Relationship Id="rId58" Type="http://schemas.openxmlformats.org/officeDocument/2006/relationships/chart" Target="../charts/chart168.xml"/><Relationship Id="rId74" Type="http://schemas.openxmlformats.org/officeDocument/2006/relationships/chart" Target="../charts/chart184.xml"/><Relationship Id="rId79" Type="http://schemas.openxmlformats.org/officeDocument/2006/relationships/chart" Target="../charts/chart189.xml"/><Relationship Id="rId5" Type="http://schemas.openxmlformats.org/officeDocument/2006/relationships/chart" Target="../charts/chart115.xml"/><Relationship Id="rId90" Type="http://schemas.openxmlformats.org/officeDocument/2006/relationships/chart" Target="../charts/chart200.xml"/><Relationship Id="rId14" Type="http://schemas.openxmlformats.org/officeDocument/2006/relationships/chart" Target="../charts/chart124.xml"/><Relationship Id="rId22" Type="http://schemas.openxmlformats.org/officeDocument/2006/relationships/chart" Target="../charts/chart132.xml"/><Relationship Id="rId27" Type="http://schemas.openxmlformats.org/officeDocument/2006/relationships/chart" Target="../charts/chart137.xml"/><Relationship Id="rId30" Type="http://schemas.openxmlformats.org/officeDocument/2006/relationships/chart" Target="../charts/chart140.xml"/><Relationship Id="rId35" Type="http://schemas.openxmlformats.org/officeDocument/2006/relationships/chart" Target="../charts/chart145.xml"/><Relationship Id="rId43" Type="http://schemas.openxmlformats.org/officeDocument/2006/relationships/chart" Target="../charts/chart153.xml"/><Relationship Id="rId48" Type="http://schemas.openxmlformats.org/officeDocument/2006/relationships/chart" Target="../charts/chart158.xml"/><Relationship Id="rId56" Type="http://schemas.openxmlformats.org/officeDocument/2006/relationships/chart" Target="../charts/chart166.xml"/><Relationship Id="rId64" Type="http://schemas.openxmlformats.org/officeDocument/2006/relationships/chart" Target="../charts/chart174.xml"/><Relationship Id="rId69" Type="http://schemas.openxmlformats.org/officeDocument/2006/relationships/chart" Target="../charts/chart179.xml"/><Relationship Id="rId77" Type="http://schemas.openxmlformats.org/officeDocument/2006/relationships/chart" Target="../charts/chart187.xml"/><Relationship Id="rId8" Type="http://schemas.openxmlformats.org/officeDocument/2006/relationships/chart" Target="../charts/chart118.xml"/><Relationship Id="rId51" Type="http://schemas.openxmlformats.org/officeDocument/2006/relationships/chart" Target="../charts/chart161.xml"/><Relationship Id="rId72" Type="http://schemas.openxmlformats.org/officeDocument/2006/relationships/chart" Target="../charts/chart182.xml"/><Relationship Id="rId80" Type="http://schemas.openxmlformats.org/officeDocument/2006/relationships/chart" Target="../charts/chart190.xml"/><Relationship Id="rId85" Type="http://schemas.openxmlformats.org/officeDocument/2006/relationships/chart" Target="../charts/chart195.xml"/><Relationship Id="rId3" Type="http://schemas.openxmlformats.org/officeDocument/2006/relationships/chart" Target="../charts/chart113.xml"/><Relationship Id="rId12" Type="http://schemas.openxmlformats.org/officeDocument/2006/relationships/chart" Target="../charts/chart122.xml"/><Relationship Id="rId17" Type="http://schemas.openxmlformats.org/officeDocument/2006/relationships/chart" Target="../charts/chart127.xml"/><Relationship Id="rId25" Type="http://schemas.openxmlformats.org/officeDocument/2006/relationships/chart" Target="../charts/chart135.xml"/><Relationship Id="rId33" Type="http://schemas.openxmlformats.org/officeDocument/2006/relationships/chart" Target="../charts/chart143.xml"/><Relationship Id="rId38" Type="http://schemas.openxmlformats.org/officeDocument/2006/relationships/chart" Target="../charts/chart148.xml"/><Relationship Id="rId46" Type="http://schemas.openxmlformats.org/officeDocument/2006/relationships/chart" Target="../charts/chart156.xml"/><Relationship Id="rId59" Type="http://schemas.openxmlformats.org/officeDocument/2006/relationships/chart" Target="../charts/chart169.xml"/><Relationship Id="rId67" Type="http://schemas.openxmlformats.org/officeDocument/2006/relationships/chart" Target="../charts/chart177.xml"/><Relationship Id="rId20" Type="http://schemas.openxmlformats.org/officeDocument/2006/relationships/chart" Target="../charts/chart130.xml"/><Relationship Id="rId41" Type="http://schemas.openxmlformats.org/officeDocument/2006/relationships/chart" Target="../charts/chart151.xml"/><Relationship Id="rId54" Type="http://schemas.openxmlformats.org/officeDocument/2006/relationships/chart" Target="../charts/chart164.xml"/><Relationship Id="rId62" Type="http://schemas.openxmlformats.org/officeDocument/2006/relationships/chart" Target="../charts/chart172.xml"/><Relationship Id="rId70" Type="http://schemas.openxmlformats.org/officeDocument/2006/relationships/chart" Target="../charts/chart180.xml"/><Relationship Id="rId75" Type="http://schemas.openxmlformats.org/officeDocument/2006/relationships/chart" Target="../charts/chart185.xml"/><Relationship Id="rId83" Type="http://schemas.openxmlformats.org/officeDocument/2006/relationships/chart" Target="../charts/chart193.xml"/><Relationship Id="rId88" Type="http://schemas.openxmlformats.org/officeDocument/2006/relationships/chart" Target="../charts/chart198.xml"/><Relationship Id="rId91" Type="http://schemas.openxmlformats.org/officeDocument/2006/relationships/chart" Target="../charts/chart201.xml"/><Relationship Id="rId1" Type="http://schemas.openxmlformats.org/officeDocument/2006/relationships/chart" Target="../charts/chart111.xml"/><Relationship Id="rId6" Type="http://schemas.openxmlformats.org/officeDocument/2006/relationships/chart" Target="../charts/chart116.xml"/><Relationship Id="rId15" Type="http://schemas.openxmlformats.org/officeDocument/2006/relationships/chart" Target="../charts/chart125.xml"/><Relationship Id="rId23" Type="http://schemas.openxmlformats.org/officeDocument/2006/relationships/chart" Target="../charts/chart133.xml"/><Relationship Id="rId28" Type="http://schemas.openxmlformats.org/officeDocument/2006/relationships/chart" Target="../charts/chart138.xml"/><Relationship Id="rId36" Type="http://schemas.openxmlformats.org/officeDocument/2006/relationships/chart" Target="../charts/chart146.xml"/><Relationship Id="rId49" Type="http://schemas.openxmlformats.org/officeDocument/2006/relationships/chart" Target="../charts/chart159.xml"/><Relationship Id="rId57" Type="http://schemas.openxmlformats.org/officeDocument/2006/relationships/chart" Target="../charts/chart167.xml"/><Relationship Id="rId10" Type="http://schemas.openxmlformats.org/officeDocument/2006/relationships/chart" Target="../charts/chart120.xml"/><Relationship Id="rId31" Type="http://schemas.openxmlformats.org/officeDocument/2006/relationships/chart" Target="../charts/chart141.xml"/><Relationship Id="rId44" Type="http://schemas.openxmlformats.org/officeDocument/2006/relationships/chart" Target="../charts/chart154.xml"/><Relationship Id="rId52" Type="http://schemas.openxmlformats.org/officeDocument/2006/relationships/chart" Target="../charts/chart162.xml"/><Relationship Id="rId60" Type="http://schemas.openxmlformats.org/officeDocument/2006/relationships/chart" Target="../charts/chart170.xml"/><Relationship Id="rId65" Type="http://schemas.openxmlformats.org/officeDocument/2006/relationships/chart" Target="../charts/chart175.xml"/><Relationship Id="rId73" Type="http://schemas.openxmlformats.org/officeDocument/2006/relationships/chart" Target="../charts/chart183.xml"/><Relationship Id="rId78" Type="http://schemas.openxmlformats.org/officeDocument/2006/relationships/chart" Target="../charts/chart188.xml"/><Relationship Id="rId81" Type="http://schemas.openxmlformats.org/officeDocument/2006/relationships/chart" Target="../charts/chart191.xml"/><Relationship Id="rId86" Type="http://schemas.openxmlformats.org/officeDocument/2006/relationships/chart" Target="../charts/chart196.xml"/><Relationship Id="rId4" Type="http://schemas.openxmlformats.org/officeDocument/2006/relationships/chart" Target="../charts/chart114.xml"/><Relationship Id="rId9" Type="http://schemas.openxmlformats.org/officeDocument/2006/relationships/chart" Target="../charts/chart119.xml"/><Relationship Id="rId13" Type="http://schemas.openxmlformats.org/officeDocument/2006/relationships/chart" Target="../charts/chart123.xml"/><Relationship Id="rId18" Type="http://schemas.openxmlformats.org/officeDocument/2006/relationships/chart" Target="../charts/chart128.xml"/><Relationship Id="rId39" Type="http://schemas.openxmlformats.org/officeDocument/2006/relationships/chart" Target="../charts/chart149.xml"/><Relationship Id="rId34" Type="http://schemas.openxmlformats.org/officeDocument/2006/relationships/chart" Target="../charts/chart144.xml"/><Relationship Id="rId50" Type="http://schemas.openxmlformats.org/officeDocument/2006/relationships/chart" Target="../charts/chart160.xml"/><Relationship Id="rId55" Type="http://schemas.openxmlformats.org/officeDocument/2006/relationships/chart" Target="../charts/chart165.xml"/><Relationship Id="rId76" Type="http://schemas.openxmlformats.org/officeDocument/2006/relationships/chart" Target="../charts/chart186.xml"/><Relationship Id="rId7" Type="http://schemas.openxmlformats.org/officeDocument/2006/relationships/chart" Target="../charts/chart117.xml"/><Relationship Id="rId71" Type="http://schemas.openxmlformats.org/officeDocument/2006/relationships/chart" Target="../charts/chart181.xml"/><Relationship Id="rId2" Type="http://schemas.openxmlformats.org/officeDocument/2006/relationships/chart" Target="../charts/chart112.xml"/><Relationship Id="rId29" Type="http://schemas.openxmlformats.org/officeDocument/2006/relationships/chart" Target="../charts/chart139.xml"/><Relationship Id="rId24" Type="http://schemas.openxmlformats.org/officeDocument/2006/relationships/chart" Target="../charts/chart134.xml"/><Relationship Id="rId40" Type="http://schemas.openxmlformats.org/officeDocument/2006/relationships/chart" Target="../charts/chart150.xml"/><Relationship Id="rId45" Type="http://schemas.openxmlformats.org/officeDocument/2006/relationships/chart" Target="../charts/chart155.xml"/><Relationship Id="rId66" Type="http://schemas.openxmlformats.org/officeDocument/2006/relationships/chart" Target="../charts/chart176.xml"/><Relationship Id="rId87" Type="http://schemas.openxmlformats.org/officeDocument/2006/relationships/chart" Target="../charts/chart197.xml"/><Relationship Id="rId61" Type="http://schemas.openxmlformats.org/officeDocument/2006/relationships/chart" Target="../charts/chart171.xml"/><Relationship Id="rId82" Type="http://schemas.openxmlformats.org/officeDocument/2006/relationships/chart" Target="../charts/chart192.xml"/><Relationship Id="rId19" Type="http://schemas.openxmlformats.org/officeDocument/2006/relationships/chart" Target="../charts/chart12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6350</xdr:colOff>
      <xdr:row>48</xdr:row>
      <xdr:rowOff>63500</xdr:rowOff>
    </xdr:from>
    <xdr:to>
      <xdr:col>16</xdr:col>
      <xdr:colOff>450850</xdr:colOff>
      <xdr:row>62</xdr:row>
      <xdr:rowOff>139700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19050</xdr:colOff>
      <xdr:row>97</xdr:row>
      <xdr:rowOff>63500</xdr:rowOff>
    </xdr:from>
    <xdr:to>
      <xdr:col>16</xdr:col>
      <xdr:colOff>463550</xdr:colOff>
      <xdr:row>111</xdr:row>
      <xdr:rowOff>139700</xdr:rowOff>
    </xdr:to>
    <xdr:graphicFrame macro="">
      <xdr:nvGraphicFramePr>
        <xdr:cNvPr id="21" name="Chart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19050</xdr:colOff>
      <xdr:row>119</xdr:row>
      <xdr:rowOff>76200</xdr:rowOff>
    </xdr:from>
    <xdr:to>
      <xdr:col>16</xdr:col>
      <xdr:colOff>463550</xdr:colOff>
      <xdr:row>133</xdr:row>
      <xdr:rowOff>152400</xdr:rowOff>
    </xdr:to>
    <xdr:graphicFrame macro="">
      <xdr:nvGraphicFramePr>
        <xdr:cNvPr id="22" name="Chart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19050</xdr:colOff>
      <xdr:row>145</xdr:row>
      <xdr:rowOff>63500</xdr:rowOff>
    </xdr:from>
    <xdr:to>
      <xdr:col>16</xdr:col>
      <xdr:colOff>463550</xdr:colOff>
      <xdr:row>159</xdr:row>
      <xdr:rowOff>139700</xdr:rowOff>
    </xdr:to>
    <xdr:graphicFrame macro="">
      <xdr:nvGraphicFramePr>
        <xdr:cNvPr id="23" name="Chart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6350</xdr:colOff>
      <xdr:row>169</xdr:row>
      <xdr:rowOff>63500</xdr:rowOff>
    </xdr:from>
    <xdr:to>
      <xdr:col>16</xdr:col>
      <xdr:colOff>450850</xdr:colOff>
      <xdr:row>183</xdr:row>
      <xdr:rowOff>139700</xdr:rowOff>
    </xdr:to>
    <xdr:graphicFrame macro="">
      <xdr:nvGraphicFramePr>
        <xdr:cNvPr id="24" name="Chart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19050</xdr:colOff>
      <xdr:row>194</xdr:row>
      <xdr:rowOff>165100</xdr:rowOff>
    </xdr:from>
    <xdr:to>
      <xdr:col>16</xdr:col>
      <xdr:colOff>463550</xdr:colOff>
      <xdr:row>209</xdr:row>
      <xdr:rowOff>50800</xdr:rowOff>
    </xdr:to>
    <xdr:graphicFrame macro="">
      <xdr:nvGraphicFramePr>
        <xdr:cNvPr id="25" name="Chart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11</xdr:col>
      <xdr:colOff>6350</xdr:colOff>
      <xdr:row>214</xdr:row>
      <xdr:rowOff>63500</xdr:rowOff>
    </xdr:from>
    <xdr:to>
      <xdr:col>16</xdr:col>
      <xdr:colOff>450850</xdr:colOff>
      <xdr:row>228</xdr:row>
      <xdr:rowOff>139700</xdr:rowOff>
    </xdr:to>
    <xdr:graphicFrame macro="">
      <xdr:nvGraphicFramePr>
        <xdr:cNvPr id="26" name="Chart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11</xdr:col>
      <xdr:colOff>6350</xdr:colOff>
      <xdr:row>241</xdr:row>
      <xdr:rowOff>63500</xdr:rowOff>
    </xdr:from>
    <xdr:to>
      <xdr:col>16</xdr:col>
      <xdr:colOff>450850</xdr:colOff>
      <xdr:row>255</xdr:row>
      <xdr:rowOff>139700</xdr:rowOff>
    </xdr:to>
    <xdr:graphicFrame macro="">
      <xdr:nvGraphicFramePr>
        <xdr:cNvPr id="27" name="Chart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11</xdr:col>
      <xdr:colOff>19050</xdr:colOff>
      <xdr:row>264</xdr:row>
      <xdr:rowOff>165100</xdr:rowOff>
    </xdr:from>
    <xdr:to>
      <xdr:col>16</xdr:col>
      <xdr:colOff>463550</xdr:colOff>
      <xdr:row>279</xdr:row>
      <xdr:rowOff>50800</xdr:rowOff>
    </xdr:to>
    <xdr:graphicFrame macro="">
      <xdr:nvGraphicFramePr>
        <xdr:cNvPr id="28" name="Chart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11</xdr:col>
      <xdr:colOff>6350</xdr:colOff>
      <xdr:row>287</xdr:row>
      <xdr:rowOff>165100</xdr:rowOff>
    </xdr:from>
    <xdr:to>
      <xdr:col>16</xdr:col>
      <xdr:colOff>450850</xdr:colOff>
      <xdr:row>302</xdr:row>
      <xdr:rowOff>50800</xdr:rowOff>
    </xdr:to>
    <xdr:graphicFrame macro="">
      <xdr:nvGraphicFramePr>
        <xdr:cNvPr id="29" name="Chart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11</xdr:col>
      <xdr:colOff>6350</xdr:colOff>
      <xdr:row>313</xdr:row>
      <xdr:rowOff>63500</xdr:rowOff>
    </xdr:from>
    <xdr:to>
      <xdr:col>16</xdr:col>
      <xdr:colOff>450850</xdr:colOff>
      <xdr:row>327</xdr:row>
      <xdr:rowOff>139700</xdr:rowOff>
    </xdr:to>
    <xdr:graphicFrame macro="">
      <xdr:nvGraphicFramePr>
        <xdr:cNvPr id="30" name="Chart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11</xdr:col>
      <xdr:colOff>19050</xdr:colOff>
      <xdr:row>337</xdr:row>
      <xdr:rowOff>50800</xdr:rowOff>
    </xdr:from>
    <xdr:to>
      <xdr:col>16</xdr:col>
      <xdr:colOff>463550</xdr:colOff>
      <xdr:row>351</xdr:row>
      <xdr:rowOff>127000</xdr:rowOff>
    </xdr:to>
    <xdr:graphicFrame macro="">
      <xdr:nvGraphicFramePr>
        <xdr:cNvPr id="31" name="Chart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11</xdr:col>
      <xdr:colOff>19050</xdr:colOff>
      <xdr:row>359</xdr:row>
      <xdr:rowOff>152400</xdr:rowOff>
    </xdr:from>
    <xdr:to>
      <xdr:col>16</xdr:col>
      <xdr:colOff>463550</xdr:colOff>
      <xdr:row>374</xdr:row>
      <xdr:rowOff>38100</xdr:rowOff>
    </xdr:to>
    <xdr:graphicFrame macro="">
      <xdr:nvGraphicFramePr>
        <xdr:cNvPr id="32" name="Chart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11</xdr:col>
      <xdr:colOff>6350</xdr:colOff>
      <xdr:row>383</xdr:row>
      <xdr:rowOff>63500</xdr:rowOff>
    </xdr:from>
    <xdr:to>
      <xdr:col>16</xdr:col>
      <xdr:colOff>450850</xdr:colOff>
      <xdr:row>397</xdr:row>
      <xdr:rowOff>139700</xdr:rowOff>
    </xdr:to>
    <xdr:graphicFrame macro="">
      <xdr:nvGraphicFramePr>
        <xdr:cNvPr id="33" name="Chart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11</xdr:col>
      <xdr:colOff>19050</xdr:colOff>
      <xdr:row>410</xdr:row>
      <xdr:rowOff>63500</xdr:rowOff>
    </xdr:from>
    <xdr:to>
      <xdr:col>16</xdr:col>
      <xdr:colOff>463550</xdr:colOff>
      <xdr:row>424</xdr:row>
      <xdr:rowOff>139700</xdr:rowOff>
    </xdr:to>
    <xdr:graphicFrame macro="">
      <xdr:nvGraphicFramePr>
        <xdr:cNvPr id="34" name="Chart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11</xdr:col>
      <xdr:colOff>6350</xdr:colOff>
      <xdr:row>433</xdr:row>
      <xdr:rowOff>63500</xdr:rowOff>
    </xdr:from>
    <xdr:to>
      <xdr:col>16</xdr:col>
      <xdr:colOff>450850</xdr:colOff>
      <xdr:row>447</xdr:row>
      <xdr:rowOff>139700</xdr:rowOff>
    </xdr:to>
    <xdr:graphicFrame macro="">
      <xdr:nvGraphicFramePr>
        <xdr:cNvPr id="35" name="Chart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11</xdr:col>
      <xdr:colOff>6350</xdr:colOff>
      <xdr:row>455</xdr:row>
      <xdr:rowOff>152400</xdr:rowOff>
    </xdr:from>
    <xdr:to>
      <xdr:col>16</xdr:col>
      <xdr:colOff>450850</xdr:colOff>
      <xdr:row>470</xdr:row>
      <xdr:rowOff>38100</xdr:rowOff>
    </xdr:to>
    <xdr:graphicFrame macro="">
      <xdr:nvGraphicFramePr>
        <xdr:cNvPr id="36" name="Chart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11</xdr:col>
      <xdr:colOff>6350</xdr:colOff>
      <xdr:row>480</xdr:row>
      <xdr:rowOff>152400</xdr:rowOff>
    </xdr:from>
    <xdr:to>
      <xdr:col>16</xdr:col>
      <xdr:colOff>450850</xdr:colOff>
      <xdr:row>495</xdr:row>
      <xdr:rowOff>38100</xdr:rowOff>
    </xdr:to>
    <xdr:graphicFrame macro="">
      <xdr:nvGraphicFramePr>
        <xdr:cNvPr id="37" name="Chart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11</xdr:col>
      <xdr:colOff>19050</xdr:colOff>
      <xdr:row>504</xdr:row>
      <xdr:rowOff>38100</xdr:rowOff>
    </xdr:from>
    <xdr:to>
      <xdr:col>16</xdr:col>
      <xdr:colOff>463550</xdr:colOff>
      <xdr:row>518</xdr:row>
      <xdr:rowOff>114300</xdr:rowOff>
    </xdr:to>
    <xdr:graphicFrame macro="">
      <xdr:nvGraphicFramePr>
        <xdr:cNvPr id="38" name="Chart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11</xdr:col>
      <xdr:colOff>6350</xdr:colOff>
      <xdr:row>527</xdr:row>
      <xdr:rowOff>139700</xdr:rowOff>
    </xdr:from>
    <xdr:to>
      <xdr:col>16</xdr:col>
      <xdr:colOff>450850</xdr:colOff>
      <xdr:row>542</xdr:row>
      <xdr:rowOff>25400</xdr:rowOff>
    </xdr:to>
    <xdr:graphicFrame macro="">
      <xdr:nvGraphicFramePr>
        <xdr:cNvPr id="39" name="Chart 38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11</xdr:col>
      <xdr:colOff>19050</xdr:colOff>
      <xdr:row>552</xdr:row>
      <xdr:rowOff>152400</xdr:rowOff>
    </xdr:from>
    <xdr:to>
      <xdr:col>16</xdr:col>
      <xdr:colOff>463550</xdr:colOff>
      <xdr:row>567</xdr:row>
      <xdr:rowOff>38100</xdr:rowOff>
    </xdr:to>
    <xdr:graphicFrame macro="">
      <xdr:nvGraphicFramePr>
        <xdr:cNvPr id="40" name="Chart 39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11</xdr:col>
      <xdr:colOff>6350</xdr:colOff>
      <xdr:row>577</xdr:row>
      <xdr:rowOff>165100</xdr:rowOff>
    </xdr:from>
    <xdr:to>
      <xdr:col>16</xdr:col>
      <xdr:colOff>450850</xdr:colOff>
      <xdr:row>592</xdr:row>
      <xdr:rowOff>50800</xdr:rowOff>
    </xdr:to>
    <xdr:graphicFrame macro="">
      <xdr:nvGraphicFramePr>
        <xdr:cNvPr id="41" name="Chart 4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11</xdr:col>
      <xdr:colOff>6350</xdr:colOff>
      <xdr:row>607</xdr:row>
      <xdr:rowOff>152400</xdr:rowOff>
    </xdr:from>
    <xdr:to>
      <xdr:col>16</xdr:col>
      <xdr:colOff>450850</xdr:colOff>
      <xdr:row>622</xdr:row>
      <xdr:rowOff>38100</xdr:rowOff>
    </xdr:to>
    <xdr:graphicFrame macro="">
      <xdr:nvGraphicFramePr>
        <xdr:cNvPr id="42" name="Chart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11</xdr:col>
      <xdr:colOff>19050</xdr:colOff>
      <xdr:row>623</xdr:row>
      <xdr:rowOff>63500</xdr:rowOff>
    </xdr:from>
    <xdr:to>
      <xdr:col>16</xdr:col>
      <xdr:colOff>463550</xdr:colOff>
      <xdr:row>637</xdr:row>
      <xdr:rowOff>139700</xdr:rowOff>
    </xdr:to>
    <xdr:graphicFrame macro="">
      <xdr:nvGraphicFramePr>
        <xdr:cNvPr id="43" name="Chart 4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11</xdr:col>
      <xdr:colOff>6350</xdr:colOff>
      <xdr:row>648</xdr:row>
      <xdr:rowOff>139700</xdr:rowOff>
    </xdr:from>
    <xdr:to>
      <xdr:col>16</xdr:col>
      <xdr:colOff>450850</xdr:colOff>
      <xdr:row>663</xdr:row>
      <xdr:rowOff>25400</xdr:rowOff>
    </xdr:to>
    <xdr:graphicFrame macro="">
      <xdr:nvGraphicFramePr>
        <xdr:cNvPr id="44" name="Chart 4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11</xdr:col>
      <xdr:colOff>19050</xdr:colOff>
      <xdr:row>672</xdr:row>
      <xdr:rowOff>88900</xdr:rowOff>
    </xdr:from>
    <xdr:to>
      <xdr:col>16</xdr:col>
      <xdr:colOff>463550</xdr:colOff>
      <xdr:row>686</xdr:row>
      <xdr:rowOff>165100</xdr:rowOff>
    </xdr:to>
    <xdr:graphicFrame macro="">
      <xdr:nvGraphicFramePr>
        <xdr:cNvPr id="45" name="Chart 44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11</xdr:col>
      <xdr:colOff>6350</xdr:colOff>
      <xdr:row>697</xdr:row>
      <xdr:rowOff>139700</xdr:rowOff>
    </xdr:from>
    <xdr:to>
      <xdr:col>16</xdr:col>
      <xdr:colOff>450850</xdr:colOff>
      <xdr:row>712</xdr:row>
      <xdr:rowOff>25400</xdr:rowOff>
    </xdr:to>
    <xdr:graphicFrame macro="">
      <xdr:nvGraphicFramePr>
        <xdr:cNvPr id="46" name="Chart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11</xdr:col>
      <xdr:colOff>19050</xdr:colOff>
      <xdr:row>728</xdr:row>
      <xdr:rowOff>88900</xdr:rowOff>
    </xdr:from>
    <xdr:to>
      <xdr:col>16</xdr:col>
      <xdr:colOff>463550</xdr:colOff>
      <xdr:row>742</xdr:row>
      <xdr:rowOff>165100</xdr:rowOff>
    </xdr:to>
    <xdr:graphicFrame macro="">
      <xdr:nvGraphicFramePr>
        <xdr:cNvPr id="47" name="Chart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11</xdr:col>
      <xdr:colOff>6350</xdr:colOff>
      <xdr:row>745</xdr:row>
      <xdr:rowOff>165100</xdr:rowOff>
    </xdr:from>
    <xdr:to>
      <xdr:col>16</xdr:col>
      <xdr:colOff>450850</xdr:colOff>
      <xdr:row>760</xdr:row>
      <xdr:rowOff>50800</xdr:rowOff>
    </xdr:to>
    <xdr:graphicFrame macro="">
      <xdr:nvGraphicFramePr>
        <xdr:cNvPr id="48" name="Chart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11</xdr:col>
      <xdr:colOff>6350</xdr:colOff>
      <xdr:row>768</xdr:row>
      <xdr:rowOff>139700</xdr:rowOff>
    </xdr:from>
    <xdr:to>
      <xdr:col>16</xdr:col>
      <xdr:colOff>450850</xdr:colOff>
      <xdr:row>783</xdr:row>
      <xdr:rowOff>25400</xdr:rowOff>
    </xdr:to>
    <xdr:graphicFrame macro="">
      <xdr:nvGraphicFramePr>
        <xdr:cNvPr id="49" name="Chart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11</xdr:col>
      <xdr:colOff>6350</xdr:colOff>
      <xdr:row>791</xdr:row>
      <xdr:rowOff>152400</xdr:rowOff>
    </xdr:from>
    <xdr:to>
      <xdr:col>16</xdr:col>
      <xdr:colOff>450850</xdr:colOff>
      <xdr:row>806</xdr:row>
      <xdr:rowOff>38100</xdr:rowOff>
    </xdr:to>
    <xdr:graphicFrame macro="">
      <xdr:nvGraphicFramePr>
        <xdr:cNvPr id="50" name="Chart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11</xdr:col>
      <xdr:colOff>6350</xdr:colOff>
      <xdr:row>816</xdr:row>
      <xdr:rowOff>177800</xdr:rowOff>
    </xdr:from>
    <xdr:to>
      <xdr:col>16</xdr:col>
      <xdr:colOff>450850</xdr:colOff>
      <xdr:row>831</xdr:row>
      <xdr:rowOff>63500</xdr:rowOff>
    </xdr:to>
    <xdr:graphicFrame macro="">
      <xdr:nvGraphicFramePr>
        <xdr:cNvPr id="51" name="Chart 5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11</xdr:col>
      <xdr:colOff>6350</xdr:colOff>
      <xdr:row>840</xdr:row>
      <xdr:rowOff>76200</xdr:rowOff>
    </xdr:from>
    <xdr:to>
      <xdr:col>16</xdr:col>
      <xdr:colOff>450850</xdr:colOff>
      <xdr:row>854</xdr:row>
      <xdr:rowOff>152400</xdr:rowOff>
    </xdr:to>
    <xdr:graphicFrame macro="">
      <xdr:nvGraphicFramePr>
        <xdr:cNvPr id="52" name="Chart 5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11</xdr:col>
      <xdr:colOff>6350</xdr:colOff>
      <xdr:row>864</xdr:row>
      <xdr:rowOff>50800</xdr:rowOff>
    </xdr:from>
    <xdr:to>
      <xdr:col>16</xdr:col>
      <xdr:colOff>450850</xdr:colOff>
      <xdr:row>878</xdr:row>
      <xdr:rowOff>127000</xdr:rowOff>
    </xdr:to>
    <xdr:graphicFrame macro="">
      <xdr:nvGraphicFramePr>
        <xdr:cNvPr id="53" name="Chart 52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11</xdr:col>
      <xdr:colOff>6350</xdr:colOff>
      <xdr:row>889</xdr:row>
      <xdr:rowOff>165100</xdr:rowOff>
    </xdr:from>
    <xdr:to>
      <xdr:col>16</xdr:col>
      <xdr:colOff>450850</xdr:colOff>
      <xdr:row>904</xdr:row>
      <xdr:rowOff>50800</xdr:rowOff>
    </xdr:to>
    <xdr:graphicFrame macro="">
      <xdr:nvGraphicFramePr>
        <xdr:cNvPr id="54" name="Chart 5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11</xdr:col>
      <xdr:colOff>6350</xdr:colOff>
      <xdr:row>912</xdr:row>
      <xdr:rowOff>165100</xdr:rowOff>
    </xdr:from>
    <xdr:to>
      <xdr:col>16</xdr:col>
      <xdr:colOff>450850</xdr:colOff>
      <xdr:row>927</xdr:row>
      <xdr:rowOff>50800</xdr:rowOff>
    </xdr:to>
    <xdr:graphicFrame macro="">
      <xdr:nvGraphicFramePr>
        <xdr:cNvPr id="55" name="Chart 54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11</xdr:col>
      <xdr:colOff>19050</xdr:colOff>
      <xdr:row>936</xdr:row>
      <xdr:rowOff>152400</xdr:rowOff>
    </xdr:from>
    <xdr:to>
      <xdr:col>16</xdr:col>
      <xdr:colOff>463550</xdr:colOff>
      <xdr:row>951</xdr:row>
      <xdr:rowOff>38100</xdr:rowOff>
    </xdr:to>
    <xdr:graphicFrame macro="">
      <xdr:nvGraphicFramePr>
        <xdr:cNvPr id="56" name="Chart 55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11</xdr:col>
      <xdr:colOff>6350</xdr:colOff>
      <xdr:row>961</xdr:row>
      <xdr:rowOff>76200</xdr:rowOff>
    </xdr:from>
    <xdr:to>
      <xdr:col>16</xdr:col>
      <xdr:colOff>450850</xdr:colOff>
      <xdr:row>975</xdr:row>
      <xdr:rowOff>152400</xdr:rowOff>
    </xdr:to>
    <xdr:graphicFrame macro="">
      <xdr:nvGraphicFramePr>
        <xdr:cNvPr id="57" name="Chart 56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11</xdr:col>
      <xdr:colOff>19050</xdr:colOff>
      <xdr:row>986</xdr:row>
      <xdr:rowOff>25400</xdr:rowOff>
    </xdr:from>
    <xdr:to>
      <xdr:col>16</xdr:col>
      <xdr:colOff>463550</xdr:colOff>
      <xdr:row>1000</xdr:row>
      <xdr:rowOff>101600</xdr:rowOff>
    </xdr:to>
    <xdr:graphicFrame macro="">
      <xdr:nvGraphicFramePr>
        <xdr:cNvPr id="58" name="Chart 57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11</xdr:col>
      <xdr:colOff>19050</xdr:colOff>
      <xdr:row>1008</xdr:row>
      <xdr:rowOff>177800</xdr:rowOff>
    </xdr:from>
    <xdr:to>
      <xdr:col>16</xdr:col>
      <xdr:colOff>463550</xdr:colOff>
      <xdr:row>1023</xdr:row>
      <xdr:rowOff>63500</xdr:rowOff>
    </xdr:to>
    <xdr:graphicFrame macro="">
      <xdr:nvGraphicFramePr>
        <xdr:cNvPr id="59" name="Chart 58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11</xdr:col>
      <xdr:colOff>6350</xdr:colOff>
      <xdr:row>1032</xdr:row>
      <xdr:rowOff>50800</xdr:rowOff>
    </xdr:from>
    <xdr:to>
      <xdr:col>16</xdr:col>
      <xdr:colOff>450850</xdr:colOff>
      <xdr:row>1046</xdr:row>
      <xdr:rowOff>127000</xdr:rowOff>
    </xdr:to>
    <xdr:graphicFrame macro="">
      <xdr:nvGraphicFramePr>
        <xdr:cNvPr id="60" name="Chart 59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11</xdr:col>
      <xdr:colOff>6350</xdr:colOff>
      <xdr:row>1057</xdr:row>
      <xdr:rowOff>152400</xdr:rowOff>
    </xdr:from>
    <xdr:to>
      <xdr:col>16</xdr:col>
      <xdr:colOff>450850</xdr:colOff>
      <xdr:row>1072</xdr:row>
      <xdr:rowOff>38100</xdr:rowOff>
    </xdr:to>
    <xdr:graphicFrame macro="">
      <xdr:nvGraphicFramePr>
        <xdr:cNvPr id="61" name="Chart 6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11</xdr:col>
      <xdr:colOff>6350</xdr:colOff>
      <xdr:row>1075</xdr:row>
      <xdr:rowOff>63500</xdr:rowOff>
    </xdr:from>
    <xdr:to>
      <xdr:col>16</xdr:col>
      <xdr:colOff>450850</xdr:colOff>
      <xdr:row>1089</xdr:row>
      <xdr:rowOff>139700</xdr:rowOff>
    </xdr:to>
    <xdr:graphicFrame macro="">
      <xdr:nvGraphicFramePr>
        <xdr:cNvPr id="63" name="Chart 62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11</xdr:col>
      <xdr:colOff>19050</xdr:colOff>
      <xdr:row>1090</xdr:row>
      <xdr:rowOff>12700</xdr:rowOff>
    </xdr:from>
    <xdr:to>
      <xdr:col>16</xdr:col>
      <xdr:colOff>463550</xdr:colOff>
      <xdr:row>1104</xdr:row>
      <xdr:rowOff>88900</xdr:rowOff>
    </xdr:to>
    <xdr:graphicFrame macro="">
      <xdr:nvGraphicFramePr>
        <xdr:cNvPr id="64" name="Chart 63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11</xdr:col>
      <xdr:colOff>6350</xdr:colOff>
      <xdr:row>1105</xdr:row>
      <xdr:rowOff>63500</xdr:rowOff>
    </xdr:from>
    <xdr:to>
      <xdr:col>16</xdr:col>
      <xdr:colOff>450850</xdr:colOff>
      <xdr:row>1119</xdr:row>
      <xdr:rowOff>139700</xdr:rowOff>
    </xdr:to>
    <xdr:graphicFrame macro="">
      <xdr:nvGraphicFramePr>
        <xdr:cNvPr id="65" name="Chart 64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11</xdr:col>
      <xdr:colOff>6350</xdr:colOff>
      <xdr:row>1130</xdr:row>
      <xdr:rowOff>63500</xdr:rowOff>
    </xdr:from>
    <xdr:to>
      <xdr:col>16</xdr:col>
      <xdr:colOff>450850</xdr:colOff>
      <xdr:row>1144</xdr:row>
      <xdr:rowOff>139700</xdr:rowOff>
    </xdr:to>
    <xdr:graphicFrame macro="">
      <xdr:nvGraphicFramePr>
        <xdr:cNvPr id="66" name="Chart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11</xdr:col>
      <xdr:colOff>6350</xdr:colOff>
      <xdr:row>1152</xdr:row>
      <xdr:rowOff>152400</xdr:rowOff>
    </xdr:from>
    <xdr:to>
      <xdr:col>16</xdr:col>
      <xdr:colOff>450850</xdr:colOff>
      <xdr:row>1167</xdr:row>
      <xdr:rowOff>38100</xdr:rowOff>
    </xdr:to>
    <xdr:graphicFrame macro="">
      <xdr:nvGraphicFramePr>
        <xdr:cNvPr id="67" name="Chart 66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11</xdr:col>
      <xdr:colOff>6350</xdr:colOff>
      <xdr:row>1178</xdr:row>
      <xdr:rowOff>88900</xdr:rowOff>
    </xdr:from>
    <xdr:to>
      <xdr:col>16</xdr:col>
      <xdr:colOff>450850</xdr:colOff>
      <xdr:row>1192</xdr:row>
      <xdr:rowOff>165100</xdr:rowOff>
    </xdr:to>
    <xdr:graphicFrame macro="">
      <xdr:nvGraphicFramePr>
        <xdr:cNvPr id="68" name="Chart 67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11</xdr:col>
      <xdr:colOff>19050</xdr:colOff>
      <xdr:row>1193</xdr:row>
      <xdr:rowOff>63500</xdr:rowOff>
    </xdr:from>
    <xdr:to>
      <xdr:col>16</xdr:col>
      <xdr:colOff>463550</xdr:colOff>
      <xdr:row>1207</xdr:row>
      <xdr:rowOff>139700</xdr:rowOff>
    </xdr:to>
    <xdr:graphicFrame macro="">
      <xdr:nvGraphicFramePr>
        <xdr:cNvPr id="69" name="Chart 68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11</xdr:col>
      <xdr:colOff>6350</xdr:colOff>
      <xdr:row>1223</xdr:row>
      <xdr:rowOff>12700</xdr:rowOff>
    </xdr:from>
    <xdr:to>
      <xdr:col>16</xdr:col>
      <xdr:colOff>450850</xdr:colOff>
      <xdr:row>1237</xdr:row>
      <xdr:rowOff>88900</xdr:rowOff>
    </xdr:to>
    <xdr:graphicFrame macro="">
      <xdr:nvGraphicFramePr>
        <xdr:cNvPr id="70" name="Chart 69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11</xdr:col>
      <xdr:colOff>19050</xdr:colOff>
      <xdr:row>1246</xdr:row>
      <xdr:rowOff>88900</xdr:rowOff>
    </xdr:from>
    <xdr:to>
      <xdr:col>16</xdr:col>
      <xdr:colOff>463550</xdr:colOff>
      <xdr:row>1260</xdr:row>
      <xdr:rowOff>165100</xdr:rowOff>
    </xdr:to>
    <xdr:graphicFrame macro="">
      <xdr:nvGraphicFramePr>
        <xdr:cNvPr id="71" name="Chart 7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11</xdr:col>
      <xdr:colOff>19050</xdr:colOff>
      <xdr:row>1273</xdr:row>
      <xdr:rowOff>63500</xdr:rowOff>
    </xdr:from>
    <xdr:to>
      <xdr:col>16</xdr:col>
      <xdr:colOff>463550</xdr:colOff>
      <xdr:row>1287</xdr:row>
      <xdr:rowOff>139700</xdr:rowOff>
    </xdr:to>
    <xdr:graphicFrame macro="">
      <xdr:nvGraphicFramePr>
        <xdr:cNvPr id="72" name="Chart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10</xdr:col>
      <xdr:colOff>819150</xdr:colOff>
      <xdr:row>592</xdr:row>
      <xdr:rowOff>177800</xdr:rowOff>
    </xdr:from>
    <xdr:to>
      <xdr:col>16</xdr:col>
      <xdr:colOff>438150</xdr:colOff>
      <xdr:row>607</xdr:row>
      <xdr:rowOff>63500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16</xdr:col>
      <xdr:colOff>527050</xdr:colOff>
      <xdr:row>592</xdr:row>
      <xdr:rowOff>177800</xdr:rowOff>
    </xdr:from>
    <xdr:to>
      <xdr:col>25</xdr:col>
      <xdr:colOff>292100</xdr:colOff>
      <xdr:row>622</xdr:row>
      <xdr:rowOff>38100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11</xdr:col>
      <xdr:colOff>19050</xdr:colOff>
      <xdr:row>1208</xdr:row>
      <xdr:rowOff>50800</xdr:rowOff>
    </xdr:from>
    <xdr:to>
      <xdr:col>16</xdr:col>
      <xdr:colOff>463550</xdr:colOff>
      <xdr:row>1222</xdr:row>
      <xdr:rowOff>127000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16</xdr:col>
      <xdr:colOff>501650</xdr:colOff>
      <xdr:row>48</xdr:row>
      <xdr:rowOff>63500</xdr:rowOff>
    </xdr:from>
    <xdr:to>
      <xdr:col>22</xdr:col>
      <xdr:colOff>120650</xdr:colOff>
      <xdr:row>62</xdr:row>
      <xdr:rowOff>139700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16</xdr:col>
      <xdr:colOff>514350</xdr:colOff>
      <xdr:row>97</xdr:row>
      <xdr:rowOff>63500</xdr:rowOff>
    </xdr:from>
    <xdr:to>
      <xdr:col>22</xdr:col>
      <xdr:colOff>133350</xdr:colOff>
      <xdr:row>111</xdr:row>
      <xdr:rowOff>139700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16</xdr:col>
      <xdr:colOff>527050</xdr:colOff>
      <xdr:row>119</xdr:row>
      <xdr:rowOff>76200</xdr:rowOff>
    </xdr:from>
    <xdr:to>
      <xdr:col>22</xdr:col>
      <xdr:colOff>146050</xdr:colOff>
      <xdr:row>133</xdr:row>
      <xdr:rowOff>152400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16</xdr:col>
      <xdr:colOff>514350</xdr:colOff>
      <xdr:row>145</xdr:row>
      <xdr:rowOff>63500</xdr:rowOff>
    </xdr:from>
    <xdr:to>
      <xdr:col>22</xdr:col>
      <xdr:colOff>133350</xdr:colOff>
      <xdr:row>159</xdr:row>
      <xdr:rowOff>139700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16</xdr:col>
      <xdr:colOff>514350</xdr:colOff>
      <xdr:row>169</xdr:row>
      <xdr:rowOff>63500</xdr:rowOff>
    </xdr:from>
    <xdr:to>
      <xdr:col>22</xdr:col>
      <xdr:colOff>133350</xdr:colOff>
      <xdr:row>183</xdr:row>
      <xdr:rowOff>139700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16</xdr:col>
      <xdr:colOff>514350</xdr:colOff>
      <xdr:row>194</xdr:row>
      <xdr:rowOff>165100</xdr:rowOff>
    </xdr:from>
    <xdr:to>
      <xdr:col>22</xdr:col>
      <xdr:colOff>133350</xdr:colOff>
      <xdr:row>209</xdr:row>
      <xdr:rowOff>50800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16</xdr:col>
      <xdr:colOff>501650</xdr:colOff>
      <xdr:row>214</xdr:row>
      <xdr:rowOff>63500</xdr:rowOff>
    </xdr:from>
    <xdr:to>
      <xdr:col>22</xdr:col>
      <xdr:colOff>120650</xdr:colOff>
      <xdr:row>228</xdr:row>
      <xdr:rowOff>139700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16</xdr:col>
      <xdr:colOff>514350</xdr:colOff>
      <xdr:row>241</xdr:row>
      <xdr:rowOff>63500</xdr:rowOff>
    </xdr:from>
    <xdr:to>
      <xdr:col>22</xdr:col>
      <xdr:colOff>133350</xdr:colOff>
      <xdr:row>255</xdr:row>
      <xdr:rowOff>139700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16</xdr:col>
      <xdr:colOff>527050</xdr:colOff>
      <xdr:row>264</xdr:row>
      <xdr:rowOff>165100</xdr:rowOff>
    </xdr:from>
    <xdr:to>
      <xdr:col>22</xdr:col>
      <xdr:colOff>146050</xdr:colOff>
      <xdr:row>279</xdr:row>
      <xdr:rowOff>50800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16</xdr:col>
      <xdr:colOff>501650</xdr:colOff>
      <xdr:row>287</xdr:row>
      <xdr:rowOff>165100</xdr:rowOff>
    </xdr:from>
    <xdr:to>
      <xdr:col>22</xdr:col>
      <xdr:colOff>120650</xdr:colOff>
      <xdr:row>302</xdr:row>
      <xdr:rowOff>50800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16</xdr:col>
      <xdr:colOff>501650</xdr:colOff>
      <xdr:row>313</xdr:row>
      <xdr:rowOff>63500</xdr:rowOff>
    </xdr:from>
    <xdr:to>
      <xdr:col>22</xdr:col>
      <xdr:colOff>120650</xdr:colOff>
      <xdr:row>327</xdr:row>
      <xdr:rowOff>139700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16</xdr:col>
      <xdr:colOff>514350</xdr:colOff>
      <xdr:row>337</xdr:row>
      <xdr:rowOff>50800</xdr:rowOff>
    </xdr:from>
    <xdr:to>
      <xdr:col>22</xdr:col>
      <xdr:colOff>133350</xdr:colOff>
      <xdr:row>351</xdr:row>
      <xdr:rowOff>127000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16</xdr:col>
      <xdr:colOff>501650</xdr:colOff>
      <xdr:row>383</xdr:row>
      <xdr:rowOff>63500</xdr:rowOff>
    </xdr:from>
    <xdr:to>
      <xdr:col>22</xdr:col>
      <xdr:colOff>120650</xdr:colOff>
      <xdr:row>397</xdr:row>
      <xdr:rowOff>139700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16</xdr:col>
      <xdr:colOff>514350</xdr:colOff>
      <xdr:row>410</xdr:row>
      <xdr:rowOff>63500</xdr:rowOff>
    </xdr:from>
    <xdr:to>
      <xdr:col>22</xdr:col>
      <xdr:colOff>133350</xdr:colOff>
      <xdr:row>424</xdr:row>
      <xdr:rowOff>139700</xdr:rowOff>
    </xdr:to>
    <xdr:graphicFrame macro="">
      <xdr:nvGraphicFramePr>
        <xdr:cNvPr id="62" name="Chart 6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16</xdr:col>
      <xdr:colOff>514350</xdr:colOff>
      <xdr:row>527</xdr:row>
      <xdr:rowOff>139700</xdr:rowOff>
    </xdr:from>
    <xdr:to>
      <xdr:col>22</xdr:col>
      <xdr:colOff>133350</xdr:colOff>
      <xdr:row>542</xdr:row>
      <xdr:rowOff>25400</xdr:rowOff>
    </xdr:to>
    <xdr:graphicFrame macro="">
      <xdr:nvGraphicFramePr>
        <xdr:cNvPr id="73" name="Chart 72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16</xdr:col>
      <xdr:colOff>501650</xdr:colOff>
      <xdr:row>433</xdr:row>
      <xdr:rowOff>63500</xdr:rowOff>
    </xdr:from>
    <xdr:to>
      <xdr:col>22</xdr:col>
      <xdr:colOff>120650</xdr:colOff>
      <xdr:row>447</xdr:row>
      <xdr:rowOff>139700</xdr:rowOff>
    </xdr:to>
    <xdr:graphicFrame macro="">
      <xdr:nvGraphicFramePr>
        <xdr:cNvPr id="74" name="Chart 73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16</xdr:col>
      <xdr:colOff>514350</xdr:colOff>
      <xdr:row>455</xdr:row>
      <xdr:rowOff>152400</xdr:rowOff>
    </xdr:from>
    <xdr:to>
      <xdr:col>22</xdr:col>
      <xdr:colOff>133350</xdr:colOff>
      <xdr:row>470</xdr:row>
      <xdr:rowOff>38100</xdr:rowOff>
    </xdr:to>
    <xdr:graphicFrame macro="">
      <xdr:nvGraphicFramePr>
        <xdr:cNvPr id="75" name="Chart 74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xdr:twoCellAnchor>
    <xdr:from>
      <xdr:col>16</xdr:col>
      <xdr:colOff>514350</xdr:colOff>
      <xdr:row>480</xdr:row>
      <xdr:rowOff>152400</xdr:rowOff>
    </xdr:from>
    <xdr:to>
      <xdr:col>22</xdr:col>
      <xdr:colOff>133350</xdr:colOff>
      <xdr:row>495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16</xdr:col>
      <xdr:colOff>539750</xdr:colOff>
      <xdr:row>504</xdr:row>
      <xdr:rowOff>38100</xdr:rowOff>
    </xdr:from>
    <xdr:to>
      <xdr:col>22</xdr:col>
      <xdr:colOff>158750</xdr:colOff>
      <xdr:row>518</xdr:row>
      <xdr:rowOff>114300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16</xdr:col>
      <xdr:colOff>527050</xdr:colOff>
      <xdr:row>552</xdr:row>
      <xdr:rowOff>152400</xdr:rowOff>
    </xdr:from>
    <xdr:to>
      <xdr:col>22</xdr:col>
      <xdr:colOff>146050</xdr:colOff>
      <xdr:row>567</xdr:row>
      <xdr:rowOff>38100</xdr:rowOff>
    </xdr:to>
    <xdr:graphicFrame macro="">
      <xdr:nvGraphicFramePr>
        <xdr:cNvPr id="76" name="Chart 75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16</xdr:col>
      <xdr:colOff>501650</xdr:colOff>
      <xdr:row>577</xdr:row>
      <xdr:rowOff>165100</xdr:rowOff>
    </xdr:from>
    <xdr:to>
      <xdr:col>22</xdr:col>
      <xdr:colOff>120650</xdr:colOff>
      <xdr:row>592</xdr:row>
      <xdr:rowOff>50800</xdr:rowOff>
    </xdr:to>
    <xdr:graphicFrame macro="">
      <xdr:nvGraphicFramePr>
        <xdr:cNvPr id="77" name="Chart 76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xdr:twoCellAnchor>
    <xdr:from>
      <xdr:col>25</xdr:col>
      <xdr:colOff>234950</xdr:colOff>
      <xdr:row>593</xdr:row>
      <xdr:rowOff>139700</xdr:rowOff>
    </xdr:from>
    <xdr:to>
      <xdr:col>30</xdr:col>
      <xdr:colOff>679450</xdr:colOff>
      <xdr:row>608</xdr:row>
      <xdr:rowOff>25400</xdr:rowOff>
    </xdr:to>
    <xdr:graphicFrame macro="">
      <xdr:nvGraphicFramePr>
        <xdr:cNvPr id="78" name="Chart 77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25</xdr:col>
      <xdr:colOff>234950</xdr:colOff>
      <xdr:row>608</xdr:row>
      <xdr:rowOff>63500</xdr:rowOff>
    </xdr:from>
    <xdr:to>
      <xdr:col>30</xdr:col>
      <xdr:colOff>679450</xdr:colOff>
      <xdr:row>622</xdr:row>
      <xdr:rowOff>139700</xdr:rowOff>
    </xdr:to>
    <xdr:graphicFrame macro="">
      <xdr:nvGraphicFramePr>
        <xdr:cNvPr id="79" name="Chart 78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16</xdr:col>
      <xdr:colOff>514350</xdr:colOff>
      <xdr:row>623</xdr:row>
      <xdr:rowOff>63500</xdr:rowOff>
    </xdr:from>
    <xdr:to>
      <xdr:col>22</xdr:col>
      <xdr:colOff>133350</xdr:colOff>
      <xdr:row>637</xdr:row>
      <xdr:rowOff>139700</xdr:rowOff>
    </xdr:to>
    <xdr:graphicFrame macro="">
      <xdr:nvGraphicFramePr>
        <xdr:cNvPr id="80" name="Chart 79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16</xdr:col>
      <xdr:colOff>514350</xdr:colOff>
      <xdr:row>648</xdr:row>
      <xdr:rowOff>139700</xdr:rowOff>
    </xdr:from>
    <xdr:to>
      <xdr:col>22</xdr:col>
      <xdr:colOff>133350</xdr:colOff>
      <xdr:row>663</xdr:row>
      <xdr:rowOff>25400</xdr:rowOff>
    </xdr:to>
    <xdr:graphicFrame macro="">
      <xdr:nvGraphicFramePr>
        <xdr:cNvPr id="81" name="Chart 8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  <xdr:twoCellAnchor>
    <xdr:from>
      <xdr:col>16</xdr:col>
      <xdr:colOff>514350</xdr:colOff>
      <xdr:row>672</xdr:row>
      <xdr:rowOff>88900</xdr:rowOff>
    </xdr:from>
    <xdr:to>
      <xdr:col>22</xdr:col>
      <xdr:colOff>133350</xdr:colOff>
      <xdr:row>686</xdr:row>
      <xdr:rowOff>165100</xdr:rowOff>
    </xdr:to>
    <xdr:graphicFrame macro="">
      <xdr:nvGraphicFramePr>
        <xdr:cNvPr id="82" name="Chart 8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1"/>
        </a:graphicData>
      </a:graphic>
    </xdr:graphicFrame>
    <xdr:clientData/>
  </xdr:twoCellAnchor>
  <xdr:twoCellAnchor>
    <xdr:from>
      <xdr:col>16</xdr:col>
      <xdr:colOff>488950</xdr:colOff>
      <xdr:row>697</xdr:row>
      <xdr:rowOff>139700</xdr:rowOff>
    </xdr:from>
    <xdr:to>
      <xdr:col>22</xdr:col>
      <xdr:colOff>107950</xdr:colOff>
      <xdr:row>712</xdr:row>
      <xdr:rowOff>25400</xdr:rowOff>
    </xdr:to>
    <xdr:graphicFrame macro="">
      <xdr:nvGraphicFramePr>
        <xdr:cNvPr id="83" name="Chart 82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2"/>
        </a:graphicData>
      </a:graphic>
    </xdr:graphicFrame>
    <xdr:clientData/>
  </xdr:twoCellAnchor>
  <xdr:twoCellAnchor>
    <xdr:from>
      <xdr:col>16</xdr:col>
      <xdr:colOff>501650</xdr:colOff>
      <xdr:row>745</xdr:row>
      <xdr:rowOff>165100</xdr:rowOff>
    </xdr:from>
    <xdr:to>
      <xdr:col>22</xdr:col>
      <xdr:colOff>120650</xdr:colOff>
      <xdr:row>760</xdr:row>
      <xdr:rowOff>50800</xdr:rowOff>
    </xdr:to>
    <xdr:graphicFrame macro="">
      <xdr:nvGraphicFramePr>
        <xdr:cNvPr id="86" name="Chart 85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3"/>
        </a:graphicData>
      </a:graphic>
    </xdr:graphicFrame>
    <xdr:clientData/>
  </xdr:twoCellAnchor>
  <xdr:twoCellAnchor>
    <xdr:from>
      <xdr:col>16</xdr:col>
      <xdr:colOff>501650</xdr:colOff>
      <xdr:row>768</xdr:row>
      <xdr:rowOff>127000</xdr:rowOff>
    </xdr:from>
    <xdr:to>
      <xdr:col>22</xdr:col>
      <xdr:colOff>120650</xdr:colOff>
      <xdr:row>783</xdr:row>
      <xdr:rowOff>12700</xdr:rowOff>
    </xdr:to>
    <xdr:graphicFrame macro="">
      <xdr:nvGraphicFramePr>
        <xdr:cNvPr id="87" name="Chart 86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4"/>
        </a:graphicData>
      </a:graphic>
    </xdr:graphicFrame>
    <xdr:clientData/>
  </xdr:twoCellAnchor>
  <xdr:twoCellAnchor>
    <xdr:from>
      <xdr:col>16</xdr:col>
      <xdr:colOff>514350</xdr:colOff>
      <xdr:row>728</xdr:row>
      <xdr:rowOff>88900</xdr:rowOff>
    </xdr:from>
    <xdr:to>
      <xdr:col>22</xdr:col>
      <xdr:colOff>133350</xdr:colOff>
      <xdr:row>742</xdr:row>
      <xdr:rowOff>165100</xdr:rowOff>
    </xdr:to>
    <xdr:graphicFrame macro="">
      <xdr:nvGraphicFramePr>
        <xdr:cNvPr id="88" name="Chart 87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5"/>
        </a:graphicData>
      </a:graphic>
    </xdr:graphicFrame>
    <xdr:clientData/>
  </xdr:twoCellAnchor>
  <xdr:twoCellAnchor>
    <xdr:from>
      <xdr:col>16</xdr:col>
      <xdr:colOff>501650</xdr:colOff>
      <xdr:row>791</xdr:row>
      <xdr:rowOff>152400</xdr:rowOff>
    </xdr:from>
    <xdr:to>
      <xdr:col>22</xdr:col>
      <xdr:colOff>120650</xdr:colOff>
      <xdr:row>806</xdr:row>
      <xdr:rowOff>38100</xdr:rowOff>
    </xdr:to>
    <xdr:graphicFrame macro="">
      <xdr:nvGraphicFramePr>
        <xdr:cNvPr id="89" name="Chart 88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6"/>
        </a:graphicData>
      </a:graphic>
    </xdr:graphicFrame>
    <xdr:clientData/>
  </xdr:twoCellAnchor>
  <xdr:twoCellAnchor>
    <xdr:from>
      <xdr:col>16</xdr:col>
      <xdr:colOff>501650</xdr:colOff>
      <xdr:row>816</xdr:row>
      <xdr:rowOff>177800</xdr:rowOff>
    </xdr:from>
    <xdr:to>
      <xdr:col>22</xdr:col>
      <xdr:colOff>120650</xdr:colOff>
      <xdr:row>831</xdr:row>
      <xdr:rowOff>63500</xdr:rowOff>
    </xdr:to>
    <xdr:graphicFrame macro="">
      <xdr:nvGraphicFramePr>
        <xdr:cNvPr id="90" name="Chart 89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7"/>
        </a:graphicData>
      </a:graphic>
    </xdr:graphicFrame>
    <xdr:clientData/>
  </xdr:twoCellAnchor>
  <xdr:twoCellAnchor>
    <xdr:from>
      <xdr:col>16</xdr:col>
      <xdr:colOff>488950</xdr:colOff>
      <xdr:row>840</xdr:row>
      <xdr:rowOff>76200</xdr:rowOff>
    </xdr:from>
    <xdr:to>
      <xdr:col>22</xdr:col>
      <xdr:colOff>107950</xdr:colOff>
      <xdr:row>854</xdr:row>
      <xdr:rowOff>152400</xdr:rowOff>
    </xdr:to>
    <xdr:graphicFrame macro="">
      <xdr:nvGraphicFramePr>
        <xdr:cNvPr id="91" name="Chart 9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8"/>
        </a:graphicData>
      </a:graphic>
    </xdr:graphicFrame>
    <xdr:clientData/>
  </xdr:twoCellAnchor>
  <xdr:twoCellAnchor>
    <xdr:from>
      <xdr:col>16</xdr:col>
      <xdr:colOff>501650</xdr:colOff>
      <xdr:row>864</xdr:row>
      <xdr:rowOff>50800</xdr:rowOff>
    </xdr:from>
    <xdr:to>
      <xdr:col>22</xdr:col>
      <xdr:colOff>120650</xdr:colOff>
      <xdr:row>878</xdr:row>
      <xdr:rowOff>127000</xdr:rowOff>
    </xdr:to>
    <xdr:graphicFrame macro="">
      <xdr:nvGraphicFramePr>
        <xdr:cNvPr id="92" name="Chart 9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9"/>
        </a:graphicData>
      </a:graphic>
    </xdr:graphicFrame>
    <xdr:clientData/>
  </xdr:twoCellAnchor>
  <xdr:twoCellAnchor>
    <xdr:from>
      <xdr:col>16</xdr:col>
      <xdr:colOff>501650</xdr:colOff>
      <xdr:row>889</xdr:row>
      <xdr:rowOff>152400</xdr:rowOff>
    </xdr:from>
    <xdr:to>
      <xdr:col>22</xdr:col>
      <xdr:colOff>120650</xdr:colOff>
      <xdr:row>904</xdr:row>
      <xdr:rowOff>38100</xdr:rowOff>
    </xdr:to>
    <xdr:graphicFrame macro="">
      <xdr:nvGraphicFramePr>
        <xdr:cNvPr id="93" name="Chart 92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0"/>
        </a:graphicData>
      </a:graphic>
    </xdr:graphicFrame>
    <xdr:clientData/>
  </xdr:twoCellAnchor>
  <xdr:twoCellAnchor>
    <xdr:from>
      <xdr:col>16</xdr:col>
      <xdr:colOff>501650</xdr:colOff>
      <xdr:row>912</xdr:row>
      <xdr:rowOff>165100</xdr:rowOff>
    </xdr:from>
    <xdr:to>
      <xdr:col>22</xdr:col>
      <xdr:colOff>120650</xdr:colOff>
      <xdr:row>927</xdr:row>
      <xdr:rowOff>50800</xdr:rowOff>
    </xdr:to>
    <xdr:graphicFrame macro="">
      <xdr:nvGraphicFramePr>
        <xdr:cNvPr id="94" name="Chart 93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1"/>
        </a:graphicData>
      </a:graphic>
    </xdr:graphicFrame>
    <xdr:clientData/>
  </xdr:twoCellAnchor>
  <xdr:twoCellAnchor>
    <xdr:from>
      <xdr:col>16</xdr:col>
      <xdr:colOff>514350</xdr:colOff>
      <xdr:row>936</xdr:row>
      <xdr:rowOff>152400</xdr:rowOff>
    </xdr:from>
    <xdr:to>
      <xdr:col>22</xdr:col>
      <xdr:colOff>133350</xdr:colOff>
      <xdr:row>951</xdr:row>
      <xdr:rowOff>38100</xdr:rowOff>
    </xdr:to>
    <xdr:graphicFrame macro="">
      <xdr:nvGraphicFramePr>
        <xdr:cNvPr id="95" name="Chart 94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2"/>
        </a:graphicData>
      </a:graphic>
    </xdr:graphicFrame>
    <xdr:clientData/>
  </xdr:twoCellAnchor>
  <xdr:twoCellAnchor>
    <xdr:from>
      <xdr:col>16</xdr:col>
      <xdr:colOff>488950</xdr:colOff>
      <xdr:row>961</xdr:row>
      <xdr:rowOff>76200</xdr:rowOff>
    </xdr:from>
    <xdr:to>
      <xdr:col>22</xdr:col>
      <xdr:colOff>107950</xdr:colOff>
      <xdr:row>975</xdr:row>
      <xdr:rowOff>152400</xdr:rowOff>
    </xdr:to>
    <xdr:graphicFrame macro="">
      <xdr:nvGraphicFramePr>
        <xdr:cNvPr id="99" name="Chart 98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3"/>
        </a:graphicData>
      </a:graphic>
    </xdr:graphicFrame>
    <xdr:clientData/>
  </xdr:twoCellAnchor>
  <xdr:twoCellAnchor>
    <xdr:from>
      <xdr:col>16</xdr:col>
      <xdr:colOff>514350</xdr:colOff>
      <xdr:row>1009</xdr:row>
      <xdr:rowOff>0</xdr:rowOff>
    </xdr:from>
    <xdr:to>
      <xdr:col>22</xdr:col>
      <xdr:colOff>133350</xdr:colOff>
      <xdr:row>1023</xdr:row>
      <xdr:rowOff>76200</xdr:rowOff>
    </xdr:to>
    <xdr:graphicFrame macro="">
      <xdr:nvGraphicFramePr>
        <xdr:cNvPr id="100" name="Chart 99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4"/>
        </a:graphicData>
      </a:graphic>
    </xdr:graphicFrame>
    <xdr:clientData/>
  </xdr:twoCellAnchor>
  <xdr:twoCellAnchor>
    <xdr:from>
      <xdr:col>16</xdr:col>
      <xdr:colOff>514350</xdr:colOff>
      <xdr:row>986</xdr:row>
      <xdr:rowOff>25400</xdr:rowOff>
    </xdr:from>
    <xdr:to>
      <xdr:col>22</xdr:col>
      <xdr:colOff>133350</xdr:colOff>
      <xdr:row>1000</xdr:row>
      <xdr:rowOff>101600</xdr:rowOff>
    </xdr:to>
    <xdr:graphicFrame macro="">
      <xdr:nvGraphicFramePr>
        <xdr:cNvPr id="101" name="Chart 1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5"/>
        </a:graphicData>
      </a:graphic>
    </xdr:graphicFrame>
    <xdr:clientData/>
  </xdr:twoCellAnchor>
  <xdr:twoCellAnchor>
    <xdr:from>
      <xdr:col>16</xdr:col>
      <xdr:colOff>514350</xdr:colOff>
      <xdr:row>1090</xdr:row>
      <xdr:rowOff>12700</xdr:rowOff>
    </xdr:from>
    <xdr:to>
      <xdr:col>22</xdr:col>
      <xdr:colOff>133350</xdr:colOff>
      <xdr:row>1104</xdr:row>
      <xdr:rowOff>88900</xdr:rowOff>
    </xdr:to>
    <xdr:graphicFrame macro="">
      <xdr:nvGraphicFramePr>
        <xdr:cNvPr id="103" name="Chart 102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6"/>
        </a:graphicData>
      </a:graphic>
    </xdr:graphicFrame>
    <xdr:clientData/>
  </xdr:twoCellAnchor>
  <xdr:twoCellAnchor>
    <xdr:from>
      <xdr:col>16</xdr:col>
      <xdr:colOff>501650</xdr:colOff>
      <xdr:row>1130</xdr:row>
      <xdr:rowOff>63500</xdr:rowOff>
    </xdr:from>
    <xdr:to>
      <xdr:col>22</xdr:col>
      <xdr:colOff>120650</xdr:colOff>
      <xdr:row>1144</xdr:row>
      <xdr:rowOff>139700</xdr:rowOff>
    </xdr:to>
    <xdr:graphicFrame macro="">
      <xdr:nvGraphicFramePr>
        <xdr:cNvPr id="104" name="Chart 103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7"/>
        </a:graphicData>
      </a:graphic>
    </xdr:graphicFrame>
    <xdr:clientData/>
  </xdr:twoCellAnchor>
  <xdr:twoCellAnchor>
    <xdr:from>
      <xdr:col>16</xdr:col>
      <xdr:colOff>488950</xdr:colOff>
      <xdr:row>1152</xdr:row>
      <xdr:rowOff>152400</xdr:rowOff>
    </xdr:from>
    <xdr:to>
      <xdr:col>22</xdr:col>
      <xdr:colOff>107950</xdr:colOff>
      <xdr:row>1167</xdr:row>
      <xdr:rowOff>38100</xdr:rowOff>
    </xdr:to>
    <xdr:graphicFrame macro="">
      <xdr:nvGraphicFramePr>
        <xdr:cNvPr id="105" name="Chart 104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8"/>
        </a:graphicData>
      </a:graphic>
    </xdr:graphicFrame>
    <xdr:clientData/>
  </xdr:twoCellAnchor>
  <xdr:twoCellAnchor>
    <xdr:from>
      <xdr:col>16</xdr:col>
      <xdr:colOff>514350</xdr:colOff>
      <xdr:row>1193</xdr:row>
      <xdr:rowOff>63500</xdr:rowOff>
    </xdr:from>
    <xdr:to>
      <xdr:col>22</xdr:col>
      <xdr:colOff>133350</xdr:colOff>
      <xdr:row>1207</xdr:row>
      <xdr:rowOff>139700</xdr:rowOff>
    </xdr:to>
    <xdr:graphicFrame macro="">
      <xdr:nvGraphicFramePr>
        <xdr:cNvPr id="106" name="Chart 105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9"/>
        </a:graphicData>
      </a:graphic>
    </xdr:graphicFrame>
    <xdr:clientData/>
  </xdr:twoCellAnchor>
  <xdr:twoCellAnchor>
    <xdr:from>
      <xdr:col>16</xdr:col>
      <xdr:colOff>514350</xdr:colOff>
      <xdr:row>1246</xdr:row>
      <xdr:rowOff>88900</xdr:rowOff>
    </xdr:from>
    <xdr:to>
      <xdr:col>22</xdr:col>
      <xdr:colOff>133350</xdr:colOff>
      <xdr:row>1260</xdr:row>
      <xdr:rowOff>165100</xdr:rowOff>
    </xdr:to>
    <xdr:graphicFrame macro="">
      <xdr:nvGraphicFramePr>
        <xdr:cNvPr id="107" name="Chart 106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0"/>
        </a:graphicData>
      </a:graphic>
    </xdr:graphicFrame>
    <xdr:clientData/>
  </xdr:twoCellAnchor>
  <xdr:twoCellAnchor>
    <xdr:from>
      <xdr:col>16</xdr:col>
      <xdr:colOff>514350</xdr:colOff>
      <xdr:row>1032</xdr:row>
      <xdr:rowOff>50800</xdr:rowOff>
    </xdr:from>
    <xdr:to>
      <xdr:col>22</xdr:col>
      <xdr:colOff>133350</xdr:colOff>
      <xdr:row>1046</xdr:row>
      <xdr:rowOff>127000</xdr:rowOff>
    </xdr:to>
    <xdr:graphicFrame macro="">
      <xdr:nvGraphicFramePr>
        <xdr:cNvPr id="108" name="Chart 107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1"/>
        </a:graphicData>
      </a:graphic>
    </xdr:graphicFrame>
    <xdr:clientData/>
  </xdr:twoCellAnchor>
  <xdr:twoCellAnchor>
    <xdr:from>
      <xdr:col>16</xdr:col>
      <xdr:colOff>501650</xdr:colOff>
      <xdr:row>1057</xdr:row>
      <xdr:rowOff>152400</xdr:rowOff>
    </xdr:from>
    <xdr:to>
      <xdr:col>22</xdr:col>
      <xdr:colOff>120650</xdr:colOff>
      <xdr:row>1072</xdr:row>
      <xdr:rowOff>38100</xdr:rowOff>
    </xdr:to>
    <xdr:graphicFrame macro="">
      <xdr:nvGraphicFramePr>
        <xdr:cNvPr id="109" name="Chart 108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2"/>
        </a:graphicData>
      </a:graphic>
    </xdr:graphicFrame>
    <xdr:clientData/>
  </xdr:twoCellAnchor>
  <xdr:twoCellAnchor>
    <xdr:from>
      <xdr:col>16</xdr:col>
      <xdr:colOff>488950</xdr:colOff>
      <xdr:row>1075</xdr:row>
      <xdr:rowOff>63500</xdr:rowOff>
    </xdr:from>
    <xdr:to>
      <xdr:col>22</xdr:col>
      <xdr:colOff>107950</xdr:colOff>
      <xdr:row>1089</xdr:row>
      <xdr:rowOff>139700</xdr:rowOff>
    </xdr:to>
    <xdr:graphicFrame macro="">
      <xdr:nvGraphicFramePr>
        <xdr:cNvPr id="110" name="Chart 109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3"/>
        </a:graphicData>
      </a:graphic>
    </xdr:graphicFrame>
    <xdr:clientData/>
  </xdr:twoCellAnchor>
  <xdr:twoCellAnchor>
    <xdr:from>
      <xdr:col>16</xdr:col>
      <xdr:colOff>488950</xdr:colOff>
      <xdr:row>1105</xdr:row>
      <xdr:rowOff>63500</xdr:rowOff>
    </xdr:from>
    <xdr:to>
      <xdr:col>22</xdr:col>
      <xdr:colOff>107950</xdr:colOff>
      <xdr:row>1119</xdr:row>
      <xdr:rowOff>139700</xdr:rowOff>
    </xdr:to>
    <xdr:graphicFrame macro="">
      <xdr:nvGraphicFramePr>
        <xdr:cNvPr id="111" name="Chart 11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4"/>
        </a:graphicData>
      </a:graphic>
    </xdr:graphicFrame>
    <xdr:clientData/>
  </xdr:twoCellAnchor>
  <xdr:twoCellAnchor>
    <xdr:from>
      <xdr:col>16</xdr:col>
      <xdr:colOff>501650</xdr:colOff>
      <xdr:row>1178</xdr:row>
      <xdr:rowOff>88900</xdr:rowOff>
    </xdr:from>
    <xdr:to>
      <xdr:col>22</xdr:col>
      <xdr:colOff>120650</xdr:colOff>
      <xdr:row>1192</xdr:row>
      <xdr:rowOff>165100</xdr:rowOff>
    </xdr:to>
    <xdr:graphicFrame macro="">
      <xdr:nvGraphicFramePr>
        <xdr:cNvPr id="112" name="Chart 111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5"/>
        </a:graphicData>
      </a:graphic>
    </xdr:graphicFrame>
    <xdr:clientData/>
  </xdr:twoCellAnchor>
  <xdr:twoCellAnchor>
    <xdr:from>
      <xdr:col>16</xdr:col>
      <xdr:colOff>514350</xdr:colOff>
      <xdr:row>1208</xdr:row>
      <xdr:rowOff>50800</xdr:rowOff>
    </xdr:from>
    <xdr:to>
      <xdr:col>22</xdr:col>
      <xdr:colOff>133350</xdr:colOff>
      <xdr:row>1222</xdr:row>
      <xdr:rowOff>127000</xdr:rowOff>
    </xdr:to>
    <xdr:graphicFrame macro="">
      <xdr:nvGraphicFramePr>
        <xdr:cNvPr id="113" name="Chart 112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6"/>
        </a:graphicData>
      </a:graphic>
    </xdr:graphicFrame>
    <xdr:clientData/>
  </xdr:twoCellAnchor>
  <xdr:twoCellAnchor>
    <xdr:from>
      <xdr:col>16</xdr:col>
      <xdr:colOff>501650</xdr:colOff>
      <xdr:row>1223</xdr:row>
      <xdr:rowOff>12700</xdr:rowOff>
    </xdr:from>
    <xdr:to>
      <xdr:col>22</xdr:col>
      <xdr:colOff>120650</xdr:colOff>
      <xdr:row>1237</xdr:row>
      <xdr:rowOff>88900</xdr:rowOff>
    </xdr:to>
    <xdr:graphicFrame macro="">
      <xdr:nvGraphicFramePr>
        <xdr:cNvPr id="114" name="Chart 113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7"/>
        </a:graphicData>
      </a:graphic>
    </xdr:graphicFrame>
    <xdr:clientData/>
  </xdr:twoCellAnchor>
  <xdr:twoCellAnchor>
    <xdr:from>
      <xdr:col>16</xdr:col>
      <xdr:colOff>527050</xdr:colOff>
      <xdr:row>1273</xdr:row>
      <xdr:rowOff>63500</xdr:rowOff>
    </xdr:from>
    <xdr:to>
      <xdr:col>22</xdr:col>
      <xdr:colOff>146050</xdr:colOff>
      <xdr:row>1287</xdr:row>
      <xdr:rowOff>139700</xdr:rowOff>
    </xdr:to>
    <xdr:graphicFrame macro="">
      <xdr:nvGraphicFramePr>
        <xdr:cNvPr id="115" name="Chart 114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8"/>
        </a:graphicData>
      </a:graphic>
    </xdr:graphicFrame>
    <xdr:clientData/>
  </xdr:twoCellAnchor>
  <xdr:twoCellAnchor>
    <xdr:from>
      <xdr:col>16</xdr:col>
      <xdr:colOff>527050</xdr:colOff>
      <xdr:row>359</xdr:row>
      <xdr:rowOff>139700</xdr:rowOff>
    </xdr:from>
    <xdr:to>
      <xdr:col>22</xdr:col>
      <xdr:colOff>146050</xdr:colOff>
      <xdr:row>374</xdr:row>
      <xdr:rowOff>25400</xdr:rowOff>
    </xdr:to>
    <xdr:graphicFrame macro="">
      <xdr:nvGraphicFramePr>
        <xdr:cNvPr id="84" name="Chart 83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9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6153" cy="607373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6350</xdr:colOff>
      <xdr:row>8</xdr:row>
      <xdr:rowOff>57150</xdr:rowOff>
    </xdr:from>
    <xdr:to>
      <xdr:col>16</xdr:col>
      <xdr:colOff>450850</xdr:colOff>
      <xdr:row>22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6350</xdr:colOff>
      <xdr:row>30</xdr:row>
      <xdr:rowOff>82550</xdr:rowOff>
    </xdr:from>
    <xdr:to>
      <xdr:col>16</xdr:col>
      <xdr:colOff>450850</xdr:colOff>
      <xdr:row>44</xdr:row>
      <xdr:rowOff>158750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6350</xdr:colOff>
      <xdr:row>55</xdr:row>
      <xdr:rowOff>146050</xdr:rowOff>
    </xdr:from>
    <xdr:to>
      <xdr:col>16</xdr:col>
      <xdr:colOff>450850</xdr:colOff>
      <xdr:row>70</xdr:row>
      <xdr:rowOff>31750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819150</xdr:colOff>
      <xdr:row>78</xdr:row>
      <xdr:rowOff>171450</xdr:rowOff>
    </xdr:from>
    <xdr:to>
      <xdr:col>16</xdr:col>
      <xdr:colOff>438150</xdr:colOff>
      <xdr:row>93</xdr:row>
      <xdr:rowOff>57150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19050</xdr:colOff>
      <xdr:row>103</xdr:row>
      <xdr:rowOff>158750</xdr:rowOff>
    </xdr:from>
    <xdr:to>
      <xdr:col>16</xdr:col>
      <xdr:colOff>463550</xdr:colOff>
      <xdr:row>118</xdr:row>
      <xdr:rowOff>44450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6350</xdr:colOff>
      <xdr:row>127</xdr:row>
      <xdr:rowOff>82550</xdr:rowOff>
    </xdr:from>
    <xdr:to>
      <xdr:col>16</xdr:col>
      <xdr:colOff>450850</xdr:colOff>
      <xdr:row>141</xdr:row>
      <xdr:rowOff>158750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11</xdr:col>
      <xdr:colOff>19050</xdr:colOff>
      <xdr:row>150</xdr:row>
      <xdr:rowOff>158750</xdr:rowOff>
    </xdr:from>
    <xdr:to>
      <xdr:col>16</xdr:col>
      <xdr:colOff>463550</xdr:colOff>
      <xdr:row>165</xdr:row>
      <xdr:rowOff>44450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11</xdr:col>
      <xdr:colOff>19050</xdr:colOff>
      <xdr:row>175</xdr:row>
      <xdr:rowOff>69850</xdr:rowOff>
    </xdr:from>
    <xdr:to>
      <xdr:col>16</xdr:col>
      <xdr:colOff>463550</xdr:colOff>
      <xdr:row>189</xdr:row>
      <xdr:rowOff>146050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11</xdr:col>
      <xdr:colOff>19050</xdr:colOff>
      <xdr:row>198</xdr:row>
      <xdr:rowOff>31750</xdr:rowOff>
    </xdr:from>
    <xdr:to>
      <xdr:col>16</xdr:col>
      <xdr:colOff>463550</xdr:colOff>
      <xdr:row>212</xdr:row>
      <xdr:rowOff>107950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11</xdr:col>
      <xdr:colOff>19050</xdr:colOff>
      <xdr:row>222</xdr:row>
      <xdr:rowOff>82550</xdr:rowOff>
    </xdr:from>
    <xdr:to>
      <xdr:col>16</xdr:col>
      <xdr:colOff>463550</xdr:colOff>
      <xdr:row>236</xdr:row>
      <xdr:rowOff>158750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11</xdr:col>
      <xdr:colOff>6350</xdr:colOff>
      <xdr:row>244</xdr:row>
      <xdr:rowOff>158750</xdr:rowOff>
    </xdr:from>
    <xdr:to>
      <xdr:col>16</xdr:col>
      <xdr:colOff>450850</xdr:colOff>
      <xdr:row>259</xdr:row>
      <xdr:rowOff>44450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11</xdr:col>
      <xdr:colOff>6350</xdr:colOff>
      <xdr:row>270</xdr:row>
      <xdr:rowOff>95250</xdr:rowOff>
    </xdr:from>
    <xdr:to>
      <xdr:col>16</xdr:col>
      <xdr:colOff>450850</xdr:colOff>
      <xdr:row>284</xdr:row>
      <xdr:rowOff>171450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11</xdr:col>
      <xdr:colOff>6350</xdr:colOff>
      <xdr:row>324</xdr:row>
      <xdr:rowOff>44450</xdr:rowOff>
    </xdr:from>
    <xdr:to>
      <xdr:col>16</xdr:col>
      <xdr:colOff>450850</xdr:colOff>
      <xdr:row>338</xdr:row>
      <xdr:rowOff>120650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10</xdr:col>
      <xdr:colOff>819150</xdr:colOff>
      <xdr:row>338</xdr:row>
      <xdr:rowOff>184150</xdr:rowOff>
    </xdr:from>
    <xdr:to>
      <xdr:col>16</xdr:col>
      <xdr:colOff>438150</xdr:colOff>
      <xdr:row>353</xdr:row>
      <xdr:rowOff>69850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10</xdr:col>
      <xdr:colOff>819150</xdr:colOff>
      <xdr:row>457</xdr:row>
      <xdr:rowOff>57150</xdr:rowOff>
    </xdr:from>
    <xdr:to>
      <xdr:col>16</xdr:col>
      <xdr:colOff>438150</xdr:colOff>
      <xdr:row>471</xdr:row>
      <xdr:rowOff>133350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10</xdr:col>
      <xdr:colOff>819150</xdr:colOff>
      <xdr:row>510</xdr:row>
      <xdr:rowOff>146050</xdr:rowOff>
    </xdr:from>
    <xdr:to>
      <xdr:col>16</xdr:col>
      <xdr:colOff>438150</xdr:colOff>
      <xdr:row>525</xdr:row>
      <xdr:rowOff>31750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11</xdr:col>
      <xdr:colOff>6350</xdr:colOff>
      <xdr:row>588</xdr:row>
      <xdr:rowOff>19050</xdr:rowOff>
    </xdr:from>
    <xdr:to>
      <xdr:col>16</xdr:col>
      <xdr:colOff>450850</xdr:colOff>
      <xdr:row>602</xdr:row>
      <xdr:rowOff>95250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11</xdr:col>
      <xdr:colOff>6350</xdr:colOff>
      <xdr:row>605</xdr:row>
      <xdr:rowOff>95250</xdr:rowOff>
    </xdr:from>
    <xdr:to>
      <xdr:col>16</xdr:col>
      <xdr:colOff>450850</xdr:colOff>
      <xdr:row>619</xdr:row>
      <xdr:rowOff>171450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11</xdr:col>
      <xdr:colOff>19050</xdr:colOff>
      <xdr:row>629</xdr:row>
      <xdr:rowOff>57150</xdr:rowOff>
    </xdr:from>
    <xdr:to>
      <xdr:col>16</xdr:col>
      <xdr:colOff>463550</xdr:colOff>
      <xdr:row>643</xdr:row>
      <xdr:rowOff>133350</xdr:rowOff>
    </xdr:to>
    <xdr:graphicFrame macro="">
      <xdr:nvGraphicFramePr>
        <xdr:cNvPr id="21" name="Chart 20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11</xdr:col>
      <xdr:colOff>6350</xdr:colOff>
      <xdr:row>652</xdr:row>
      <xdr:rowOff>133350</xdr:rowOff>
    </xdr:from>
    <xdr:to>
      <xdr:col>16</xdr:col>
      <xdr:colOff>450850</xdr:colOff>
      <xdr:row>667</xdr:row>
      <xdr:rowOff>19050</xdr:rowOff>
    </xdr:to>
    <xdr:graphicFrame macro="">
      <xdr:nvGraphicFramePr>
        <xdr:cNvPr id="22" name="Chart 21">
          <a:extLst>
            <a:ext uri="{FF2B5EF4-FFF2-40B4-BE49-F238E27FC236}">
              <a16:creationId xmlns:a16="http://schemas.microsoft.com/office/drawing/2014/main" id="{00000000-0008-0000-0300-00001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11</xdr:col>
      <xdr:colOff>6350</xdr:colOff>
      <xdr:row>679</xdr:row>
      <xdr:rowOff>69850</xdr:rowOff>
    </xdr:from>
    <xdr:to>
      <xdr:col>16</xdr:col>
      <xdr:colOff>450850</xdr:colOff>
      <xdr:row>693</xdr:row>
      <xdr:rowOff>146050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11</xdr:col>
      <xdr:colOff>6350</xdr:colOff>
      <xdr:row>727</xdr:row>
      <xdr:rowOff>120650</xdr:rowOff>
    </xdr:from>
    <xdr:to>
      <xdr:col>16</xdr:col>
      <xdr:colOff>450850</xdr:colOff>
      <xdr:row>742</xdr:row>
      <xdr:rowOff>6350</xdr:rowOff>
    </xdr:to>
    <xdr:graphicFrame macro="">
      <xdr:nvGraphicFramePr>
        <xdr:cNvPr id="23" name="Chart 22">
          <a:extLst>
            <a:ext uri="{FF2B5EF4-FFF2-40B4-BE49-F238E27FC236}">
              <a16:creationId xmlns:a16="http://schemas.microsoft.com/office/drawing/2014/main" id="{00000000-0008-0000-0300-00001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10</xdr:col>
      <xdr:colOff>819150</xdr:colOff>
      <xdr:row>743</xdr:row>
      <xdr:rowOff>19050</xdr:rowOff>
    </xdr:from>
    <xdr:to>
      <xdr:col>16</xdr:col>
      <xdr:colOff>438150</xdr:colOff>
      <xdr:row>757</xdr:row>
      <xdr:rowOff>95250</xdr:rowOff>
    </xdr:to>
    <xdr:graphicFrame macro="">
      <xdr:nvGraphicFramePr>
        <xdr:cNvPr id="24" name="Chart 23">
          <a:extLst>
            <a:ext uri="{FF2B5EF4-FFF2-40B4-BE49-F238E27FC236}">
              <a16:creationId xmlns:a16="http://schemas.microsoft.com/office/drawing/2014/main" id="{00000000-0008-0000-0300-00001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11</xdr:col>
      <xdr:colOff>6350</xdr:colOff>
      <xdr:row>773</xdr:row>
      <xdr:rowOff>158750</xdr:rowOff>
    </xdr:from>
    <xdr:to>
      <xdr:col>16</xdr:col>
      <xdr:colOff>450850</xdr:colOff>
      <xdr:row>788</xdr:row>
      <xdr:rowOff>44450</xdr:rowOff>
    </xdr:to>
    <xdr:graphicFrame macro="">
      <xdr:nvGraphicFramePr>
        <xdr:cNvPr id="25" name="Chart 24">
          <a:extLst>
            <a:ext uri="{FF2B5EF4-FFF2-40B4-BE49-F238E27FC236}">
              <a16:creationId xmlns:a16="http://schemas.microsoft.com/office/drawing/2014/main" id="{00000000-0008-0000-0300-00001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11</xdr:col>
      <xdr:colOff>6350</xdr:colOff>
      <xdr:row>798</xdr:row>
      <xdr:rowOff>69850</xdr:rowOff>
    </xdr:from>
    <xdr:to>
      <xdr:col>16</xdr:col>
      <xdr:colOff>450850</xdr:colOff>
      <xdr:row>812</xdr:row>
      <xdr:rowOff>146050</xdr:rowOff>
    </xdr:to>
    <xdr:graphicFrame macro="">
      <xdr:nvGraphicFramePr>
        <xdr:cNvPr id="26" name="Chart 25">
          <a:extLst>
            <a:ext uri="{FF2B5EF4-FFF2-40B4-BE49-F238E27FC236}">
              <a16:creationId xmlns:a16="http://schemas.microsoft.com/office/drawing/2014/main" id="{00000000-0008-0000-0300-00001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10</xdr:col>
      <xdr:colOff>819150</xdr:colOff>
      <xdr:row>822</xdr:row>
      <xdr:rowOff>184150</xdr:rowOff>
    </xdr:from>
    <xdr:to>
      <xdr:col>16</xdr:col>
      <xdr:colOff>438150</xdr:colOff>
      <xdr:row>837</xdr:row>
      <xdr:rowOff>69850</xdr:rowOff>
    </xdr:to>
    <xdr:graphicFrame macro="">
      <xdr:nvGraphicFramePr>
        <xdr:cNvPr id="27" name="Chart 26">
          <a:extLst>
            <a:ext uri="{FF2B5EF4-FFF2-40B4-BE49-F238E27FC236}">
              <a16:creationId xmlns:a16="http://schemas.microsoft.com/office/drawing/2014/main" id="{00000000-0008-0000-0300-00001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11</xdr:col>
      <xdr:colOff>6350</xdr:colOff>
      <xdr:row>844</xdr:row>
      <xdr:rowOff>158750</xdr:rowOff>
    </xdr:from>
    <xdr:to>
      <xdr:col>16</xdr:col>
      <xdr:colOff>450850</xdr:colOff>
      <xdr:row>859</xdr:row>
      <xdr:rowOff>44450</xdr:rowOff>
    </xdr:to>
    <xdr:graphicFrame macro="">
      <xdr:nvGraphicFramePr>
        <xdr:cNvPr id="28" name="Chart 27">
          <a:extLst>
            <a:ext uri="{FF2B5EF4-FFF2-40B4-BE49-F238E27FC236}">
              <a16:creationId xmlns:a16="http://schemas.microsoft.com/office/drawing/2014/main" id="{00000000-0008-0000-0300-00001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11</xdr:col>
      <xdr:colOff>6350</xdr:colOff>
      <xdr:row>894</xdr:row>
      <xdr:rowOff>57150</xdr:rowOff>
    </xdr:from>
    <xdr:to>
      <xdr:col>16</xdr:col>
      <xdr:colOff>450850</xdr:colOff>
      <xdr:row>908</xdr:row>
      <xdr:rowOff>133350</xdr:rowOff>
    </xdr:to>
    <xdr:graphicFrame macro="">
      <xdr:nvGraphicFramePr>
        <xdr:cNvPr id="29" name="Chart 28">
          <a:extLst>
            <a:ext uri="{FF2B5EF4-FFF2-40B4-BE49-F238E27FC236}">
              <a16:creationId xmlns:a16="http://schemas.microsoft.com/office/drawing/2014/main" id="{00000000-0008-0000-0300-00001D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11</xdr:col>
      <xdr:colOff>19050</xdr:colOff>
      <xdr:row>918</xdr:row>
      <xdr:rowOff>158750</xdr:rowOff>
    </xdr:from>
    <xdr:to>
      <xdr:col>16</xdr:col>
      <xdr:colOff>463550</xdr:colOff>
      <xdr:row>933</xdr:row>
      <xdr:rowOff>44450</xdr:rowOff>
    </xdr:to>
    <xdr:graphicFrame macro="">
      <xdr:nvGraphicFramePr>
        <xdr:cNvPr id="30" name="Chart 29">
          <a:extLst>
            <a:ext uri="{FF2B5EF4-FFF2-40B4-BE49-F238E27FC236}">
              <a16:creationId xmlns:a16="http://schemas.microsoft.com/office/drawing/2014/main" id="{00000000-0008-0000-0300-00001E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10</xdr:col>
      <xdr:colOff>819150</xdr:colOff>
      <xdr:row>940</xdr:row>
      <xdr:rowOff>133350</xdr:rowOff>
    </xdr:from>
    <xdr:to>
      <xdr:col>16</xdr:col>
      <xdr:colOff>438150</xdr:colOff>
      <xdr:row>955</xdr:row>
      <xdr:rowOff>19050</xdr:rowOff>
    </xdr:to>
    <xdr:graphicFrame macro="">
      <xdr:nvGraphicFramePr>
        <xdr:cNvPr id="31" name="Chart 30">
          <a:extLst>
            <a:ext uri="{FF2B5EF4-FFF2-40B4-BE49-F238E27FC236}">
              <a16:creationId xmlns:a16="http://schemas.microsoft.com/office/drawing/2014/main" id="{00000000-0008-0000-0300-00001F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11</xdr:col>
      <xdr:colOff>6350</xdr:colOff>
      <xdr:row>963</xdr:row>
      <xdr:rowOff>133350</xdr:rowOff>
    </xdr:from>
    <xdr:to>
      <xdr:col>16</xdr:col>
      <xdr:colOff>450850</xdr:colOff>
      <xdr:row>978</xdr:row>
      <xdr:rowOff>19050</xdr:rowOff>
    </xdr:to>
    <xdr:graphicFrame macro="">
      <xdr:nvGraphicFramePr>
        <xdr:cNvPr id="33" name="Chart 32">
          <a:extLst>
            <a:ext uri="{FF2B5EF4-FFF2-40B4-BE49-F238E27FC236}">
              <a16:creationId xmlns:a16="http://schemas.microsoft.com/office/drawing/2014/main" id="{00000000-0008-0000-0300-000021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11</xdr:col>
      <xdr:colOff>19050</xdr:colOff>
      <xdr:row>987</xdr:row>
      <xdr:rowOff>146050</xdr:rowOff>
    </xdr:from>
    <xdr:to>
      <xdr:col>16</xdr:col>
      <xdr:colOff>463550</xdr:colOff>
      <xdr:row>1002</xdr:row>
      <xdr:rowOff>31750</xdr:rowOff>
    </xdr:to>
    <xdr:graphicFrame macro="">
      <xdr:nvGraphicFramePr>
        <xdr:cNvPr id="35" name="Chart 34">
          <a:extLst>
            <a:ext uri="{FF2B5EF4-FFF2-40B4-BE49-F238E27FC236}">
              <a16:creationId xmlns:a16="http://schemas.microsoft.com/office/drawing/2014/main" id="{00000000-0008-0000-0300-00002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10</xdr:col>
      <xdr:colOff>819150</xdr:colOff>
      <xdr:row>1012</xdr:row>
      <xdr:rowOff>107950</xdr:rowOff>
    </xdr:from>
    <xdr:to>
      <xdr:col>16</xdr:col>
      <xdr:colOff>438150</xdr:colOff>
      <xdr:row>1026</xdr:row>
      <xdr:rowOff>184150</xdr:rowOff>
    </xdr:to>
    <xdr:graphicFrame macro="">
      <xdr:nvGraphicFramePr>
        <xdr:cNvPr id="36" name="Chart 35">
          <a:extLst>
            <a:ext uri="{FF2B5EF4-FFF2-40B4-BE49-F238E27FC236}">
              <a16:creationId xmlns:a16="http://schemas.microsoft.com/office/drawing/2014/main" id="{00000000-0008-0000-0300-00002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11</xdr:col>
      <xdr:colOff>19050</xdr:colOff>
      <xdr:row>1027</xdr:row>
      <xdr:rowOff>120650</xdr:rowOff>
    </xdr:from>
    <xdr:to>
      <xdr:col>16</xdr:col>
      <xdr:colOff>463550</xdr:colOff>
      <xdr:row>1042</xdr:row>
      <xdr:rowOff>6350</xdr:rowOff>
    </xdr:to>
    <xdr:graphicFrame macro="">
      <xdr:nvGraphicFramePr>
        <xdr:cNvPr id="37" name="Chart 36">
          <a:extLst>
            <a:ext uri="{FF2B5EF4-FFF2-40B4-BE49-F238E27FC236}">
              <a16:creationId xmlns:a16="http://schemas.microsoft.com/office/drawing/2014/main" id="{00000000-0008-0000-0300-00002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10</xdr:col>
      <xdr:colOff>819150</xdr:colOff>
      <xdr:row>1042</xdr:row>
      <xdr:rowOff>69850</xdr:rowOff>
    </xdr:from>
    <xdr:to>
      <xdr:col>16</xdr:col>
      <xdr:colOff>438150</xdr:colOff>
      <xdr:row>1056</xdr:row>
      <xdr:rowOff>146050</xdr:rowOff>
    </xdr:to>
    <xdr:graphicFrame macro="">
      <xdr:nvGraphicFramePr>
        <xdr:cNvPr id="38" name="Chart 37">
          <a:extLst>
            <a:ext uri="{FF2B5EF4-FFF2-40B4-BE49-F238E27FC236}">
              <a16:creationId xmlns:a16="http://schemas.microsoft.com/office/drawing/2014/main" id="{00000000-0008-0000-0300-00002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10</xdr:col>
      <xdr:colOff>819150</xdr:colOff>
      <xdr:row>1062</xdr:row>
      <xdr:rowOff>146050</xdr:rowOff>
    </xdr:from>
    <xdr:to>
      <xdr:col>16</xdr:col>
      <xdr:colOff>438150</xdr:colOff>
      <xdr:row>1077</xdr:row>
      <xdr:rowOff>31750</xdr:rowOff>
    </xdr:to>
    <xdr:graphicFrame macro="">
      <xdr:nvGraphicFramePr>
        <xdr:cNvPr id="39" name="Chart 38">
          <a:extLst>
            <a:ext uri="{FF2B5EF4-FFF2-40B4-BE49-F238E27FC236}">
              <a16:creationId xmlns:a16="http://schemas.microsoft.com/office/drawing/2014/main" id="{00000000-0008-0000-0300-00002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11</xdr:col>
      <xdr:colOff>6350</xdr:colOff>
      <xdr:row>293</xdr:row>
      <xdr:rowOff>146050</xdr:rowOff>
    </xdr:from>
    <xdr:to>
      <xdr:col>16</xdr:col>
      <xdr:colOff>450850</xdr:colOff>
      <xdr:row>308</xdr:row>
      <xdr:rowOff>31750</xdr:rowOff>
    </xdr:to>
    <xdr:graphicFrame macro="">
      <xdr:nvGraphicFramePr>
        <xdr:cNvPr id="40" name="Chart 39">
          <a:extLst>
            <a:ext uri="{FF2B5EF4-FFF2-40B4-BE49-F238E27FC236}">
              <a16:creationId xmlns:a16="http://schemas.microsoft.com/office/drawing/2014/main" id="{00000000-0008-0000-0300-00002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11</xdr:col>
      <xdr:colOff>6350</xdr:colOff>
      <xdr:row>309</xdr:row>
      <xdr:rowOff>120650</xdr:rowOff>
    </xdr:from>
    <xdr:to>
      <xdr:col>16</xdr:col>
      <xdr:colOff>450850</xdr:colOff>
      <xdr:row>324</xdr:row>
      <xdr:rowOff>6350</xdr:rowOff>
    </xdr:to>
    <xdr:graphicFrame macro="">
      <xdr:nvGraphicFramePr>
        <xdr:cNvPr id="41" name="Chart 40">
          <a:extLst>
            <a:ext uri="{FF2B5EF4-FFF2-40B4-BE49-F238E27FC236}">
              <a16:creationId xmlns:a16="http://schemas.microsoft.com/office/drawing/2014/main" id="{00000000-0008-0000-0300-00002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10</xdr:col>
      <xdr:colOff>819150</xdr:colOff>
      <xdr:row>471</xdr:row>
      <xdr:rowOff>184150</xdr:rowOff>
    </xdr:from>
    <xdr:to>
      <xdr:col>16</xdr:col>
      <xdr:colOff>438150</xdr:colOff>
      <xdr:row>486</xdr:row>
      <xdr:rowOff>69850</xdr:rowOff>
    </xdr:to>
    <xdr:graphicFrame macro="">
      <xdr:nvGraphicFramePr>
        <xdr:cNvPr id="42" name="Chart 41">
          <a:extLst>
            <a:ext uri="{FF2B5EF4-FFF2-40B4-BE49-F238E27FC236}">
              <a16:creationId xmlns:a16="http://schemas.microsoft.com/office/drawing/2014/main" id="{00000000-0008-0000-0300-00002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10</xdr:col>
      <xdr:colOff>819150</xdr:colOff>
      <xdr:row>487</xdr:row>
      <xdr:rowOff>6350</xdr:rowOff>
    </xdr:from>
    <xdr:to>
      <xdr:col>16</xdr:col>
      <xdr:colOff>438150</xdr:colOff>
      <xdr:row>501</xdr:row>
      <xdr:rowOff>82550</xdr:rowOff>
    </xdr:to>
    <xdr:graphicFrame macro="">
      <xdr:nvGraphicFramePr>
        <xdr:cNvPr id="43" name="Chart 42">
          <a:extLst>
            <a:ext uri="{FF2B5EF4-FFF2-40B4-BE49-F238E27FC236}">
              <a16:creationId xmlns:a16="http://schemas.microsoft.com/office/drawing/2014/main" id="{00000000-0008-0000-0300-00002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11</xdr:col>
      <xdr:colOff>6350</xdr:colOff>
      <xdr:row>544</xdr:row>
      <xdr:rowOff>6350</xdr:rowOff>
    </xdr:from>
    <xdr:to>
      <xdr:col>16</xdr:col>
      <xdr:colOff>450850</xdr:colOff>
      <xdr:row>558</xdr:row>
      <xdr:rowOff>82550</xdr:rowOff>
    </xdr:to>
    <xdr:graphicFrame macro="">
      <xdr:nvGraphicFramePr>
        <xdr:cNvPr id="44" name="Chart 43">
          <a:extLst>
            <a:ext uri="{FF2B5EF4-FFF2-40B4-BE49-F238E27FC236}">
              <a16:creationId xmlns:a16="http://schemas.microsoft.com/office/drawing/2014/main" id="{00000000-0008-0000-0300-00002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11</xdr:col>
      <xdr:colOff>6350</xdr:colOff>
      <xdr:row>757</xdr:row>
      <xdr:rowOff>171450</xdr:rowOff>
    </xdr:from>
    <xdr:to>
      <xdr:col>16</xdr:col>
      <xdr:colOff>450850</xdr:colOff>
      <xdr:row>772</xdr:row>
      <xdr:rowOff>57150</xdr:rowOff>
    </xdr:to>
    <xdr:graphicFrame macro="">
      <xdr:nvGraphicFramePr>
        <xdr:cNvPr id="46" name="Chart 45">
          <a:extLst>
            <a:ext uri="{FF2B5EF4-FFF2-40B4-BE49-F238E27FC236}">
              <a16:creationId xmlns:a16="http://schemas.microsoft.com/office/drawing/2014/main" id="{00000000-0008-0000-0300-00002E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22</xdr:col>
      <xdr:colOff>184150</xdr:colOff>
      <xdr:row>727</xdr:row>
      <xdr:rowOff>120650</xdr:rowOff>
    </xdr:from>
    <xdr:to>
      <xdr:col>27</xdr:col>
      <xdr:colOff>628650</xdr:colOff>
      <xdr:row>742</xdr:row>
      <xdr:rowOff>6350</xdr:rowOff>
    </xdr:to>
    <xdr:graphicFrame macro="">
      <xdr:nvGraphicFramePr>
        <xdr:cNvPr id="48" name="Chart 47">
          <a:extLst>
            <a:ext uri="{FF2B5EF4-FFF2-40B4-BE49-F238E27FC236}">
              <a16:creationId xmlns:a16="http://schemas.microsoft.com/office/drawing/2014/main" id="{00000000-0008-0000-0300-000030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10</xdr:col>
      <xdr:colOff>819150</xdr:colOff>
      <xdr:row>1077</xdr:row>
      <xdr:rowOff>95250</xdr:rowOff>
    </xdr:from>
    <xdr:to>
      <xdr:col>16</xdr:col>
      <xdr:colOff>438150</xdr:colOff>
      <xdr:row>1091</xdr:row>
      <xdr:rowOff>171450</xdr:rowOff>
    </xdr:to>
    <xdr:graphicFrame macro="">
      <xdr:nvGraphicFramePr>
        <xdr:cNvPr id="50" name="Chart 49">
          <a:extLst>
            <a:ext uri="{FF2B5EF4-FFF2-40B4-BE49-F238E27FC236}">
              <a16:creationId xmlns:a16="http://schemas.microsoft.com/office/drawing/2014/main" id="{00000000-0008-0000-0300-00003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11</xdr:col>
      <xdr:colOff>6350</xdr:colOff>
      <xdr:row>1091</xdr:row>
      <xdr:rowOff>133350</xdr:rowOff>
    </xdr:from>
    <xdr:to>
      <xdr:col>16</xdr:col>
      <xdr:colOff>450850</xdr:colOff>
      <xdr:row>1106</xdr:row>
      <xdr:rowOff>19050</xdr:rowOff>
    </xdr:to>
    <xdr:graphicFrame macro="">
      <xdr:nvGraphicFramePr>
        <xdr:cNvPr id="51" name="Chart 50">
          <a:extLst>
            <a:ext uri="{FF2B5EF4-FFF2-40B4-BE49-F238E27FC236}">
              <a16:creationId xmlns:a16="http://schemas.microsoft.com/office/drawing/2014/main" id="{00000000-0008-0000-0300-00003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16</xdr:col>
      <xdr:colOff>514350</xdr:colOff>
      <xdr:row>8</xdr:row>
      <xdr:rowOff>57150</xdr:rowOff>
    </xdr:from>
    <xdr:to>
      <xdr:col>22</xdr:col>
      <xdr:colOff>133350</xdr:colOff>
      <xdr:row>22</xdr:row>
      <xdr:rowOff>133350</xdr:rowOff>
    </xdr:to>
    <xdr:graphicFrame macro="">
      <xdr:nvGraphicFramePr>
        <xdr:cNvPr id="32" name="Chart 31">
          <a:extLst>
            <a:ext uri="{FF2B5EF4-FFF2-40B4-BE49-F238E27FC236}">
              <a16:creationId xmlns:a16="http://schemas.microsoft.com/office/drawing/2014/main" id="{00000000-0008-0000-0300-000020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16</xdr:col>
      <xdr:colOff>501650</xdr:colOff>
      <xdr:row>30</xdr:row>
      <xdr:rowOff>69850</xdr:rowOff>
    </xdr:from>
    <xdr:to>
      <xdr:col>22</xdr:col>
      <xdr:colOff>120650</xdr:colOff>
      <xdr:row>44</xdr:row>
      <xdr:rowOff>146050</xdr:rowOff>
    </xdr:to>
    <xdr:graphicFrame macro="">
      <xdr:nvGraphicFramePr>
        <xdr:cNvPr id="34" name="Chart 33">
          <a:extLst>
            <a:ext uri="{FF2B5EF4-FFF2-40B4-BE49-F238E27FC236}">
              <a16:creationId xmlns:a16="http://schemas.microsoft.com/office/drawing/2014/main" id="{00000000-0008-0000-0300-00002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16</xdr:col>
      <xdr:colOff>501650</xdr:colOff>
      <xdr:row>55</xdr:row>
      <xdr:rowOff>146050</xdr:rowOff>
    </xdr:from>
    <xdr:to>
      <xdr:col>22</xdr:col>
      <xdr:colOff>120650</xdr:colOff>
      <xdr:row>70</xdr:row>
      <xdr:rowOff>31750</xdr:rowOff>
    </xdr:to>
    <xdr:graphicFrame macro="">
      <xdr:nvGraphicFramePr>
        <xdr:cNvPr id="45" name="Chart 44">
          <a:extLst>
            <a:ext uri="{FF2B5EF4-FFF2-40B4-BE49-F238E27FC236}">
              <a16:creationId xmlns:a16="http://schemas.microsoft.com/office/drawing/2014/main" id="{00000000-0008-0000-0300-00002D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16</xdr:col>
      <xdr:colOff>488950</xdr:colOff>
      <xdr:row>78</xdr:row>
      <xdr:rowOff>158750</xdr:rowOff>
    </xdr:from>
    <xdr:to>
      <xdr:col>22</xdr:col>
      <xdr:colOff>107950</xdr:colOff>
      <xdr:row>93</xdr:row>
      <xdr:rowOff>44450</xdr:rowOff>
    </xdr:to>
    <xdr:graphicFrame macro="">
      <xdr:nvGraphicFramePr>
        <xdr:cNvPr id="47" name="Chart 46">
          <a:extLst>
            <a:ext uri="{FF2B5EF4-FFF2-40B4-BE49-F238E27FC236}">
              <a16:creationId xmlns:a16="http://schemas.microsoft.com/office/drawing/2014/main" id="{00000000-0008-0000-0300-00002F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16</xdr:col>
      <xdr:colOff>514350</xdr:colOff>
      <xdr:row>103</xdr:row>
      <xdr:rowOff>158750</xdr:rowOff>
    </xdr:from>
    <xdr:to>
      <xdr:col>22</xdr:col>
      <xdr:colOff>133350</xdr:colOff>
      <xdr:row>118</xdr:row>
      <xdr:rowOff>44450</xdr:rowOff>
    </xdr:to>
    <xdr:graphicFrame macro="">
      <xdr:nvGraphicFramePr>
        <xdr:cNvPr id="49" name="Chart 48">
          <a:extLst>
            <a:ext uri="{FF2B5EF4-FFF2-40B4-BE49-F238E27FC236}">
              <a16:creationId xmlns:a16="http://schemas.microsoft.com/office/drawing/2014/main" id="{00000000-0008-0000-0300-000031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16</xdr:col>
      <xdr:colOff>488950</xdr:colOff>
      <xdr:row>127</xdr:row>
      <xdr:rowOff>82550</xdr:rowOff>
    </xdr:from>
    <xdr:to>
      <xdr:col>22</xdr:col>
      <xdr:colOff>107950</xdr:colOff>
      <xdr:row>141</xdr:row>
      <xdr:rowOff>158750</xdr:rowOff>
    </xdr:to>
    <xdr:graphicFrame macro="">
      <xdr:nvGraphicFramePr>
        <xdr:cNvPr id="52" name="Chart 51">
          <a:extLst>
            <a:ext uri="{FF2B5EF4-FFF2-40B4-BE49-F238E27FC236}">
              <a16:creationId xmlns:a16="http://schemas.microsoft.com/office/drawing/2014/main" id="{00000000-0008-0000-0300-00003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16</xdr:col>
      <xdr:colOff>501650</xdr:colOff>
      <xdr:row>150</xdr:row>
      <xdr:rowOff>158750</xdr:rowOff>
    </xdr:from>
    <xdr:to>
      <xdr:col>22</xdr:col>
      <xdr:colOff>120650</xdr:colOff>
      <xdr:row>165</xdr:row>
      <xdr:rowOff>44450</xdr:rowOff>
    </xdr:to>
    <xdr:graphicFrame macro="">
      <xdr:nvGraphicFramePr>
        <xdr:cNvPr id="53" name="Chart 52">
          <a:extLst>
            <a:ext uri="{FF2B5EF4-FFF2-40B4-BE49-F238E27FC236}">
              <a16:creationId xmlns:a16="http://schemas.microsoft.com/office/drawing/2014/main" id="{00000000-0008-0000-0300-00003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16</xdr:col>
      <xdr:colOff>514350</xdr:colOff>
      <xdr:row>175</xdr:row>
      <xdr:rowOff>69850</xdr:rowOff>
    </xdr:from>
    <xdr:to>
      <xdr:col>22</xdr:col>
      <xdr:colOff>133350</xdr:colOff>
      <xdr:row>189</xdr:row>
      <xdr:rowOff>146050</xdr:rowOff>
    </xdr:to>
    <xdr:graphicFrame macro="">
      <xdr:nvGraphicFramePr>
        <xdr:cNvPr id="54" name="Chart 53">
          <a:extLst>
            <a:ext uri="{FF2B5EF4-FFF2-40B4-BE49-F238E27FC236}">
              <a16:creationId xmlns:a16="http://schemas.microsoft.com/office/drawing/2014/main" id="{00000000-0008-0000-0300-00003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16</xdr:col>
      <xdr:colOff>527050</xdr:colOff>
      <xdr:row>198</xdr:row>
      <xdr:rowOff>31750</xdr:rowOff>
    </xdr:from>
    <xdr:to>
      <xdr:col>22</xdr:col>
      <xdr:colOff>146050</xdr:colOff>
      <xdr:row>212</xdr:row>
      <xdr:rowOff>107950</xdr:rowOff>
    </xdr:to>
    <xdr:graphicFrame macro="">
      <xdr:nvGraphicFramePr>
        <xdr:cNvPr id="55" name="Chart 54">
          <a:extLst>
            <a:ext uri="{FF2B5EF4-FFF2-40B4-BE49-F238E27FC236}">
              <a16:creationId xmlns:a16="http://schemas.microsoft.com/office/drawing/2014/main" id="{00000000-0008-0000-0300-00003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16</xdr:col>
      <xdr:colOff>501650</xdr:colOff>
      <xdr:row>222</xdr:row>
      <xdr:rowOff>82550</xdr:rowOff>
    </xdr:from>
    <xdr:to>
      <xdr:col>22</xdr:col>
      <xdr:colOff>120650</xdr:colOff>
      <xdr:row>236</xdr:row>
      <xdr:rowOff>158750</xdr:rowOff>
    </xdr:to>
    <xdr:graphicFrame macro="">
      <xdr:nvGraphicFramePr>
        <xdr:cNvPr id="56" name="Chart 55">
          <a:extLst>
            <a:ext uri="{FF2B5EF4-FFF2-40B4-BE49-F238E27FC236}">
              <a16:creationId xmlns:a16="http://schemas.microsoft.com/office/drawing/2014/main" id="{00000000-0008-0000-0300-00003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16</xdr:col>
      <xdr:colOff>488950</xdr:colOff>
      <xdr:row>244</xdr:row>
      <xdr:rowOff>158750</xdr:rowOff>
    </xdr:from>
    <xdr:to>
      <xdr:col>22</xdr:col>
      <xdr:colOff>107950</xdr:colOff>
      <xdr:row>259</xdr:row>
      <xdr:rowOff>44450</xdr:rowOff>
    </xdr:to>
    <xdr:graphicFrame macro="">
      <xdr:nvGraphicFramePr>
        <xdr:cNvPr id="57" name="Chart 56">
          <a:extLst>
            <a:ext uri="{FF2B5EF4-FFF2-40B4-BE49-F238E27FC236}">
              <a16:creationId xmlns:a16="http://schemas.microsoft.com/office/drawing/2014/main" id="{00000000-0008-0000-0300-00003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16</xdr:col>
      <xdr:colOff>488950</xdr:colOff>
      <xdr:row>270</xdr:row>
      <xdr:rowOff>95250</xdr:rowOff>
    </xdr:from>
    <xdr:to>
      <xdr:col>22</xdr:col>
      <xdr:colOff>107950</xdr:colOff>
      <xdr:row>284</xdr:row>
      <xdr:rowOff>171450</xdr:rowOff>
    </xdr:to>
    <xdr:graphicFrame macro="">
      <xdr:nvGraphicFramePr>
        <xdr:cNvPr id="58" name="Chart 57">
          <a:extLst>
            <a:ext uri="{FF2B5EF4-FFF2-40B4-BE49-F238E27FC236}">
              <a16:creationId xmlns:a16="http://schemas.microsoft.com/office/drawing/2014/main" id="{00000000-0008-0000-0300-00003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16</xdr:col>
      <xdr:colOff>514350</xdr:colOff>
      <xdr:row>293</xdr:row>
      <xdr:rowOff>146050</xdr:rowOff>
    </xdr:from>
    <xdr:to>
      <xdr:col>22</xdr:col>
      <xdr:colOff>133350</xdr:colOff>
      <xdr:row>308</xdr:row>
      <xdr:rowOff>31750</xdr:rowOff>
    </xdr:to>
    <xdr:graphicFrame macro="">
      <xdr:nvGraphicFramePr>
        <xdr:cNvPr id="61" name="Chart 60">
          <a:extLst>
            <a:ext uri="{FF2B5EF4-FFF2-40B4-BE49-F238E27FC236}">
              <a16:creationId xmlns:a16="http://schemas.microsoft.com/office/drawing/2014/main" id="{00000000-0008-0000-0300-00003D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16</xdr:col>
      <xdr:colOff>501650</xdr:colOff>
      <xdr:row>309</xdr:row>
      <xdr:rowOff>120650</xdr:rowOff>
    </xdr:from>
    <xdr:to>
      <xdr:col>22</xdr:col>
      <xdr:colOff>120650</xdr:colOff>
      <xdr:row>324</xdr:row>
      <xdr:rowOff>6350</xdr:rowOff>
    </xdr:to>
    <xdr:graphicFrame macro="">
      <xdr:nvGraphicFramePr>
        <xdr:cNvPr id="62" name="Chart 61">
          <a:extLst>
            <a:ext uri="{FF2B5EF4-FFF2-40B4-BE49-F238E27FC236}">
              <a16:creationId xmlns:a16="http://schemas.microsoft.com/office/drawing/2014/main" id="{00000000-0008-0000-0300-00003E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16</xdr:col>
      <xdr:colOff>488950</xdr:colOff>
      <xdr:row>324</xdr:row>
      <xdr:rowOff>44450</xdr:rowOff>
    </xdr:from>
    <xdr:to>
      <xdr:col>22</xdr:col>
      <xdr:colOff>107950</xdr:colOff>
      <xdr:row>338</xdr:row>
      <xdr:rowOff>120650</xdr:rowOff>
    </xdr:to>
    <xdr:graphicFrame macro="">
      <xdr:nvGraphicFramePr>
        <xdr:cNvPr id="63" name="Chart 62">
          <a:extLst>
            <a:ext uri="{FF2B5EF4-FFF2-40B4-BE49-F238E27FC236}">
              <a16:creationId xmlns:a16="http://schemas.microsoft.com/office/drawing/2014/main" id="{00000000-0008-0000-0300-00003F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16</xdr:col>
      <xdr:colOff>488950</xdr:colOff>
      <xdr:row>338</xdr:row>
      <xdr:rowOff>184150</xdr:rowOff>
    </xdr:from>
    <xdr:to>
      <xdr:col>22</xdr:col>
      <xdr:colOff>107950</xdr:colOff>
      <xdr:row>353</xdr:row>
      <xdr:rowOff>69850</xdr:rowOff>
    </xdr:to>
    <xdr:graphicFrame macro="">
      <xdr:nvGraphicFramePr>
        <xdr:cNvPr id="64" name="Chart 63">
          <a:extLst>
            <a:ext uri="{FF2B5EF4-FFF2-40B4-BE49-F238E27FC236}">
              <a16:creationId xmlns:a16="http://schemas.microsoft.com/office/drawing/2014/main" id="{00000000-0008-0000-0300-000040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16</xdr:col>
      <xdr:colOff>488950</xdr:colOff>
      <xdr:row>487</xdr:row>
      <xdr:rowOff>6350</xdr:rowOff>
    </xdr:from>
    <xdr:to>
      <xdr:col>22</xdr:col>
      <xdr:colOff>107950</xdr:colOff>
      <xdr:row>501</xdr:row>
      <xdr:rowOff>82550</xdr:rowOff>
    </xdr:to>
    <xdr:graphicFrame macro="">
      <xdr:nvGraphicFramePr>
        <xdr:cNvPr id="65" name="Chart 64">
          <a:extLst>
            <a:ext uri="{FF2B5EF4-FFF2-40B4-BE49-F238E27FC236}">
              <a16:creationId xmlns:a16="http://schemas.microsoft.com/office/drawing/2014/main" id="{00000000-0008-0000-0300-000041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16</xdr:col>
      <xdr:colOff>476250</xdr:colOff>
      <xdr:row>457</xdr:row>
      <xdr:rowOff>57150</xdr:rowOff>
    </xdr:from>
    <xdr:to>
      <xdr:col>22</xdr:col>
      <xdr:colOff>95250</xdr:colOff>
      <xdr:row>471</xdr:row>
      <xdr:rowOff>133350</xdr:rowOff>
    </xdr:to>
    <xdr:graphicFrame macro="">
      <xdr:nvGraphicFramePr>
        <xdr:cNvPr id="66" name="Chart 65">
          <a:extLst>
            <a:ext uri="{FF2B5EF4-FFF2-40B4-BE49-F238E27FC236}">
              <a16:creationId xmlns:a16="http://schemas.microsoft.com/office/drawing/2014/main" id="{00000000-0008-0000-0300-00004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16</xdr:col>
      <xdr:colOff>488950</xdr:colOff>
      <xdr:row>471</xdr:row>
      <xdr:rowOff>184150</xdr:rowOff>
    </xdr:from>
    <xdr:to>
      <xdr:col>22</xdr:col>
      <xdr:colOff>107950</xdr:colOff>
      <xdr:row>486</xdr:row>
      <xdr:rowOff>69850</xdr:rowOff>
    </xdr:to>
    <xdr:graphicFrame macro="">
      <xdr:nvGraphicFramePr>
        <xdr:cNvPr id="67" name="Chart 66">
          <a:extLst>
            <a:ext uri="{FF2B5EF4-FFF2-40B4-BE49-F238E27FC236}">
              <a16:creationId xmlns:a16="http://schemas.microsoft.com/office/drawing/2014/main" id="{00000000-0008-0000-0300-00004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16</xdr:col>
      <xdr:colOff>501650</xdr:colOff>
      <xdr:row>510</xdr:row>
      <xdr:rowOff>146050</xdr:rowOff>
    </xdr:from>
    <xdr:to>
      <xdr:col>22</xdr:col>
      <xdr:colOff>120650</xdr:colOff>
      <xdr:row>525</xdr:row>
      <xdr:rowOff>31750</xdr:rowOff>
    </xdr:to>
    <xdr:graphicFrame macro="">
      <xdr:nvGraphicFramePr>
        <xdr:cNvPr id="68" name="Chart 67">
          <a:extLst>
            <a:ext uri="{FF2B5EF4-FFF2-40B4-BE49-F238E27FC236}">
              <a16:creationId xmlns:a16="http://schemas.microsoft.com/office/drawing/2014/main" id="{00000000-0008-0000-0300-00004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16</xdr:col>
      <xdr:colOff>501650</xdr:colOff>
      <xdr:row>544</xdr:row>
      <xdr:rowOff>6350</xdr:rowOff>
    </xdr:from>
    <xdr:to>
      <xdr:col>22</xdr:col>
      <xdr:colOff>120650</xdr:colOff>
      <xdr:row>558</xdr:row>
      <xdr:rowOff>82550</xdr:rowOff>
    </xdr:to>
    <xdr:graphicFrame macro="">
      <xdr:nvGraphicFramePr>
        <xdr:cNvPr id="69" name="Chart 68">
          <a:extLst>
            <a:ext uri="{FF2B5EF4-FFF2-40B4-BE49-F238E27FC236}">
              <a16:creationId xmlns:a16="http://schemas.microsoft.com/office/drawing/2014/main" id="{00000000-0008-0000-0300-00004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16</xdr:col>
      <xdr:colOff>501650</xdr:colOff>
      <xdr:row>588</xdr:row>
      <xdr:rowOff>19050</xdr:rowOff>
    </xdr:from>
    <xdr:to>
      <xdr:col>22</xdr:col>
      <xdr:colOff>120650</xdr:colOff>
      <xdr:row>602</xdr:row>
      <xdr:rowOff>95250</xdr:rowOff>
    </xdr:to>
    <xdr:graphicFrame macro="">
      <xdr:nvGraphicFramePr>
        <xdr:cNvPr id="70" name="Chart 69">
          <a:extLst>
            <a:ext uri="{FF2B5EF4-FFF2-40B4-BE49-F238E27FC236}">
              <a16:creationId xmlns:a16="http://schemas.microsoft.com/office/drawing/2014/main" id="{00000000-0008-0000-0300-00004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16</xdr:col>
      <xdr:colOff>514350</xdr:colOff>
      <xdr:row>605</xdr:row>
      <xdr:rowOff>82550</xdr:rowOff>
    </xdr:from>
    <xdr:to>
      <xdr:col>22</xdr:col>
      <xdr:colOff>133350</xdr:colOff>
      <xdr:row>619</xdr:row>
      <xdr:rowOff>158750</xdr:rowOff>
    </xdr:to>
    <xdr:graphicFrame macro="">
      <xdr:nvGraphicFramePr>
        <xdr:cNvPr id="71" name="Chart 70">
          <a:extLst>
            <a:ext uri="{FF2B5EF4-FFF2-40B4-BE49-F238E27FC236}">
              <a16:creationId xmlns:a16="http://schemas.microsoft.com/office/drawing/2014/main" id="{00000000-0008-0000-0300-00004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16</xdr:col>
      <xdr:colOff>514350</xdr:colOff>
      <xdr:row>629</xdr:row>
      <xdr:rowOff>57150</xdr:rowOff>
    </xdr:from>
    <xdr:to>
      <xdr:col>22</xdr:col>
      <xdr:colOff>133350</xdr:colOff>
      <xdr:row>643</xdr:row>
      <xdr:rowOff>133350</xdr:rowOff>
    </xdr:to>
    <xdr:graphicFrame macro="">
      <xdr:nvGraphicFramePr>
        <xdr:cNvPr id="72" name="Chart 71">
          <a:extLst>
            <a:ext uri="{FF2B5EF4-FFF2-40B4-BE49-F238E27FC236}">
              <a16:creationId xmlns:a16="http://schemas.microsoft.com/office/drawing/2014/main" id="{00000000-0008-0000-0300-00004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16</xdr:col>
      <xdr:colOff>514350</xdr:colOff>
      <xdr:row>652</xdr:row>
      <xdr:rowOff>133350</xdr:rowOff>
    </xdr:from>
    <xdr:to>
      <xdr:col>22</xdr:col>
      <xdr:colOff>133350</xdr:colOff>
      <xdr:row>667</xdr:row>
      <xdr:rowOff>19050</xdr:rowOff>
    </xdr:to>
    <xdr:graphicFrame macro="">
      <xdr:nvGraphicFramePr>
        <xdr:cNvPr id="73" name="Chart 72">
          <a:extLst>
            <a:ext uri="{FF2B5EF4-FFF2-40B4-BE49-F238E27FC236}">
              <a16:creationId xmlns:a16="http://schemas.microsoft.com/office/drawing/2014/main" id="{00000000-0008-0000-0300-00004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16</xdr:col>
      <xdr:colOff>488950</xdr:colOff>
      <xdr:row>679</xdr:row>
      <xdr:rowOff>57150</xdr:rowOff>
    </xdr:from>
    <xdr:to>
      <xdr:col>22</xdr:col>
      <xdr:colOff>107950</xdr:colOff>
      <xdr:row>693</xdr:row>
      <xdr:rowOff>133350</xdr:rowOff>
    </xdr:to>
    <xdr:graphicFrame macro="">
      <xdr:nvGraphicFramePr>
        <xdr:cNvPr id="74" name="Chart 73">
          <a:extLst>
            <a:ext uri="{FF2B5EF4-FFF2-40B4-BE49-F238E27FC236}">
              <a16:creationId xmlns:a16="http://schemas.microsoft.com/office/drawing/2014/main" id="{00000000-0008-0000-0300-00004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16</xdr:col>
      <xdr:colOff>501650</xdr:colOff>
      <xdr:row>727</xdr:row>
      <xdr:rowOff>120650</xdr:rowOff>
    </xdr:from>
    <xdr:to>
      <xdr:col>22</xdr:col>
      <xdr:colOff>120650</xdr:colOff>
      <xdr:row>742</xdr:row>
      <xdr:rowOff>6350</xdr:rowOff>
    </xdr:to>
    <xdr:graphicFrame macro="">
      <xdr:nvGraphicFramePr>
        <xdr:cNvPr id="75" name="Chart 74">
          <a:extLst>
            <a:ext uri="{FF2B5EF4-FFF2-40B4-BE49-F238E27FC236}">
              <a16:creationId xmlns:a16="http://schemas.microsoft.com/office/drawing/2014/main" id="{00000000-0008-0000-0300-00004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xdr:twoCellAnchor>
    <xdr:from>
      <xdr:col>16</xdr:col>
      <xdr:colOff>514350</xdr:colOff>
      <xdr:row>773</xdr:row>
      <xdr:rowOff>158750</xdr:rowOff>
    </xdr:from>
    <xdr:to>
      <xdr:col>22</xdr:col>
      <xdr:colOff>133350</xdr:colOff>
      <xdr:row>788</xdr:row>
      <xdr:rowOff>44450</xdr:rowOff>
    </xdr:to>
    <xdr:graphicFrame macro="">
      <xdr:nvGraphicFramePr>
        <xdr:cNvPr id="59" name="Chart 58">
          <a:extLst>
            <a:ext uri="{FF2B5EF4-FFF2-40B4-BE49-F238E27FC236}">
              <a16:creationId xmlns:a16="http://schemas.microsoft.com/office/drawing/2014/main" id="{00000000-0008-0000-0300-00003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16</xdr:col>
      <xdr:colOff>501650</xdr:colOff>
      <xdr:row>798</xdr:row>
      <xdr:rowOff>57150</xdr:rowOff>
    </xdr:from>
    <xdr:to>
      <xdr:col>22</xdr:col>
      <xdr:colOff>120650</xdr:colOff>
      <xdr:row>812</xdr:row>
      <xdr:rowOff>133350</xdr:rowOff>
    </xdr:to>
    <xdr:graphicFrame macro="">
      <xdr:nvGraphicFramePr>
        <xdr:cNvPr id="60" name="Chart 59">
          <a:extLst>
            <a:ext uri="{FF2B5EF4-FFF2-40B4-BE49-F238E27FC236}">
              <a16:creationId xmlns:a16="http://schemas.microsoft.com/office/drawing/2014/main" id="{00000000-0008-0000-0300-00003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16</xdr:col>
      <xdr:colOff>488950</xdr:colOff>
      <xdr:row>822</xdr:row>
      <xdr:rowOff>184150</xdr:rowOff>
    </xdr:from>
    <xdr:to>
      <xdr:col>22</xdr:col>
      <xdr:colOff>107950</xdr:colOff>
      <xdr:row>837</xdr:row>
      <xdr:rowOff>69850</xdr:rowOff>
    </xdr:to>
    <xdr:graphicFrame macro="">
      <xdr:nvGraphicFramePr>
        <xdr:cNvPr id="76" name="Chart 75">
          <a:extLst>
            <a:ext uri="{FF2B5EF4-FFF2-40B4-BE49-F238E27FC236}">
              <a16:creationId xmlns:a16="http://schemas.microsoft.com/office/drawing/2014/main" id="{00000000-0008-0000-0300-00004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16</xdr:col>
      <xdr:colOff>501650</xdr:colOff>
      <xdr:row>844</xdr:row>
      <xdr:rowOff>158750</xdr:rowOff>
    </xdr:from>
    <xdr:to>
      <xdr:col>22</xdr:col>
      <xdr:colOff>120650</xdr:colOff>
      <xdr:row>859</xdr:row>
      <xdr:rowOff>44450</xdr:rowOff>
    </xdr:to>
    <xdr:graphicFrame macro="">
      <xdr:nvGraphicFramePr>
        <xdr:cNvPr id="77" name="Chart 76">
          <a:extLst>
            <a:ext uri="{FF2B5EF4-FFF2-40B4-BE49-F238E27FC236}">
              <a16:creationId xmlns:a16="http://schemas.microsoft.com/office/drawing/2014/main" id="{00000000-0008-0000-0300-00004D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xdr:twoCellAnchor>
    <xdr:from>
      <xdr:col>16</xdr:col>
      <xdr:colOff>501650</xdr:colOff>
      <xdr:row>894</xdr:row>
      <xdr:rowOff>57150</xdr:rowOff>
    </xdr:from>
    <xdr:to>
      <xdr:col>22</xdr:col>
      <xdr:colOff>120650</xdr:colOff>
      <xdr:row>908</xdr:row>
      <xdr:rowOff>133350</xdr:rowOff>
    </xdr:to>
    <xdr:graphicFrame macro="">
      <xdr:nvGraphicFramePr>
        <xdr:cNvPr id="78" name="Chart 77">
          <a:extLst>
            <a:ext uri="{FF2B5EF4-FFF2-40B4-BE49-F238E27FC236}">
              <a16:creationId xmlns:a16="http://schemas.microsoft.com/office/drawing/2014/main" id="{00000000-0008-0000-0300-00004E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16</xdr:col>
      <xdr:colOff>501650</xdr:colOff>
      <xdr:row>918</xdr:row>
      <xdr:rowOff>158750</xdr:rowOff>
    </xdr:from>
    <xdr:to>
      <xdr:col>22</xdr:col>
      <xdr:colOff>120650</xdr:colOff>
      <xdr:row>933</xdr:row>
      <xdr:rowOff>44450</xdr:rowOff>
    </xdr:to>
    <xdr:graphicFrame macro="">
      <xdr:nvGraphicFramePr>
        <xdr:cNvPr id="79" name="Chart 78">
          <a:extLst>
            <a:ext uri="{FF2B5EF4-FFF2-40B4-BE49-F238E27FC236}">
              <a16:creationId xmlns:a16="http://schemas.microsoft.com/office/drawing/2014/main" id="{00000000-0008-0000-0300-00004F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16</xdr:col>
      <xdr:colOff>488950</xdr:colOff>
      <xdr:row>940</xdr:row>
      <xdr:rowOff>146050</xdr:rowOff>
    </xdr:from>
    <xdr:to>
      <xdr:col>22</xdr:col>
      <xdr:colOff>107950</xdr:colOff>
      <xdr:row>955</xdr:row>
      <xdr:rowOff>31750</xdr:rowOff>
    </xdr:to>
    <xdr:graphicFrame macro="">
      <xdr:nvGraphicFramePr>
        <xdr:cNvPr id="80" name="Chart 79">
          <a:extLst>
            <a:ext uri="{FF2B5EF4-FFF2-40B4-BE49-F238E27FC236}">
              <a16:creationId xmlns:a16="http://schemas.microsoft.com/office/drawing/2014/main" id="{00000000-0008-0000-0300-000050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16</xdr:col>
      <xdr:colOff>501650</xdr:colOff>
      <xdr:row>963</xdr:row>
      <xdr:rowOff>133350</xdr:rowOff>
    </xdr:from>
    <xdr:to>
      <xdr:col>22</xdr:col>
      <xdr:colOff>120650</xdr:colOff>
      <xdr:row>978</xdr:row>
      <xdr:rowOff>19050</xdr:rowOff>
    </xdr:to>
    <xdr:graphicFrame macro="">
      <xdr:nvGraphicFramePr>
        <xdr:cNvPr id="81" name="Chart 80">
          <a:extLst>
            <a:ext uri="{FF2B5EF4-FFF2-40B4-BE49-F238E27FC236}">
              <a16:creationId xmlns:a16="http://schemas.microsoft.com/office/drawing/2014/main" id="{00000000-0008-0000-0300-000051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  <xdr:twoCellAnchor>
    <xdr:from>
      <xdr:col>16</xdr:col>
      <xdr:colOff>501650</xdr:colOff>
      <xdr:row>987</xdr:row>
      <xdr:rowOff>146050</xdr:rowOff>
    </xdr:from>
    <xdr:to>
      <xdr:col>22</xdr:col>
      <xdr:colOff>120650</xdr:colOff>
      <xdr:row>1002</xdr:row>
      <xdr:rowOff>31750</xdr:rowOff>
    </xdr:to>
    <xdr:graphicFrame macro="">
      <xdr:nvGraphicFramePr>
        <xdr:cNvPr id="82" name="Chart 81">
          <a:extLst>
            <a:ext uri="{FF2B5EF4-FFF2-40B4-BE49-F238E27FC236}">
              <a16:creationId xmlns:a16="http://schemas.microsoft.com/office/drawing/2014/main" id="{00000000-0008-0000-0300-00005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1"/>
        </a:graphicData>
      </a:graphic>
    </xdr:graphicFrame>
    <xdr:clientData/>
  </xdr:twoCellAnchor>
  <xdr:twoCellAnchor>
    <xdr:from>
      <xdr:col>16</xdr:col>
      <xdr:colOff>514350</xdr:colOff>
      <xdr:row>1027</xdr:row>
      <xdr:rowOff>120650</xdr:rowOff>
    </xdr:from>
    <xdr:to>
      <xdr:col>22</xdr:col>
      <xdr:colOff>133350</xdr:colOff>
      <xdr:row>1042</xdr:row>
      <xdr:rowOff>6350</xdr:rowOff>
    </xdr:to>
    <xdr:graphicFrame macro="">
      <xdr:nvGraphicFramePr>
        <xdr:cNvPr id="83" name="Chart 82">
          <a:extLst>
            <a:ext uri="{FF2B5EF4-FFF2-40B4-BE49-F238E27FC236}">
              <a16:creationId xmlns:a16="http://schemas.microsoft.com/office/drawing/2014/main" id="{00000000-0008-0000-0300-00005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2"/>
        </a:graphicData>
      </a:graphic>
    </xdr:graphicFrame>
    <xdr:clientData/>
  </xdr:twoCellAnchor>
  <xdr:twoCellAnchor>
    <xdr:from>
      <xdr:col>16</xdr:col>
      <xdr:colOff>488950</xdr:colOff>
      <xdr:row>1042</xdr:row>
      <xdr:rowOff>69850</xdr:rowOff>
    </xdr:from>
    <xdr:to>
      <xdr:col>22</xdr:col>
      <xdr:colOff>107950</xdr:colOff>
      <xdr:row>1056</xdr:row>
      <xdr:rowOff>146050</xdr:rowOff>
    </xdr:to>
    <xdr:graphicFrame macro="">
      <xdr:nvGraphicFramePr>
        <xdr:cNvPr id="84" name="Chart 83">
          <a:extLst>
            <a:ext uri="{FF2B5EF4-FFF2-40B4-BE49-F238E27FC236}">
              <a16:creationId xmlns:a16="http://schemas.microsoft.com/office/drawing/2014/main" id="{00000000-0008-0000-0300-00005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3"/>
        </a:graphicData>
      </a:graphic>
    </xdr:graphicFrame>
    <xdr:clientData/>
  </xdr:twoCellAnchor>
  <xdr:twoCellAnchor>
    <xdr:from>
      <xdr:col>16</xdr:col>
      <xdr:colOff>488950</xdr:colOff>
      <xdr:row>1062</xdr:row>
      <xdr:rowOff>146050</xdr:rowOff>
    </xdr:from>
    <xdr:to>
      <xdr:col>22</xdr:col>
      <xdr:colOff>107950</xdr:colOff>
      <xdr:row>1077</xdr:row>
      <xdr:rowOff>31750</xdr:rowOff>
    </xdr:to>
    <xdr:graphicFrame macro="">
      <xdr:nvGraphicFramePr>
        <xdr:cNvPr id="85" name="Chart 84">
          <a:extLst>
            <a:ext uri="{FF2B5EF4-FFF2-40B4-BE49-F238E27FC236}">
              <a16:creationId xmlns:a16="http://schemas.microsoft.com/office/drawing/2014/main" id="{00000000-0008-0000-0300-00005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4"/>
        </a:graphicData>
      </a:graphic>
    </xdr:graphicFrame>
    <xdr:clientData/>
  </xdr:twoCellAnchor>
  <xdr:twoCellAnchor>
    <xdr:from>
      <xdr:col>16</xdr:col>
      <xdr:colOff>488950</xdr:colOff>
      <xdr:row>1077</xdr:row>
      <xdr:rowOff>69850</xdr:rowOff>
    </xdr:from>
    <xdr:to>
      <xdr:col>22</xdr:col>
      <xdr:colOff>107950</xdr:colOff>
      <xdr:row>1091</xdr:row>
      <xdr:rowOff>146050</xdr:rowOff>
    </xdr:to>
    <xdr:graphicFrame macro="">
      <xdr:nvGraphicFramePr>
        <xdr:cNvPr id="86" name="Chart 85">
          <a:extLst>
            <a:ext uri="{FF2B5EF4-FFF2-40B4-BE49-F238E27FC236}">
              <a16:creationId xmlns:a16="http://schemas.microsoft.com/office/drawing/2014/main" id="{00000000-0008-0000-0300-00005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5"/>
        </a:graphicData>
      </a:graphic>
    </xdr:graphicFrame>
    <xdr:clientData/>
  </xdr:twoCellAnchor>
  <xdr:twoCellAnchor>
    <xdr:from>
      <xdr:col>16</xdr:col>
      <xdr:colOff>501650</xdr:colOff>
      <xdr:row>1091</xdr:row>
      <xdr:rowOff>133350</xdr:rowOff>
    </xdr:from>
    <xdr:to>
      <xdr:col>22</xdr:col>
      <xdr:colOff>120650</xdr:colOff>
      <xdr:row>1106</xdr:row>
      <xdr:rowOff>19050</xdr:rowOff>
    </xdr:to>
    <xdr:graphicFrame macro="">
      <xdr:nvGraphicFramePr>
        <xdr:cNvPr id="87" name="Chart 86">
          <a:extLst>
            <a:ext uri="{FF2B5EF4-FFF2-40B4-BE49-F238E27FC236}">
              <a16:creationId xmlns:a16="http://schemas.microsoft.com/office/drawing/2014/main" id="{00000000-0008-0000-0300-00005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6"/>
        </a:graphicData>
      </a:graphic>
    </xdr:graphicFrame>
    <xdr:clientData/>
  </xdr:twoCellAnchor>
  <xdr:twoCellAnchor>
    <xdr:from>
      <xdr:col>16</xdr:col>
      <xdr:colOff>488950</xdr:colOff>
      <xdr:row>1012</xdr:row>
      <xdr:rowOff>120650</xdr:rowOff>
    </xdr:from>
    <xdr:to>
      <xdr:col>22</xdr:col>
      <xdr:colOff>107950</xdr:colOff>
      <xdr:row>1027</xdr:row>
      <xdr:rowOff>6350</xdr:rowOff>
    </xdr:to>
    <xdr:graphicFrame macro="">
      <xdr:nvGraphicFramePr>
        <xdr:cNvPr id="91" name="Chart 90">
          <a:extLst>
            <a:ext uri="{FF2B5EF4-FFF2-40B4-BE49-F238E27FC236}">
              <a16:creationId xmlns:a16="http://schemas.microsoft.com/office/drawing/2014/main" id="{00000000-0008-0000-0300-00005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7"/>
        </a:graphicData>
      </a:graphic>
    </xdr:graphicFrame>
    <xdr:clientData/>
  </xdr:twoCellAnchor>
  <xdr:twoCellAnchor>
    <xdr:from>
      <xdr:col>16</xdr:col>
      <xdr:colOff>514350</xdr:colOff>
      <xdr:row>743</xdr:row>
      <xdr:rowOff>19050</xdr:rowOff>
    </xdr:from>
    <xdr:to>
      <xdr:col>22</xdr:col>
      <xdr:colOff>133350</xdr:colOff>
      <xdr:row>757</xdr:row>
      <xdr:rowOff>95250</xdr:rowOff>
    </xdr:to>
    <xdr:graphicFrame macro="">
      <xdr:nvGraphicFramePr>
        <xdr:cNvPr id="95" name="Chart 94">
          <a:extLst>
            <a:ext uri="{FF2B5EF4-FFF2-40B4-BE49-F238E27FC236}">
              <a16:creationId xmlns:a16="http://schemas.microsoft.com/office/drawing/2014/main" id="{00000000-0008-0000-0300-00005F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8"/>
        </a:graphicData>
      </a:graphic>
    </xdr:graphicFrame>
    <xdr:clientData/>
  </xdr:twoCellAnchor>
  <xdr:twoCellAnchor>
    <xdr:from>
      <xdr:col>16</xdr:col>
      <xdr:colOff>527050</xdr:colOff>
      <xdr:row>757</xdr:row>
      <xdr:rowOff>158750</xdr:rowOff>
    </xdr:from>
    <xdr:to>
      <xdr:col>22</xdr:col>
      <xdr:colOff>146050</xdr:colOff>
      <xdr:row>772</xdr:row>
      <xdr:rowOff>44450</xdr:rowOff>
    </xdr:to>
    <xdr:graphicFrame macro="">
      <xdr:nvGraphicFramePr>
        <xdr:cNvPr id="96" name="Chart 95">
          <a:extLst>
            <a:ext uri="{FF2B5EF4-FFF2-40B4-BE49-F238E27FC236}">
              <a16:creationId xmlns:a16="http://schemas.microsoft.com/office/drawing/2014/main" id="{00000000-0008-0000-0300-000060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9"/>
        </a:graphicData>
      </a:graphic>
    </xdr:graphicFrame>
    <xdr:clientData/>
  </xdr:twoCellAnchor>
  <xdr:twoCellAnchor>
    <xdr:from>
      <xdr:col>22</xdr:col>
      <xdr:colOff>234950</xdr:colOff>
      <xdr:row>751</xdr:row>
      <xdr:rowOff>6350</xdr:rowOff>
    </xdr:from>
    <xdr:to>
      <xdr:col>27</xdr:col>
      <xdr:colOff>679450</xdr:colOff>
      <xdr:row>765</xdr:row>
      <xdr:rowOff>82550</xdr:rowOff>
    </xdr:to>
    <xdr:graphicFrame macro="">
      <xdr:nvGraphicFramePr>
        <xdr:cNvPr id="97" name="Chart 96">
          <a:extLst>
            <a:ext uri="{FF2B5EF4-FFF2-40B4-BE49-F238E27FC236}">
              <a16:creationId xmlns:a16="http://schemas.microsoft.com/office/drawing/2014/main" id="{00000000-0008-0000-0300-000061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0"/>
        </a:graphicData>
      </a:graphic>
    </xdr:graphicFrame>
    <xdr:clientData/>
  </xdr:twoCellAnchor>
  <xdr:twoCellAnchor>
    <xdr:from>
      <xdr:col>22</xdr:col>
      <xdr:colOff>209550</xdr:colOff>
      <xdr:row>320</xdr:row>
      <xdr:rowOff>184150</xdr:rowOff>
    </xdr:from>
    <xdr:to>
      <xdr:col>27</xdr:col>
      <xdr:colOff>654050</xdr:colOff>
      <xdr:row>335</xdr:row>
      <xdr:rowOff>69850</xdr:rowOff>
    </xdr:to>
    <xdr:graphicFrame macro="">
      <xdr:nvGraphicFramePr>
        <xdr:cNvPr id="90" name="Chart 89">
          <a:extLst>
            <a:ext uri="{FF2B5EF4-FFF2-40B4-BE49-F238E27FC236}">
              <a16:creationId xmlns:a16="http://schemas.microsoft.com/office/drawing/2014/main" id="{00000000-0008-0000-0300-00005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96153" cy="607373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1291"/>
  <sheetViews>
    <sheetView tabSelected="1" workbookViewId="0">
      <pane ySplit="1" topLeftCell="A37" activePane="bottomLeft" state="frozenSplit"/>
      <selection pane="bottomLeft" activeCell="M10" sqref="M10"/>
    </sheetView>
  </sheetViews>
  <sheetFormatPr defaultColWidth="11" defaultRowHeight="15.75" x14ac:dyDescent="0.25"/>
  <cols>
    <col min="1" max="1" width="5.875" customWidth="1"/>
    <col min="3" max="3" width="7.875" customWidth="1"/>
    <col min="4" max="4" width="5.875" customWidth="1"/>
    <col min="5" max="5" width="8.875" customWidth="1"/>
    <col min="7" max="9" width="8.875" style="71" customWidth="1"/>
    <col min="10" max="10" width="11" style="61"/>
  </cols>
  <sheetData>
    <row r="1" spans="1:15" x14ac:dyDescent="0.25">
      <c r="A1" s="8"/>
      <c r="B1" s="8" t="s">
        <v>3</v>
      </c>
      <c r="C1" s="8" t="s">
        <v>4</v>
      </c>
      <c r="D1" s="8" t="s">
        <v>5</v>
      </c>
      <c r="E1" s="8" t="s">
        <v>0</v>
      </c>
      <c r="F1" s="8" t="s">
        <v>6</v>
      </c>
      <c r="G1" s="62" t="s">
        <v>10</v>
      </c>
      <c r="H1" s="62" t="s">
        <v>11</v>
      </c>
      <c r="I1" s="62" t="s">
        <v>12</v>
      </c>
      <c r="J1" s="58" t="s">
        <v>1</v>
      </c>
      <c r="K1" s="8" t="s">
        <v>8</v>
      </c>
    </row>
    <row r="2" spans="1:15" s="12" customFormat="1" x14ac:dyDescent="0.25">
      <c r="A2" s="16">
        <v>1999</v>
      </c>
      <c r="B2" s="17">
        <v>36335</v>
      </c>
      <c r="C2" s="18">
        <v>175</v>
      </c>
      <c r="D2" s="19">
        <v>0.70833333333333404</v>
      </c>
      <c r="E2" s="15">
        <v>2.5386965964217687</v>
      </c>
      <c r="F2" s="20">
        <f t="shared" ref="F2:F65" si="0">SUM(C2+D2)</f>
        <v>175.70833333333334</v>
      </c>
      <c r="G2" s="63"/>
      <c r="H2" s="63"/>
      <c r="I2" s="63"/>
      <c r="J2" s="59">
        <v>4.3043766531567602</v>
      </c>
      <c r="L2" s="14"/>
    </row>
    <row r="3" spans="1:15" s="12" customFormat="1" x14ac:dyDescent="0.25">
      <c r="A3" s="16">
        <v>1999</v>
      </c>
      <c r="B3" s="17">
        <v>36335</v>
      </c>
      <c r="C3" s="18">
        <v>175</v>
      </c>
      <c r="D3" s="19">
        <v>0.75</v>
      </c>
      <c r="E3" s="15">
        <v>2.6131750651789614</v>
      </c>
      <c r="F3" s="20">
        <f t="shared" si="0"/>
        <v>175.75</v>
      </c>
      <c r="G3" s="63"/>
      <c r="H3" s="63"/>
      <c r="I3" s="63"/>
      <c r="J3" s="59">
        <v>4.5487311747496753</v>
      </c>
      <c r="K3" s="15">
        <f t="shared" ref="K3:K66" si="1">E3-E2</f>
        <v>7.4478468757192662E-2</v>
      </c>
      <c r="L3" s="14"/>
      <c r="M3" s="162" t="s">
        <v>9</v>
      </c>
      <c r="N3" s="162"/>
      <c r="O3" s="162"/>
    </row>
    <row r="4" spans="1:15" s="12" customFormat="1" x14ac:dyDescent="0.25">
      <c r="A4" s="16">
        <v>1999</v>
      </c>
      <c r="B4" s="17">
        <v>36335</v>
      </c>
      <c r="C4" s="18">
        <v>175</v>
      </c>
      <c r="D4" s="19">
        <v>0.79166666666666696</v>
      </c>
      <c r="E4" s="15">
        <v>2.5177262088924524</v>
      </c>
      <c r="F4" s="20">
        <f t="shared" si="0"/>
        <v>175.79166666666666</v>
      </c>
      <c r="G4" s="63"/>
      <c r="H4" s="63"/>
      <c r="I4" s="63"/>
      <c r="J4" s="59">
        <v>4.6533357657007883</v>
      </c>
      <c r="K4" s="15">
        <f t="shared" si="1"/>
        <v>-9.544885628650901E-2</v>
      </c>
      <c r="L4" s="14"/>
    </row>
    <row r="5" spans="1:15" s="12" customFormat="1" x14ac:dyDescent="0.25">
      <c r="A5" s="16">
        <v>1999</v>
      </c>
      <c r="B5" s="17">
        <v>36335</v>
      </c>
      <c r="C5" s="18">
        <v>175</v>
      </c>
      <c r="D5" s="19">
        <v>0.83333333333333404</v>
      </c>
      <c r="E5" s="15">
        <v>2.4453933812562356</v>
      </c>
      <c r="F5" s="20">
        <f t="shared" si="0"/>
        <v>175.83333333333334</v>
      </c>
      <c r="G5" s="63"/>
      <c r="H5" s="63"/>
      <c r="I5" s="63"/>
      <c r="J5" s="59">
        <v>4.5192783832759158</v>
      </c>
      <c r="K5" s="15">
        <f t="shared" si="1"/>
        <v>-7.2332827636216734E-2</v>
      </c>
      <c r="L5" s="14"/>
    </row>
    <row r="6" spans="1:15" s="12" customFormat="1" x14ac:dyDescent="0.25">
      <c r="A6" s="16">
        <v>1999</v>
      </c>
      <c r="B6" s="17">
        <v>36335</v>
      </c>
      <c r="C6" s="18">
        <v>175</v>
      </c>
      <c r="D6" s="19">
        <v>0.875</v>
      </c>
      <c r="E6" s="15">
        <v>2.4148935048655948</v>
      </c>
      <c r="F6" s="20">
        <f t="shared" si="0"/>
        <v>175.875</v>
      </c>
      <c r="G6" s="63"/>
      <c r="H6" s="63"/>
      <c r="I6" s="63"/>
      <c r="J6" s="59">
        <v>4.4176873332250501</v>
      </c>
      <c r="K6" s="15">
        <f t="shared" si="1"/>
        <v>-3.0499876390640779E-2</v>
      </c>
      <c r="L6" s="14"/>
    </row>
    <row r="7" spans="1:15" s="12" customFormat="1" x14ac:dyDescent="0.25">
      <c r="A7" s="16">
        <v>1999</v>
      </c>
      <c r="B7" s="17">
        <v>36335</v>
      </c>
      <c r="C7" s="18">
        <v>175</v>
      </c>
      <c r="D7" s="19">
        <v>0.91666666666666696</v>
      </c>
      <c r="E7" s="15">
        <v>2.507291988512852</v>
      </c>
      <c r="F7" s="20">
        <f t="shared" si="0"/>
        <v>175.91666666666666</v>
      </c>
      <c r="G7" s="63"/>
      <c r="H7" s="63"/>
      <c r="I7" s="63"/>
      <c r="J7" s="59">
        <v>4.3748504281820146</v>
      </c>
      <c r="K7" s="15">
        <f t="shared" si="1"/>
        <v>9.2398483647257112E-2</v>
      </c>
      <c r="L7" s="14"/>
    </row>
    <row r="8" spans="1:15" s="27" customFormat="1" x14ac:dyDescent="0.25">
      <c r="A8" s="21">
        <v>1999</v>
      </c>
      <c r="B8" s="22">
        <v>36335</v>
      </c>
      <c r="C8" s="23">
        <v>175</v>
      </c>
      <c r="D8" s="24">
        <v>0.95833333333333404</v>
      </c>
      <c r="E8" s="26">
        <v>2.6565006693338917</v>
      </c>
      <c r="F8" s="25">
        <f t="shared" si="0"/>
        <v>175.95833333333334</v>
      </c>
      <c r="G8" s="64"/>
      <c r="H8" s="64"/>
      <c r="I8" s="64"/>
      <c r="J8" s="60">
        <v>4.5046235793719829</v>
      </c>
      <c r="K8" s="26">
        <f t="shared" si="1"/>
        <v>0.14920868082103977</v>
      </c>
    </row>
    <row r="9" spans="1:15" s="13" customFormat="1" x14ac:dyDescent="0.25">
      <c r="A9" s="16">
        <v>1999</v>
      </c>
      <c r="B9" s="17">
        <v>36336</v>
      </c>
      <c r="C9" s="18">
        <v>176</v>
      </c>
      <c r="D9" s="19">
        <v>0</v>
      </c>
      <c r="E9" s="15">
        <v>2.8470453593948513</v>
      </c>
      <c r="F9" s="20">
        <f t="shared" si="0"/>
        <v>176</v>
      </c>
      <c r="G9" s="63"/>
      <c r="H9" s="63"/>
      <c r="I9" s="63"/>
      <c r="J9" s="59">
        <v>4.7141863333341174</v>
      </c>
      <c r="K9" s="15">
        <f t="shared" si="1"/>
        <v>0.19054469006095953</v>
      </c>
    </row>
    <row r="10" spans="1:15" s="13" customFormat="1" x14ac:dyDescent="0.25">
      <c r="A10" s="16">
        <v>1999</v>
      </c>
      <c r="B10" s="17">
        <v>36336</v>
      </c>
      <c r="C10" s="18">
        <v>176</v>
      </c>
      <c r="D10" s="19">
        <v>4.1666666666666664E-2</v>
      </c>
      <c r="E10" s="15">
        <v>3.2870155310365785</v>
      </c>
      <c r="F10" s="20">
        <f t="shared" si="0"/>
        <v>176.04166666666666</v>
      </c>
      <c r="G10" s="63"/>
      <c r="H10" s="63"/>
      <c r="I10" s="63"/>
      <c r="J10" s="59">
        <v>4.9818052800489481</v>
      </c>
      <c r="K10" s="15">
        <f t="shared" si="1"/>
        <v>0.43997017164172725</v>
      </c>
    </row>
    <row r="11" spans="1:15" s="13" customFormat="1" x14ac:dyDescent="0.25">
      <c r="A11" s="16">
        <v>1999</v>
      </c>
      <c r="B11" s="17">
        <v>36336</v>
      </c>
      <c r="C11" s="18">
        <v>176</v>
      </c>
      <c r="D11" s="19">
        <v>8.3333333333333329E-2</v>
      </c>
      <c r="E11" s="15">
        <v>3.5684508542365858</v>
      </c>
      <c r="F11" s="20">
        <f t="shared" si="0"/>
        <v>176.08333333333334</v>
      </c>
      <c r="G11" s="63"/>
      <c r="H11" s="63"/>
      <c r="I11" s="63"/>
      <c r="J11" s="59">
        <v>5.5997409143772163</v>
      </c>
      <c r="K11" s="15">
        <f t="shared" si="1"/>
        <v>0.2814353232000073</v>
      </c>
    </row>
    <row r="12" spans="1:15" s="13" customFormat="1" x14ac:dyDescent="0.25">
      <c r="A12" s="16">
        <v>1999</v>
      </c>
      <c r="B12" s="17">
        <v>36336</v>
      </c>
      <c r="C12" s="18">
        <v>176</v>
      </c>
      <c r="D12" s="19">
        <v>0.125</v>
      </c>
      <c r="E12" s="15">
        <v>3.6950678271244959</v>
      </c>
      <c r="F12" s="20">
        <f t="shared" si="0"/>
        <v>176.125</v>
      </c>
      <c r="G12" s="63"/>
      <c r="H12" s="63"/>
      <c r="I12" s="63"/>
      <c r="J12" s="59">
        <v>5.9950152447143052</v>
      </c>
      <c r="K12" s="15">
        <f t="shared" si="1"/>
        <v>0.12661697288791007</v>
      </c>
    </row>
    <row r="13" spans="1:15" s="13" customFormat="1" x14ac:dyDescent="0.25">
      <c r="A13" s="16">
        <v>1999</v>
      </c>
      <c r="B13" s="17">
        <v>36336</v>
      </c>
      <c r="C13" s="18">
        <v>176</v>
      </c>
      <c r="D13" s="19">
        <v>0.16666666666666699</v>
      </c>
      <c r="E13" s="15">
        <v>3.8401632239137227</v>
      </c>
      <c r="F13" s="20">
        <f t="shared" si="0"/>
        <v>176.16666666666666</v>
      </c>
      <c r="G13" s="63"/>
      <c r="H13" s="63"/>
      <c r="I13" s="63"/>
      <c r="J13" s="59">
        <v>6.1728480718040668</v>
      </c>
      <c r="K13" s="15">
        <f t="shared" si="1"/>
        <v>0.14509539678922678</v>
      </c>
    </row>
    <row r="14" spans="1:15" s="13" customFormat="1" x14ac:dyDescent="0.25">
      <c r="A14" s="16">
        <v>1999</v>
      </c>
      <c r="B14" s="17">
        <v>36336</v>
      </c>
      <c r="C14" s="18">
        <v>176</v>
      </c>
      <c r="D14" s="19">
        <v>0.20833333333333401</v>
      </c>
      <c r="E14" s="15">
        <v>3.9596808739654246</v>
      </c>
      <c r="F14" s="20">
        <f t="shared" si="0"/>
        <v>176.20833333333334</v>
      </c>
      <c r="G14" s="63"/>
      <c r="H14" s="63"/>
      <c r="I14" s="63"/>
      <c r="J14" s="59">
        <v>6.3766337414518572</v>
      </c>
      <c r="K14" s="15">
        <f t="shared" si="1"/>
        <v>0.1195176500517019</v>
      </c>
    </row>
    <row r="15" spans="1:15" s="13" customFormat="1" x14ac:dyDescent="0.25">
      <c r="A15" s="16">
        <v>1999</v>
      </c>
      <c r="B15" s="17">
        <v>36336</v>
      </c>
      <c r="C15" s="18">
        <v>176</v>
      </c>
      <c r="D15" s="19">
        <v>0.25</v>
      </c>
      <c r="E15" s="15">
        <v>3.9596808739654246</v>
      </c>
      <c r="F15" s="20">
        <f t="shared" si="0"/>
        <v>176.25</v>
      </c>
      <c r="G15" s="63"/>
      <c r="H15" s="63"/>
      <c r="I15" s="63"/>
      <c r="J15" s="59">
        <v>6.5444956095020004</v>
      </c>
      <c r="K15" s="15">
        <f t="shared" si="1"/>
        <v>0</v>
      </c>
    </row>
    <row r="16" spans="1:15" s="13" customFormat="1" x14ac:dyDescent="0.25">
      <c r="A16" s="16">
        <v>1999</v>
      </c>
      <c r="B16" s="17">
        <v>36336</v>
      </c>
      <c r="C16" s="18">
        <v>176</v>
      </c>
      <c r="D16" s="19">
        <v>0.29166666666666702</v>
      </c>
      <c r="E16" s="15">
        <v>3.9596808739654246</v>
      </c>
      <c r="F16" s="20">
        <f t="shared" si="0"/>
        <v>176.29166666666666</v>
      </c>
      <c r="G16" s="63"/>
      <c r="H16" s="63"/>
      <c r="I16" s="63"/>
      <c r="J16" s="59">
        <v>6.5444956095020004</v>
      </c>
      <c r="K16" s="15">
        <f t="shared" si="1"/>
        <v>0</v>
      </c>
    </row>
    <row r="17" spans="1:11" s="13" customFormat="1" x14ac:dyDescent="0.25">
      <c r="A17" s="16">
        <v>1999</v>
      </c>
      <c r="B17" s="17">
        <v>36336</v>
      </c>
      <c r="C17" s="18">
        <v>176</v>
      </c>
      <c r="D17" s="19">
        <v>0.33333333333333398</v>
      </c>
      <c r="E17" s="15">
        <v>4.1291717074168597</v>
      </c>
      <c r="F17" s="20">
        <f t="shared" si="0"/>
        <v>176.33333333333334</v>
      </c>
      <c r="G17" s="63"/>
      <c r="H17" s="63"/>
      <c r="I17" s="63"/>
      <c r="J17" s="59">
        <v>6.5444956095020004</v>
      </c>
      <c r="K17" s="15">
        <f t="shared" si="1"/>
        <v>0.16949083345143512</v>
      </c>
    </row>
    <row r="18" spans="1:11" s="13" customFormat="1" x14ac:dyDescent="0.25">
      <c r="A18" s="16">
        <v>1999</v>
      </c>
      <c r="B18" s="17">
        <v>36336</v>
      </c>
      <c r="C18" s="18">
        <v>176</v>
      </c>
      <c r="D18" s="19">
        <v>0.375</v>
      </c>
      <c r="E18" s="15">
        <v>4.4033182418263133</v>
      </c>
      <c r="F18" s="20">
        <f t="shared" si="0"/>
        <v>176.375</v>
      </c>
      <c r="G18" s="63"/>
      <c r="H18" s="63"/>
      <c r="I18" s="63"/>
      <c r="J18" s="59">
        <v>6.7825445328888474</v>
      </c>
      <c r="K18" s="15">
        <f t="shared" si="1"/>
        <v>0.27414653440945358</v>
      </c>
    </row>
    <row r="19" spans="1:11" s="13" customFormat="1" x14ac:dyDescent="0.25">
      <c r="A19" s="16">
        <v>1999</v>
      </c>
      <c r="B19" s="17">
        <v>36336</v>
      </c>
      <c r="C19" s="18">
        <v>176</v>
      </c>
      <c r="D19" s="19">
        <v>0.41666666666666702</v>
      </c>
      <c r="E19" s="15">
        <v>4.7105727921735037</v>
      </c>
      <c r="F19" s="20">
        <f t="shared" si="0"/>
        <v>176.41666666666666</v>
      </c>
      <c r="G19" s="63"/>
      <c r="H19" s="63"/>
      <c r="I19" s="63"/>
      <c r="J19" s="59">
        <v>7.1675818003178557</v>
      </c>
      <c r="K19" s="15">
        <f t="shared" si="1"/>
        <v>0.3072545503471904</v>
      </c>
    </row>
    <row r="20" spans="1:11" s="13" customFormat="1" x14ac:dyDescent="0.25">
      <c r="A20" s="16">
        <v>1999</v>
      </c>
      <c r="B20" s="17">
        <v>36336</v>
      </c>
      <c r="C20" s="18">
        <v>176</v>
      </c>
      <c r="D20" s="19">
        <v>0.45833333333333398</v>
      </c>
      <c r="E20" s="15">
        <v>5.073710629211333</v>
      </c>
      <c r="F20" s="20">
        <f t="shared" si="0"/>
        <v>176.45833333333334</v>
      </c>
      <c r="G20" s="63"/>
      <c r="H20" s="63"/>
      <c r="I20" s="63"/>
      <c r="J20" s="59">
        <v>7.5991190901313246</v>
      </c>
      <c r="K20" s="15">
        <f t="shared" si="1"/>
        <v>0.36313783703782931</v>
      </c>
    </row>
    <row r="21" spans="1:11" s="13" customFormat="1" x14ac:dyDescent="0.25">
      <c r="A21" s="16">
        <v>1999</v>
      </c>
      <c r="B21" s="17">
        <v>36336</v>
      </c>
      <c r="C21" s="18">
        <v>176</v>
      </c>
      <c r="D21" s="19">
        <v>0.5</v>
      </c>
      <c r="E21" s="15">
        <v>5.1113387372343508</v>
      </c>
      <c r="F21" s="20">
        <f t="shared" si="0"/>
        <v>176.5</v>
      </c>
      <c r="G21" s="63"/>
      <c r="H21" s="63"/>
      <c r="I21" s="63"/>
      <c r="J21" s="59">
        <v>8.1091441421507486</v>
      </c>
      <c r="K21" s="15">
        <f t="shared" si="1"/>
        <v>3.7628108023017859E-2</v>
      </c>
    </row>
    <row r="22" spans="1:11" s="13" customFormat="1" x14ac:dyDescent="0.25">
      <c r="A22" s="16">
        <v>1999</v>
      </c>
      <c r="B22" s="17">
        <v>36336</v>
      </c>
      <c r="C22" s="18">
        <v>176</v>
      </c>
      <c r="D22" s="19">
        <v>0.54166666666666696</v>
      </c>
      <c r="E22" s="15">
        <v>5.1682412004719946</v>
      </c>
      <c r="F22" s="20">
        <f t="shared" si="0"/>
        <v>176.54166666666666</v>
      </c>
      <c r="G22" s="63"/>
      <c r="H22" s="63"/>
      <c r="I22" s="63"/>
      <c r="J22" s="59">
        <v>8.1619926084752112</v>
      </c>
      <c r="K22" s="15">
        <f t="shared" si="1"/>
        <v>5.6902463237643808E-2</v>
      </c>
    </row>
    <row r="23" spans="1:11" s="13" customFormat="1" x14ac:dyDescent="0.25">
      <c r="A23" s="16">
        <v>1999</v>
      </c>
      <c r="B23" s="17">
        <v>36336</v>
      </c>
      <c r="C23" s="18">
        <v>176</v>
      </c>
      <c r="D23" s="19">
        <v>0.58333333333333404</v>
      </c>
      <c r="E23" s="15">
        <v>5.2449787981949143</v>
      </c>
      <c r="F23" s="20">
        <f t="shared" si="0"/>
        <v>176.58333333333334</v>
      </c>
      <c r="G23" s="63"/>
      <c r="H23" s="63"/>
      <c r="I23" s="63"/>
      <c r="J23" s="59">
        <v>8.2419117984157229</v>
      </c>
      <c r="K23" s="15">
        <f t="shared" si="1"/>
        <v>7.6737597722919659E-2</v>
      </c>
    </row>
    <row r="24" spans="1:11" s="13" customFormat="1" x14ac:dyDescent="0.25">
      <c r="A24" s="16">
        <v>1999</v>
      </c>
      <c r="B24" s="17">
        <v>36336</v>
      </c>
      <c r="C24" s="18">
        <v>176</v>
      </c>
      <c r="D24" s="19">
        <v>0.625</v>
      </c>
      <c r="E24" s="15">
        <v>5.3423134722055261</v>
      </c>
      <c r="F24" s="20">
        <f t="shared" si="0"/>
        <v>176.625</v>
      </c>
      <c r="G24" s="63"/>
      <c r="H24" s="63"/>
      <c r="I24" s="63"/>
      <c r="J24" s="59">
        <v>8.3496893233074641</v>
      </c>
      <c r="K24" s="15">
        <f t="shared" si="1"/>
        <v>9.7334674010611799E-2</v>
      </c>
    </row>
    <row r="25" spans="1:11" s="13" customFormat="1" x14ac:dyDescent="0.25">
      <c r="A25" s="16">
        <v>1999</v>
      </c>
      <c r="B25" s="17">
        <v>36336</v>
      </c>
      <c r="C25" s="18">
        <v>176</v>
      </c>
      <c r="D25" s="19">
        <v>0.66666666666666696</v>
      </c>
      <c r="E25" s="15">
        <v>5.3227198752744425</v>
      </c>
      <c r="F25" s="20">
        <f t="shared" si="0"/>
        <v>176.66666666666666</v>
      </c>
      <c r="G25" s="63"/>
      <c r="H25" s="63"/>
      <c r="I25" s="63"/>
      <c r="J25" s="59">
        <v>8.4863953261313565</v>
      </c>
      <c r="K25" s="15">
        <f t="shared" si="1"/>
        <v>-1.9593596931083646E-2</v>
      </c>
    </row>
    <row r="26" spans="1:11" s="13" customFormat="1" x14ac:dyDescent="0.25">
      <c r="A26" s="16">
        <v>1999</v>
      </c>
      <c r="B26" s="17">
        <v>36336</v>
      </c>
      <c r="C26" s="18">
        <v>176</v>
      </c>
      <c r="D26" s="19">
        <v>0.70833333333333404</v>
      </c>
      <c r="E26" s="15">
        <v>5.3031898151066317</v>
      </c>
      <c r="F26" s="20">
        <f t="shared" si="0"/>
        <v>176.70833333333334</v>
      </c>
      <c r="G26" s="63"/>
      <c r="H26" s="63"/>
      <c r="I26" s="63"/>
      <c r="J26" s="59">
        <v>8.4588762293180366</v>
      </c>
      <c r="K26" s="15">
        <f t="shared" si="1"/>
        <v>-1.9530060167810781E-2</v>
      </c>
    </row>
    <row r="27" spans="1:11" s="13" customFormat="1" x14ac:dyDescent="0.25">
      <c r="A27" s="16">
        <v>1999</v>
      </c>
      <c r="B27" s="17">
        <v>36336</v>
      </c>
      <c r="C27" s="18">
        <v>176</v>
      </c>
      <c r="D27" s="19">
        <v>0.75</v>
      </c>
      <c r="E27" s="15">
        <v>5.4612209483788332</v>
      </c>
      <c r="F27" s="20">
        <f t="shared" si="0"/>
        <v>176.75</v>
      </c>
      <c r="G27" s="63"/>
      <c r="H27" s="63"/>
      <c r="I27" s="63"/>
      <c r="J27" s="59">
        <v>8.4314463695317858</v>
      </c>
      <c r="K27" s="15">
        <f t="shared" si="1"/>
        <v>0.15803113327220153</v>
      </c>
    </row>
    <row r="28" spans="1:11" s="13" customFormat="1" x14ac:dyDescent="0.25">
      <c r="A28" s="16">
        <v>1999</v>
      </c>
      <c r="B28" s="17">
        <v>36336</v>
      </c>
      <c r="C28" s="18">
        <v>176</v>
      </c>
      <c r="D28" s="19">
        <v>0.79166666666666696</v>
      </c>
      <c r="E28" s="15">
        <v>5.5824684203095503</v>
      </c>
      <c r="F28" s="20">
        <f t="shared" si="0"/>
        <v>176.79166666666666</v>
      </c>
      <c r="G28" s="63"/>
      <c r="H28" s="63"/>
      <c r="I28" s="63"/>
      <c r="J28" s="59">
        <v>8.6534002083972368</v>
      </c>
      <c r="K28" s="15">
        <f t="shared" si="1"/>
        <v>0.12124747193071705</v>
      </c>
    </row>
    <row r="29" spans="1:11" s="13" customFormat="1" x14ac:dyDescent="0.25">
      <c r="A29" s="16">
        <v>1999</v>
      </c>
      <c r="B29" s="17">
        <v>36336</v>
      </c>
      <c r="C29" s="18">
        <v>176</v>
      </c>
      <c r="D29" s="19">
        <v>0.83333333333333404</v>
      </c>
      <c r="E29" s="15">
        <v>5.5013745172512198</v>
      </c>
      <c r="F29" s="20">
        <f t="shared" si="0"/>
        <v>176.83333333333334</v>
      </c>
      <c r="G29" s="63"/>
      <c r="H29" s="63"/>
      <c r="I29" s="63"/>
      <c r="J29" s="59">
        <v>8.8236916015583571</v>
      </c>
      <c r="K29" s="15">
        <f t="shared" si="1"/>
        <v>-8.1093903058330419E-2</v>
      </c>
    </row>
    <row r="30" spans="1:11" s="13" customFormat="1" x14ac:dyDescent="0.25">
      <c r="A30" s="16">
        <v>1999</v>
      </c>
      <c r="B30" s="17">
        <v>36336</v>
      </c>
      <c r="C30" s="18">
        <v>176</v>
      </c>
      <c r="D30" s="19">
        <v>0.875</v>
      </c>
      <c r="E30" s="15">
        <v>5.5215493278394634</v>
      </c>
      <c r="F30" s="20">
        <f t="shared" si="0"/>
        <v>176.875</v>
      </c>
      <c r="G30" s="63"/>
      <c r="H30" s="63"/>
      <c r="I30" s="63"/>
      <c r="J30" s="59">
        <v>8.709795670296657</v>
      </c>
      <c r="K30" s="15">
        <f t="shared" si="1"/>
        <v>2.0174810588243552E-2</v>
      </c>
    </row>
    <row r="31" spans="1:11" s="13" customFormat="1" x14ac:dyDescent="0.25">
      <c r="A31" s="16">
        <v>1999</v>
      </c>
      <c r="B31" s="17">
        <v>36336</v>
      </c>
      <c r="C31" s="18">
        <v>176</v>
      </c>
      <c r="D31" s="19">
        <v>0.91666666666666696</v>
      </c>
      <c r="E31" s="15">
        <v>5.5824684203095503</v>
      </c>
      <c r="F31" s="20">
        <f t="shared" si="0"/>
        <v>176.91666666666666</v>
      </c>
      <c r="G31" s="63"/>
      <c r="H31" s="63"/>
      <c r="I31" s="63"/>
      <c r="J31" s="59">
        <v>8.7381310784262123</v>
      </c>
      <c r="K31" s="15">
        <f t="shared" si="1"/>
        <v>6.0919092470086866E-2</v>
      </c>
    </row>
    <row r="32" spans="1:11" s="28" customFormat="1" x14ac:dyDescent="0.25">
      <c r="A32" s="21">
        <v>1999</v>
      </c>
      <c r="B32" s="22">
        <v>36336</v>
      </c>
      <c r="C32" s="23">
        <v>176</v>
      </c>
      <c r="D32" s="24">
        <v>0.95833333333333404</v>
      </c>
      <c r="E32" s="26">
        <v>5.3423134722055261</v>
      </c>
      <c r="F32" s="25">
        <f t="shared" si="0"/>
        <v>176.95833333333334</v>
      </c>
      <c r="G32" s="64"/>
      <c r="H32" s="64"/>
      <c r="I32" s="64"/>
      <c r="J32" s="60">
        <v>8.8236916015583571</v>
      </c>
      <c r="K32" s="26">
        <f t="shared" si="1"/>
        <v>-0.24015494810402416</v>
      </c>
    </row>
    <row r="33" spans="1:11" s="12" customFormat="1" x14ac:dyDescent="0.25">
      <c r="A33" s="16">
        <v>1999</v>
      </c>
      <c r="B33" s="17">
        <v>36337</v>
      </c>
      <c r="C33" s="18">
        <v>177</v>
      </c>
      <c r="D33" s="19">
        <v>0</v>
      </c>
      <c r="E33" s="15">
        <v>5.1492120730847253</v>
      </c>
      <c r="F33" s="20">
        <f t="shared" si="0"/>
        <v>177</v>
      </c>
      <c r="G33" s="63"/>
      <c r="H33" s="63"/>
      <c r="I33" s="63"/>
      <c r="J33" s="59">
        <v>8.4863953261313565</v>
      </c>
      <c r="K33" s="15">
        <f t="shared" si="1"/>
        <v>-0.19310139912080082</v>
      </c>
    </row>
    <row r="34" spans="1:11" s="12" customFormat="1" x14ac:dyDescent="0.25">
      <c r="A34" s="16">
        <v>1999</v>
      </c>
      <c r="B34" s="17">
        <v>36337</v>
      </c>
      <c r="C34" s="18">
        <v>177</v>
      </c>
      <c r="D34" s="19">
        <v>4.1666666666666664E-2</v>
      </c>
      <c r="E34" s="15">
        <v>5.2257008314241578</v>
      </c>
      <c r="F34" s="20">
        <f t="shared" si="0"/>
        <v>177.04166666666666</v>
      </c>
      <c r="G34" s="63"/>
      <c r="H34" s="63"/>
      <c r="I34" s="63"/>
      <c r="J34" s="59">
        <v>8.2151854959055122</v>
      </c>
      <c r="K34" s="15">
        <f t="shared" si="1"/>
        <v>7.6488758339432472E-2</v>
      </c>
    </row>
    <row r="35" spans="1:11" s="12" customFormat="1" x14ac:dyDescent="0.25">
      <c r="A35" s="16">
        <v>1999</v>
      </c>
      <c r="B35" s="17">
        <v>36337</v>
      </c>
      <c r="C35" s="18">
        <v>177</v>
      </c>
      <c r="D35" s="19">
        <v>8.3333333333333329E-2</v>
      </c>
      <c r="E35" s="15">
        <v>5.3619708126027907</v>
      </c>
      <c r="F35" s="20">
        <f t="shared" si="0"/>
        <v>177.08333333333334</v>
      </c>
      <c r="G35" s="63"/>
      <c r="H35" s="63"/>
      <c r="I35" s="63"/>
      <c r="J35" s="59">
        <v>8.3226135272811206</v>
      </c>
      <c r="K35" s="15">
        <f t="shared" si="1"/>
        <v>0.13626998117863298</v>
      </c>
    </row>
    <row r="36" spans="1:11" s="12" customFormat="1" x14ac:dyDescent="0.25">
      <c r="A36" s="16">
        <v>1999</v>
      </c>
      <c r="B36" s="17">
        <v>36337</v>
      </c>
      <c r="C36" s="18">
        <v>177</v>
      </c>
      <c r="D36" s="19">
        <v>0.125</v>
      </c>
      <c r="E36" s="15">
        <v>5.3619708126027907</v>
      </c>
      <c r="F36" s="20">
        <f t="shared" si="0"/>
        <v>177.125</v>
      </c>
      <c r="G36" s="63"/>
      <c r="H36" s="63"/>
      <c r="I36" s="63"/>
      <c r="J36" s="59">
        <v>8.5140039502848186</v>
      </c>
      <c r="K36" s="15">
        <f t="shared" si="1"/>
        <v>0</v>
      </c>
    </row>
    <row r="37" spans="1:11" s="12" customFormat="1" x14ac:dyDescent="0.25">
      <c r="A37" s="16">
        <v>1999</v>
      </c>
      <c r="B37" s="17">
        <v>36337</v>
      </c>
      <c r="C37" s="18">
        <v>177</v>
      </c>
      <c r="D37" s="19">
        <v>0.16666666666666699</v>
      </c>
      <c r="E37" s="15">
        <v>5.7688280999235193</v>
      </c>
      <c r="F37" s="20">
        <f t="shared" si="0"/>
        <v>177.16666666666666</v>
      </c>
      <c r="G37" s="63"/>
      <c r="H37" s="63"/>
      <c r="I37" s="63"/>
      <c r="J37" s="59">
        <v>8.5140039502848186</v>
      </c>
      <c r="K37" s="15">
        <f t="shared" si="1"/>
        <v>0.40685728732072857</v>
      </c>
    </row>
    <row r="38" spans="1:11" s="12" customFormat="1" x14ac:dyDescent="0.25">
      <c r="A38" s="16">
        <v>1999</v>
      </c>
      <c r="B38" s="17">
        <v>36337</v>
      </c>
      <c r="C38" s="18">
        <v>177</v>
      </c>
      <c r="D38" s="19">
        <v>0.20833333333333401</v>
      </c>
      <c r="E38" s="15">
        <v>6.1138885550257456</v>
      </c>
      <c r="F38" s="20">
        <f t="shared" si="0"/>
        <v>177.20833333333334</v>
      </c>
      <c r="G38" s="63"/>
      <c r="H38" s="63"/>
      <c r="I38" s="63"/>
      <c r="J38" s="59">
        <v>9.0854327246116835</v>
      </c>
      <c r="K38" s="15">
        <f t="shared" si="1"/>
        <v>0.34506045510222627</v>
      </c>
    </row>
    <row r="39" spans="1:11" s="12" customFormat="1" x14ac:dyDescent="0.25">
      <c r="A39" s="16">
        <v>1999</v>
      </c>
      <c r="B39" s="17">
        <v>36337</v>
      </c>
      <c r="C39" s="18">
        <v>177</v>
      </c>
      <c r="D39" s="19">
        <v>0.25</v>
      </c>
      <c r="E39" s="15">
        <v>5.9607158503310522</v>
      </c>
      <c r="F39" s="20">
        <f t="shared" si="0"/>
        <v>177.25</v>
      </c>
      <c r="G39" s="63"/>
      <c r="H39" s="63"/>
      <c r="I39" s="63"/>
      <c r="J39" s="59">
        <v>9.5700681952608786</v>
      </c>
      <c r="K39" s="15">
        <f t="shared" si="1"/>
        <v>-0.15317270469469335</v>
      </c>
    </row>
    <row r="40" spans="1:11" s="12" customFormat="1" x14ac:dyDescent="0.25">
      <c r="A40" s="16">
        <v>1999</v>
      </c>
      <c r="B40" s="17">
        <v>36337</v>
      </c>
      <c r="C40" s="18">
        <v>177</v>
      </c>
      <c r="D40" s="19">
        <v>0.29166666666666702</v>
      </c>
      <c r="E40" s="15">
        <v>5.3031898151066317</v>
      </c>
      <c r="F40" s="20">
        <f t="shared" si="0"/>
        <v>177.29166666666666</v>
      </c>
      <c r="G40" s="63"/>
      <c r="H40" s="63"/>
      <c r="I40" s="63"/>
      <c r="J40" s="59">
        <v>9.3549379920379945</v>
      </c>
      <c r="K40" s="15">
        <f t="shared" si="1"/>
        <v>-0.65752603522442055</v>
      </c>
    </row>
    <row r="41" spans="1:11" s="12" customFormat="1" x14ac:dyDescent="0.25">
      <c r="A41" s="16">
        <v>1999</v>
      </c>
      <c r="B41" s="17">
        <v>36337</v>
      </c>
      <c r="C41" s="18">
        <v>177</v>
      </c>
      <c r="D41" s="19">
        <v>0.33333333333333398</v>
      </c>
      <c r="E41" s="15">
        <v>4.8891932906541884</v>
      </c>
      <c r="F41" s="20">
        <f t="shared" si="0"/>
        <v>177.33333333333334</v>
      </c>
      <c r="G41" s="63"/>
      <c r="H41" s="63"/>
      <c r="I41" s="63"/>
      <c r="J41" s="59">
        <v>8.4314463695317858</v>
      </c>
      <c r="K41" s="15">
        <f t="shared" si="1"/>
        <v>-0.41399652445244328</v>
      </c>
    </row>
    <row r="42" spans="1:11" s="12" customFormat="1" x14ac:dyDescent="0.25">
      <c r="A42" s="16">
        <v>1999</v>
      </c>
      <c r="B42" s="17">
        <v>36337</v>
      </c>
      <c r="C42" s="18">
        <v>177</v>
      </c>
      <c r="D42" s="19">
        <v>0.375</v>
      </c>
      <c r="E42" s="15">
        <v>5.3227198752744425</v>
      </c>
      <c r="F42" s="20">
        <f t="shared" si="0"/>
        <v>177.375</v>
      </c>
      <c r="G42" s="63"/>
      <c r="H42" s="63"/>
      <c r="I42" s="63"/>
      <c r="J42" s="59">
        <v>7.8499905767614999</v>
      </c>
      <c r="K42" s="15">
        <f t="shared" si="1"/>
        <v>0.43352658462025406</v>
      </c>
    </row>
    <row r="43" spans="1:11" s="12" customFormat="1" x14ac:dyDescent="0.25">
      <c r="A43" s="16">
        <v>1999</v>
      </c>
      <c r="B43" s="17">
        <v>36337</v>
      </c>
      <c r="C43" s="18">
        <v>177</v>
      </c>
      <c r="D43" s="19">
        <v>0.41666666666666702</v>
      </c>
      <c r="E43" s="15">
        <v>6.5948670997052368</v>
      </c>
      <c r="F43" s="20">
        <f t="shared" si="0"/>
        <v>177.41666666666666</v>
      </c>
      <c r="G43" s="63"/>
      <c r="H43" s="63"/>
      <c r="I43" s="63"/>
      <c r="J43" s="59">
        <v>8.4588762293180366</v>
      </c>
      <c r="K43" s="15">
        <f t="shared" si="1"/>
        <v>1.2721472244307943</v>
      </c>
    </row>
    <row r="44" spans="1:11" s="12" customFormat="1" x14ac:dyDescent="0.25">
      <c r="A44" s="16">
        <v>1999</v>
      </c>
      <c r="B44" s="17">
        <v>36337</v>
      </c>
      <c r="C44" s="18">
        <v>177</v>
      </c>
      <c r="D44" s="19">
        <v>0.45833333333333398</v>
      </c>
      <c r="E44" s="15">
        <v>7.4997114433108285</v>
      </c>
      <c r="F44" s="20">
        <f t="shared" si="0"/>
        <v>177.45833333333334</v>
      </c>
      <c r="G44" s="63"/>
      <c r="H44" s="63"/>
      <c r="I44" s="63"/>
      <c r="J44" s="59">
        <v>10.245599859136568</v>
      </c>
      <c r="K44" s="15">
        <f t="shared" si="1"/>
        <v>0.90484434360559174</v>
      </c>
    </row>
    <row r="45" spans="1:11" s="12" customFormat="1" x14ac:dyDescent="0.25">
      <c r="A45" s="16">
        <v>1999</v>
      </c>
      <c r="B45" s="17">
        <v>36337</v>
      </c>
      <c r="C45" s="18">
        <v>177</v>
      </c>
      <c r="D45" s="19">
        <v>0.5</v>
      </c>
      <c r="E45" s="15">
        <v>6.7626230210143001</v>
      </c>
      <c r="F45" s="20">
        <f t="shared" si="0"/>
        <v>177.5</v>
      </c>
      <c r="G45" s="63"/>
      <c r="H45" s="63"/>
      <c r="I45" s="63"/>
      <c r="J45" s="59">
        <v>11.516448656335433</v>
      </c>
      <c r="K45" s="15">
        <f t="shared" si="1"/>
        <v>-0.73708842229652838</v>
      </c>
    </row>
    <row r="46" spans="1:11" s="12" customFormat="1" x14ac:dyDescent="0.25">
      <c r="A46" s="16">
        <v>1999</v>
      </c>
      <c r="B46" s="17">
        <v>36337</v>
      </c>
      <c r="C46" s="18">
        <v>177</v>
      </c>
      <c r="D46" s="19">
        <v>0.54166666666666696</v>
      </c>
      <c r="E46" s="15">
        <v>6.7869010267244256</v>
      </c>
      <c r="F46" s="20">
        <f t="shared" si="0"/>
        <v>177.54166666666666</v>
      </c>
      <c r="G46" s="63"/>
      <c r="H46" s="63"/>
      <c r="I46" s="63"/>
      <c r="J46" s="59">
        <v>10.481212108166151</v>
      </c>
      <c r="K46" s="15">
        <f t="shared" si="1"/>
        <v>2.4278005710125505E-2</v>
      </c>
    </row>
    <row r="47" spans="1:11" s="12" customFormat="1" x14ac:dyDescent="0.25">
      <c r="A47" s="16">
        <v>1999</v>
      </c>
      <c r="B47" s="17">
        <v>36337</v>
      </c>
      <c r="C47" s="18">
        <v>177</v>
      </c>
      <c r="D47" s="19">
        <v>0.58333333333333404</v>
      </c>
      <c r="E47" s="15">
        <v>7.420201456753909</v>
      </c>
      <c r="F47" s="20">
        <f t="shared" si="0"/>
        <v>177.58333333333334</v>
      </c>
      <c r="G47" s="63"/>
      <c r="H47" s="63"/>
      <c r="I47" s="63"/>
      <c r="J47" s="59">
        <v>10.515310430792733</v>
      </c>
      <c r="K47" s="15">
        <f t="shared" si="1"/>
        <v>0.63330043002948333</v>
      </c>
    </row>
    <row r="48" spans="1:11" s="12" customFormat="1" x14ac:dyDescent="0.25">
      <c r="A48" s="16">
        <v>1999</v>
      </c>
      <c r="B48" s="17">
        <v>36337</v>
      </c>
      <c r="C48" s="18">
        <v>177</v>
      </c>
      <c r="D48" s="19">
        <v>0.625</v>
      </c>
      <c r="E48" s="15">
        <v>7.9090929444285365</v>
      </c>
      <c r="F48" s="20">
        <f t="shared" si="0"/>
        <v>177.625</v>
      </c>
      <c r="G48" s="63"/>
      <c r="H48" s="63"/>
      <c r="I48" s="63"/>
      <c r="J48" s="59">
        <v>11.404777326901558</v>
      </c>
      <c r="K48" s="15">
        <f t="shared" si="1"/>
        <v>0.48889148767462753</v>
      </c>
    </row>
    <row r="49" spans="1:11" s="12" customFormat="1" x14ac:dyDescent="0.25">
      <c r="A49" s="16">
        <v>1999</v>
      </c>
      <c r="B49" s="17">
        <v>36337</v>
      </c>
      <c r="C49" s="18">
        <v>177</v>
      </c>
      <c r="D49" s="19">
        <v>0.66666666666666696</v>
      </c>
      <c r="E49" s="43">
        <v>8.1357232453778998</v>
      </c>
      <c r="F49" s="47">
        <f t="shared" si="0"/>
        <v>177.66666666666666</v>
      </c>
      <c r="G49" s="65"/>
      <c r="H49" s="65"/>
      <c r="I49" s="65"/>
      <c r="J49" s="59">
        <v>12.09142267475918</v>
      </c>
      <c r="K49" s="15">
        <f t="shared" si="1"/>
        <v>0.22663030094936332</v>
      </c>
    </row>
    <row r="50" spans="1:11" s="12" customFormat="1" x14ac:dyDescent="0.25">
      <c r="A50" s="16">
        <v>1999</v>
      </c>
      <c r="B50" s="17">
        <v>36337</v>
      </c>
      <c r="C50" s="18">
        <v>177</v>
      </c>
      <c r="D50" s="19">
        <v>0.70833333333333404</v>
      </c>
      <c r="E50" s="48">
        <v>8.0785124091538236</v>
      </c>
      <c r="F50" s="47">
        <f t="shared" si="0"/>
        <v>177.70833333333334</v>
      </c>
      <c r="G50" s="65">
        <f>LN(E50)</f>
        <v>2.0892077478050943</v>
      </c>
      <c r="H50" s="65"/>
      <c r="I50" s="65"/>
      <c r="J50" s="59">
        <v>12.409723659238622</v>
      </c>
      <c r="K50" s="36">
        <f t="shared" si="1"/>
        <v>-5.7210836224076189E-2</v>
      </c>
    </row>
    <row r="51" spans="1:11" s="12" customFormat="1" x14ac:dyDescent="0.25">
      <c r="A51" s="16">
        <v>1999</v>
      </c>
      <c r="B51" s="17">
        <v>36337</v>
      </c>
      <c r="C51" s="18">
        <v>177</v>
      </c>
      <c r="D51" s="19">
        <v>0.75</v>
      </c>
      <c r="E51" s="48">
        <v>7.7979670458249393</v>
      </c>
      <c r="F51" s="47">
        <f t="shared" si="0"/>
        <v>177.75</v>
      </c>
      <c r="G51" s="65">
        <f t="shared" ref="G51:G57" si="2">LN(E51)</f>
        <v>2.0538630645736533</v>
      </c>
      <c r="H51" s="65"/>
      <c r="I51" s="65"/>
      <c r="J51" s="59">
        <v>12.3293713611711</v>
      </c>
      <c r="K51" s="36">
        <f t="shared" si="1"/>
        <v>-0.28054536332888436</v>
      </c>
    </row>
    <row r="52" spans="1:11" s="12" customFormat="1" x14ac:dyDescent="0.25">
      <c r="A52" s="16">
        <v>1999</v>
      </c>
      <c r="B52" s="17">
        <v>36337</v>
      </c>
      <c r="C52" s="18">
        <v>177</v>
      </c>
      <c r="D52" s="19">
        <v>0.79166666666666696</v>
      </c>
      <c r="E52" s="48">
        <v>7.3676235859053758</v>
      </c>
      <c r="F52" s="47">
        <f t="shared" si="0"/>
        <v>177.79166666666666</v>
      </c>
      <c r="G52" s="65">
        <f t="shared" si="2"/>
        <v>1.997095209958704</v>
      </c>
      <c r="H52" s="65"/>
      <c r="I52" s="65"/>
      <c r="J52" s="59">
        <v>11.935346974473228</v>
      </c>
      <c r="K52" s="36">
        <f t="shared" si="1"/>
        <v>-0.43034345991956346</v>
      </c>
    </row>
    <row r="53" spans="1:11" s="12" customFormat="1" x14ac:dyDescent="0.25">
      <c r="A53" s="16">
        <v>1999</v>
      </c>
      <c r="B53" s="17">
        <v>36337</v>
      </c>
      <c r="C53" s="18">
        <v>177</v>
      </c>
      <c r="D53" s="19">
        <v>0.83333333333333404</v>
      </c>
      <c r="E53" s="48">
        <v>6.8848054549087783</v>
      </c>
      <c r="F53" s="47">
        <f t="shared" si="0"/>
        <v>177.83333333333334</v>
      </c>
      <c r="G53" s="65">
        <f t="shared" si="2"/>
        <v>1.9293168754137566</v>
      </c>
      <c r="H53" s="65"/>
      <c r="I53" s="65"/>
      <c r="J53" s="59">
        <v>11.330932002676089</v>
      </c>
      <c r="K53" s="36">
        <f t="shared" si="1"/>
        <v>-0.48281813099659754</v>
      </c>
    </row>
    <row r="54" spans="1:11" s="12" customFormat="1" x14ac:dyDescent="0.25">
      <c r="A54" s="16">
        <v>1999</v>
      </c>
      <c r="B54" s="17">
        <v>36337</v>
      </c>
      <c r="C54" s="18">
        <v>177</v>
      </c>
      <c r="D54" s="19">
        <v>0.875</v>
      </c>
      <c r="E54" s="48">
        <v>6.5007051866115679</v>
      </c>
      <c r="F54" s="47">
        <f t="shared" si="0"/>
        <v>177.875</v>
      </c>
      <c r="G54" s="65">
        <f t="shared" si="2"/>
        <v>1.8719106612648837</v>
      </c>
      <c r="H54" s="65"/>
      <c r="I54" s="65"/>
      <c r="J54" s="59">
        <v>10.652816650152777</v>
      </c>
      <c r="K54" s="36">
        <f t="shared" si="1"/>
        <v>-0.38410026829721033</v>
      </c>
    </row>
    <row r="55" spans="1:11" s="12" customFormat="1" x14ac:dyDescent="0.25">
      <c r="A55" s="16">
        <v>1999</v>
      </c>
      <c r="B55" s="17">
        <v>36337</v>
      </c>
      <c r="C55" s="18">
        <v>177</v>
      </c>
      <c r="D55" s="19">
        <v>0.91666666666666696</v>
      </c>
      <c r="E55" s="48">
        <v>6.2479799580506459</v>
      </c>
      <c r="F55" s="47">
        <f t="shared" si="0"/>
        <v>177.91666666666666</v>
      </c>
      <c r="G55" s="65">
        <f t="shared" si="2"/>
        <v>1.8322582047938671</v>
      </c>
      <c r="H55" s="65"/>
      <c r="I55" s="65"/>
      <c r="J55" s="59">
        <v>10.113349981196022</v>
      </c>
      <c r="K55" s="36">
        <f t="shared" si="1"/>
        <v>-0.25272522856092206</v>
      </c>
    </row>
    <row r="56" spans="1:11" s="27" customFormat="1" x14ac:dyDescent="0.25">
      <c r="A56" s="21">
        <v>1999</v>
      </c>
      <c r="B56" s="22">
        <v>36337</v>
      </c>
      <c r="C56" s="23">
        <v>177</v>
      </c>
      <c r="D56" s="24">
        <v>0.95833333333333404</v>
      </c>
      <c r="E56" s="50">
        <v>6.0041246997906779</v>
      </c>
      <c r="F56" s="49">
        <f t="shared" si="0"/>
        <v>177.95833333333334</v>
      </c>
      <c r="G56" s="66">
        <f t="shared" si="2"/>
        <v>1.7924466830076784</v>
      </c>
      <c r="H56" s="66"/>
      <c r="I56" s="66"/>
      <c r="J56" s="60">
        <v>9.7583988174868619</v>
      </c>
      <c r="K56" s="37">
        <f t="shared" si="1"/>
        <v>-0.24385525825996801</v>
      </c>
    </row>
    <row r="57" spans="1:11" x14ac:dyDescent="0.25">
      <c r="A57" s="1">
        <v>1999</v>
      </c>
      <c r="B57" s="2">
        <v>36338</v>
      </c>
      <c r="C57" s="3">
        <v>178</v>
      </c>
      <c r="D57" s="4">
        <v>0</v>
      </c>
      <c r="E57" s="48">
        <v>5.6439840098307457</v>
      </c>
      <c r="F57" s="47">
        <f t="shared" si="0"/>
        <v>178</v>
      </c>
      <c r="G57" s="65">
        <f t="shared" si="2"/>
        <v>1.7305902008594716</v>
      </c>
      <c r="H57" s="65">
        <f>LN(E57)</f>
        <v>1.7305902008594716</v>
      </c>
      <c r="I57" s="65"/>
      <c r="J57" s="59">
        <v>9.415905477234098</v>
      </c>
      <c r="K57" s="36">
        <f t="shared" si="1"/>
        <v>-0.3601406899599322</v>
      </c>
    </row>
    <row r="58" spans="1:11" x14ac:dyDescent="0.25">
      <c r="A58" s="1">
        <v>1999</v>
      </c>
      <c r="B58" s="2">
        <v>36338</v>
      </c>
      <c r="C58" s="3">
        <v>178</v>
      </c>
      <c r="D58" s="4">
        <v>4.1666666666666664E-2</v>
      </c>
      <c r="E58" s="48">
        <v>5.4412417664940813</v>
      </c>
      <c r="F58" s="47">
        <f t="shared" si="0"/>
        <v>178.04166666666666</v>
      </c>
      <c r="G58" s="65"/>
      <c r="H58" s="65">
        <f>LN(E58)</f>
        <v>1.6940073007188021</v>
      </c>
      <c r="I58" s="65"/>
      <c r="J58" s="59">
        <v>8.9100899014476767</v>
      </c>
      <c r="K58" s="36">
        <f t="shared" si="1"/>
        <v>-0.20274224333666435</v>
      </c>
    </row>
    <row r="59" spans="1:11" x14ac:dyDescent="0.25">
      <c r="A59" s="1">
        <v>1999</v>
      </c>
      <c r="B59" s="2">
        <v>36338</v>
      </c>
      <c r="C59" s="3">
        <v>178</v>
      </c>
      <c r="D59" s="4">
        <v>8.3333333333333329E-2</v>
      </c>
      <c r="E59" s="48">
        <v>5.3423134722055261</v>
      </c>
      <c r="F59" s="47">
        <f t="shared" si="0"/>
        <v>178.08333333333334</v>
      </c>
      <c r="G59" s="65"/>
      <c r="H59" s="65">
        <f t="shared" ref="H59:H62" si="3">LN(E59)</f>
        <v>1.6756587936485525</v>
      </c>
      <c r="I59" s="65"/>
      <c r="J59" s="59">
        <v>8.6253395596826987</v>
      </c>
      <c r="K59" s="36">
        <f t="shared" si="1"/>
        <v>-9.8928294288555207E-2</v>
      </c>
    </row>
    <row r="60" spans="1:11" x14ac:dyDescent="0.25">
      <c r="A60" s="1">
        <v>1999</v>
      </c>
      <c r="B60" s="2">
        <v>36338</v>
      </c>
      <c r="C60" s="3">
        <v>178</v>
      </c>
      <c r="D60" s="4">
        <v>0.125</v>
      </c>
      <c r="E60" s="48">
        <v>5.3031898151066317</v>
      </c>
      <c r="F60" s="47">
        <f t="shared" si="0"/>
        <v>178.125</v>
      </c>
      <c r="G60" s="65"/>
      <c r="H60" s="65">
        <f t="shared" si="3"/>
        <v>1.6683084914247648</v>
      </c>
      <c r="I60" s="65"/>
      <c r="J60" s="59">
        <v>8.4863953261313565</v>
      </c>
      <c r="K60" s="36">
        <f t="shared" si="1"/>
        <v>-3.9123657098894427E-2</v>
      </c>
    </row>
    <row r="61" spans="1:11" x14ac:dyDescent="0.25">
      <c r="A61" s="1">
        <v>1999</v>
      </c>
      <c r="B61" s="2">
        <v>36338</v>
      </c>
      <c r="C61" s="3">
        <v>178</v>
      </c>
      <c r="D61" s="4">
        <v>0.16666666666666699</v>
      </c>
      <c r="E61" s="48">
        <v>5.073710629211333</v>
      </c>
      <c r="F61" s="47">
        <f t="shared" si="0"/>
        <v>178.16666666666666</v>
      </c>
      <c r="G61" s="65"/>
      <c r="H61" s="65">
        <f t="shared" si="3"/>
        <v>1.6240724294387368</v>
      </c>
      <c r="I61" s="65"/>
      <c r="J61" s="59">
        <v>8.4314463695317858</v>
      </c>
      <c r="K61" s="36">
        <f t="shared" si="1"/>
        <v>-0.2294791858952987</v>
      </c>
    </row>
    <row r="62" spans="1:11" x14ac:dyDescent="0.25">
      <c r="A62" s="1">
        <v>1999</v>
      </c>
      <c r="B62" s="2">
        <v>36338</v>
      </c>
      <c r="C62" s="3">
        <v>178</v>
      </c>
      <c r="D62" s="4">
        <v>0.20833333333333401</v>
      </c>
      <c r="E62" s="48">
        <v>4.9991837555801819</v>
      </c>
      <c r="F62" s="47">
        <f t="shared" si="0"/>
        <v>178.20833333333334</v>
      </c>
      <c r="G62" s="65"/>
      <c r="H62" s="65">
        <f t="shared" si="3"/>
        <v>1.6092746502235873</v>
      </c>
      <c r="I62" s="65"/>
      <c r="J62" s="59">
        <v>8.1091441421507486</v>
      </c>
      <c r="K62" s="36">
        <f t="shared" si="1"/>
        <v>-7.4526873631151069E-2</v>
      </c>
    </row>
    <row r="63" spans="1:11" x14ac:dyDescent="0.25">
      <c r="A63" s="1">
        <v>1999</v>
      </c>
      <c r="B63" s="2">
        <v>36338</v>
      </c>
      <c r="C63" s="3">
        <v>178</v>
      </c>
      <c r="D63" s="4">
        <v>0.25</v>
      </c>
      <c r="E63" s="7">
        <v>5.0549880390336046</v>
      </c>
      <c r="F63" s="5">
        <f t="shared" si="0"/>
        <v>178.25</v>
      </c>
      <c r="G63" s="67"/>
      <c r="H63" s="67"/>
      <c r="I63" s="67"/>
      <c r="J63" s="59">
        <v>8.0044715668260977</v>
      </c>
      <c r="K63" s="15">
        <f t="shared" si="1"/>
        <v>5.5804283453422698E-2</v>
      </c>
    </row>
    <row r="64" spans="1:11" x14ac:dyDescent="0.25">
      <c r="A64" s="1">
        <v>1999</v>
      </c>
      <c r="B64" s="2">
        <v>36338</v>
      </c>
      <c r="C64" s="3">
        <v>178</v>
      </c>
      <c r="D64" s="4">
        <v>0.29166666666666702</v>
      </c>
      <c r="E64" s="7">
        <v>5.2449787981949143</v>
      </c>
      <c r="F64" s="5">
        <f t="shared" si="0"/>
        <v>178.29166666666666</v>
      </c>
      <c r="G64" s="67"/>
      <c r="H64" s="67"/>
      <c r="I64" s="67"/>
      <c r="J64" s="59">
        <v>8.0828483694292199</v>
      </c>
      <c r="K64" s="15">
        <f t="shared" si="1"/>
        <v>0.1899907591613097</v>
      </c>
    </row>
    <row r="65" spans="1:11" x14ac:dyDescent="0.25">
      <c r="A65" s="1">
        <v>1999</v>
      </c>
      <c r="B65" s="2">
        <v>36338</v>
      </c>
      <c r="C65" s="3">
        <v>178</v>
      </c>
      <c r="D65" s="4">
        <v>0.33333333333333398</v>
      </c>
      <c r="E65" s="7">
        <v>5.2643194815984158</v>
      </c>
      <c r="F65" s="5">
        <f t="shared" si="0"/>
        <v>178.33333333333334</v>
      </c>
      <c r="G65" s="67"/>
      <c r="H65" s="67"/>
      <c r="I65" s="67"/>
      <c r="J65" s="59">
        <v>8.3496893233074641</v>
      </c>
      <c r="K65" s="15">
        <f t="shared" si="1"/>
        <v>1.934068340350148E-2</v>
      </c>
    </row>
    <row r="66" spans="1:11" x14ac:dyDescent="0.25">
      <c r="A66" s="1">
        <v>1999</v>
      </c>
      <c r="B66" s="2">
        <v>36338</v>
      </c>
      <c r="C66" s="3">
        <v>178</v>
      </c>
      <c r="D66" s="4">
        <v>0.375</v>
      </c>
      <c r="E66" s="7">
        <v>5.3816921038416128</v>
      </c>
      <c r="F66" s="5">
        <f t="shared" ref="F66:F129" si="4">SUM(C66+D66)</f>
        <v>178.375</v>
      </c>
      <c r="G66" s="67"/>
      <c r="H66" s="67"/>
      <c r="I66" s="67"/>
      <c r="J66" s="59">
        <v>8.3768532044921571</v>
      </c>
      <c r="K66" s="15">
        <f t="shared" si="1"/>
        <v>0.117372622243197</v>
      </c>
    </row>
    <row r="67" spans="1:11" x14ac:dyDescent="0.25">
      <c r="A67" s="1">
        <v>1999</v>
      </c>
      <c r="B67" s="2">
        <v>36338</v>
      </c>
      <c r="C67" s="3">
        <v>178</v>
      </c>
      <c r="D67" s="4">
        <v>0.41666666666666702</v>
      </c>
      <c r="E67" s="7">
        <v>5.5013745172512198</v>
      </c>
      <c r="F67" s="5">
        <f t="shared" si="4"/>
        <v>178.41666666666666</v>
      </c>
      <c r="G67" s="67"/>
      <c r="H67" s="67"/>
      <c r="I67" s="67"/>
      <c r="J67" s="59">
        <v>8.5417023930359726</v>
      </c>
      <c r="K67" s="15">
        <f t="shared" ref="K67:K130" si="5">E67-E66</f>
        <v>0.11968241340960706</v>
      </c>
    </row>
    <row r="68" spans="1:11" x14ac:dyDescent="0.25">
      <c r="A68" s="1">
        <v>1999</v>
      </c>
      <c r="B68" s="2">
        <v>36338</v>
      </c>
      <c r="C68" s="3">
        <v>178</v>
      </c>
      <c r="D68" s="4">
        <v>0.45833333333333398</v>
      </c>
      <c r="E68" s="7">
        <v>5.8534194300192732</v>
      </c>
      <c r="F68" s="5">
        <f t="shared" si="4"/>
        <v>178.45833333333334</v>
      </c>
      <c r="G68" s="67"/>
      <c r="H68" s="67"/>
      <c r="I68" s="67"/>
      <c r="J68" s="59">
        <v>8.709795670296657</v>
      </c>
      <c r="K68" s="15">
        <f t="shared" si="5"/>
        <v>0.35204491276805339</v>
      </c>
    </row>
    <row r="69" spans="1:11" x14ac:dyDescent="0.25">
      <c r="A69" s="1">
        <v>1999</v>
      </c>
      <c r="B69" s="2">
        <v>36338</v>
      </c>
      <c r="C69" s="3">
        <v>178</v>
      </c>
      <c r="D69" s="4">
        <v>0.5</v>
      </c>
      <c r="E69" s="7">
        <v>6.0259350977277775</v>
      </c>
      <c r="F69" s="5">
        <f t="shared" si="4"/>
        <v>178.5</v>
      </c>
      <c r="G69" s="67"/>
      <c r="H69" s="67"/>
      <c r="I69" s="67"/>
      <c r="J69" s="59">
        <v>9.204240772498979</v>
      </c>
      <c r="K69" s="15">
        <f t="shared" si="5"/>
        <v>0.17251566770850424</v>
      </c>
    </row>
    <row r="70" spans="1:11" x14ac:dyDescent="0.25">
      <c r="A70" s="1">
        <v>1999</v>
      </c>
      <c r="B70" s="2">
        <v>36338</v>
      </c>
      <c r="C70" s="3">
        <v>178</v>
      </c>
      <c r="D70" s="4">
        <v>0.54166666666666696</v>
      </c>
      <c r="E70" s="7">
        <v>6.3160119885371397</v>
      </c>
      <c r="F70" s="5">
        <f t="shared" si="4"/>
        <v>178.54166666666666</v>
      </c>
      <c r="G70" s="67"/>
      <c r="H70" s="67"/>
      <c r="I70" s="67"/>
      <c r="J70" s="59">
        <v>9.4465380586064285</v>
      </c>
      <c r="K70" s="15">
        <f t="shared" si="5"/>
        <v>0.29007689080936228</v>
      </c>
    </row>
    <row r="71" spans="1:11" x14ac:dyDescent="0.25">
      <c r="A71" s="1">
        <v>1999</v>
      </c>
      <c r="B71" s="2">
        <v>36338</v>
      </c>
      <c r="C71" s="3">
        <v>178</v>
      </c>
      <c r="D71" s="4">
        <v>0.58333333333333404</v>
      </c>
      <c r="E71" s="7">
        <v>6.9342367301006691</v>
      </c>
      <c r="F71" s="5">
        <f t="shared" si="4"/>
        <v>178.58333333333334</v>
      </c>
      <c r="G71" s="67"/>
      <c r="H71" s="67"/>
      <c r="I71" s="67"/>
      <c r="J71" s="59">
        <v>9.8539494221027244</v>
      </c>
      <c r="K71" s="15">
        <f t="shared" si="5"/>
        <v>0.61822474156352936</v>
      </c>
    </row>
    <row r="72" spans="1:11" x14ac:dyDescent="0.25">
      <c r="A72" s="1">
        <v>1999</v>
      </c>
      <c r="B72" s="2">
        <v>36338</v>
      </c>
      <c r="C72" s="3">
        <v>178</v>
      </c>
      <c r="D72" s="4">
        <v>0.625</v>
      </c>
      <c r="E72" s="7">
        <v>9.0084337237773795</v>
      </c>
      <c r="F72" s="5">
        <f t="shared" si="4"/>
        <v>178.625</v>
      </c>
      <c r="G72" s="67"/>
      <c r="H72" s="67"/>
      <c r="I72" s="67"/>
      <c r="J72" s="59">
        <v>10.722242598455995</v>
      </c>
      <c r="K72" s="15">
        <f t="shared" si="5"/>
        <v>2.0741969936767104</v>
      </c>
    </row>
    <row r="73" spans="1:11" x14ac:dyDescent="0.25">
      <c r="A73" s="1">
        <v>1999</v>
      </c>
      <c r="B73" s="2">
        <v>36338</v>
      </c>
      <c r="C73" s="3">
        <v>178</v>
      </c>
      <c r="D73" s="4">
        <v>0.66666666666666696</v>
      </c>
      <c r="E73" s="7">
        <v>11.889145366359225</v>
      </c>
      <c r="F73" s="5">
        <f t="shared" si="4"/>
        <v>178.66666666666666</v>
      </c>
      <c r="G73" s="67"/>
      <c r="H73" s="67"/>
      <c r="I73" s="67"/>
      <c r="J73" s="59">
        <v>13.635440623282834</v>
      </c>
      <c r="K73" s="15">
        <f t="shared" si="5"/>
        <v>2.8807116425818453</v>
      </c>
    </row>
    <row r="74" spans="1:11" x14ac:dyDescent="0.25">
      <c r="A74" s="1">
        <v>1999</v>
      </c>
      <c r="B74" s="2">
        <v>36338</v>
      </c>
      <c r="C74" s="3">
        <v>178</v>
      </c>
      <c r="D74" s="4">
        <v>0.70833333333333404</v>
      </c>
      <c r="E74" s="7">
        <v>12.865624244463438</v>
      </c>
      <c r="F74" s="5">
        <f t="shared" si="4"/>
        <v>178.70833333333334</v>
      </c>
      <c r="G74" s="67"/>
      <c r="H74" s="67"/>
      <c r="I74" s="67"/>
      <c r="J74" s="59">
        <v>17.681383941515765</v>
      </c>
      <c r="K74" s="15">
        <f t="shared" si="5"/>
        <v>0.97647887810421352</v>
      </c>
    </row>
    <row r="75" spans="1:11" x14ac:dyDescent="0.25">
      <c r="A75" s="1">
        <v>1999</v>
      </c>
      <c r="B75" s="2">
        <v>36338</v>
      </c>
      <c r="C75" s="3">
        <v>178</v>
      </c>
      <c r="D75" s="4">
        <v>0.75</v>
      </c>
      <c r="E75" s="7">
        <v>12.821634574813359</v>
      </c>
      <c r="F75" s="5">
        <f t="shared" si="4"/>
        <v>178.75</v>
      </c>
      <c r="G75" s="67"/>
      <c r="H75" s="67"/>
      <c r="I75" s="67"/>
      <c r="J75" s="59">
        <v>19.052843039976739</v>
      </c>
      <c r="K75" s="15">
        <f t="shared" si="5"/>
        <v>-4.3989669650079222E-2</v>
      </c>
    </row>
    <row r="76" spans="1:11" x14ac:dyDescent="0.25">
      <c r="A76" s="1">
        <v>1999</v>
      </c>
      <c r="B76" s="2">
        <v>36338</v>
      </c>
      <c r="C76" s="3">
        <v>178</v>
      </c>
      <c r="D76" s="4">
        <v>0.79166666666666696</v>
      </c>
      <c r="E76" s="7">
        <v>13.268027443147103</v>
      </c>
      <c r="F76" s="5">
        <f t="shared" si="4"/>
        <v>178.79166666666666</v>
      </c>
      <c r="G76" s="67"/>
      <c r="H76" s="67"/>
      <c r="I76" s="67"/>
      <c r="J76" s="59">
        <v>18.99105979608618</v>
      </c>
      <c r="K76" s="15">
        <f t="shared" si="5"/>
        <v>0.44639286833374392</v>
      </c>
    </row>
    <row r="77" spans="1:11" x14ac:dyDescent="0.25">
      <c r="A77" s="1">
        <v>1999</v>
      </c>
      <c r="B77" s="2">
        <v>36338</v>
      </c>
      <c r="C77" s="3">
        <v>178</v>
      </c>
      <c r="D77" s="4">
        <v>0.83333333333333404</v>
      </c>
      <c r="E77" s="7">
        <v>14.254002112000881</v>
      </c>
      <c r="F77" s="5">
        <f t="shared" si="4"/>
        <v>178.83333333333334</v>
      </c>
      <c r="G77" s="67"/>
      <c r="H77" s="67"/>
      <c r="I77" s="67"/>
      <c r="J77" s="59">
        <v>19.618016071835818</v>
      </c>
      <c r="K77" s="15">
        <f t="shared" si="5"/>
        <v>0.98597466885377827</v>
      </c>
    </row>
    <row r="78" spans="1:11" x14ac:dyDescent="0.25">
      <c r="A78" s="1">
        <v>1999</v>
      </c>
      <c r="B78" s="2">
        <v>36338</v>
      </c>
      <c r="C78" s="3">
        <v>178</v>
      </c>
      <c r="D78" s="4">
        <v>0.875</v>
      </c>
      <c r="E78" s="7">
        <v>14.302651674981888</v>
      </c>
      <c r="F78" s="5">
        <f t="shared" si="4"/>
        <v>178.875</v>
      </c>
      <c r="G78" s="67"/>
      <c r="H78" s="67"/>
      <c r="I78" s="67"/>
      <c r="J78" s="59">
        <v>21.002811955057417</v>
      </c>
      <c r="K78" s="15">
        <f t="shared" si="5"/>
        <v>4.8649562981006866E-2</v>
      </c>
    </row>
    <row r="79" spans="1:11" x14ac:dyDescent="0.25">
      <c r="A79" s="1">
        <v>1999</v>
      </c>
      <c r="B79" s="2">
        <v>36338</v>
      </c>
      <c r="C79" s="3">
        <v>178</v>
      </c>
      <c r="D79" s="4">
        <v>0.91666666666666696</v>
      </c>
      <c r="E79" s="7">
        <v>14.498837791005755</v>
      </c>
      <c r="F79" s="5">
        <f t="shared" si="4"/>
        <v>178.91666666666666</v>
      </c>
      <c r="G79" s="67"/>
      <c r="H79" s="67"/>
      <c r="I79" s="67"/>
      <c r="J79" s="59">
        <v>21.071139992952091</v>
      </c>
      <c r="K79" s="15">
        <f t="shared" si="5"/>
        <v>0.19618611602386693</v>
      </c>
    </row>
    <row r="80" spans="1:11" s="35" customFormat="1" x14ac:dyDescent="0.25">
      <c r="A80" s="29">
        <v>1999</v>
      </c>
      <c r="B80" s="30">
        <v>36338</v>
      </c>
      <c r="C80" s="31">
        <v>178</v>
      </c>
      <c r="D80" s="32">
        <v>0.95833333333333404</v>
      </c>
      <c r="E80" s="34">
        <v>13.870442113014612</v>
      </c>
      <c r="F80" s="33">
        <f t="shared" si="4"/>
        <v>178.95833333333334</v>
      </c>
      <c r="G80" s="68"/>
      <c r="H80" s="68"/>
      <c r="I80" s="68"/>
      <c r="J80" s="60">
        <v>21.346682290738421</v>
      </c>
      <c r="K80" s="26">
        <f t="shared" si="5"/>
        <v>-0.62839567799114349</v>
      </c>
    </row>
    <row r="81" spans="1:11" x14ac:dyDescent="0.25">
      <c r="A81" s="1">
        <v>1999</v>
      </c>
      <c r="B81" s="2">
        <v>36339</v>
      </c>
      <c r="C81" s="3">
        <v>179</v>
      </c>
      <c r="D81" s="4">
        <v>0</v>
      </c>
      <c r="E81" s="7">
        <v>12.954033381542073</v>
      </c>
      <c r="F81" s="5">
        <f t="shared" si="4"/>
        <v>179</v>
      </c>
      <c r="G81" s="67"/>
      <c r="H81" s="67"/>
      <c r="I81" s="67"/>
      <c r="J81" s="59">
        <v>20.464104091312656</v>
      </c>
      <c r="K81" s="15">
        <f t="shared" si="5"/>
        <v>-0.91640873147253821</v>
      </c>
    </row>
    <row r="82" spans="1:11" x14ac:dyDescent="0.25">
      <c r="A82" s="1">
        <v>1999</v>
      </c>
      <c r="B82" s="2">
        <v>36339</v>
      </c>
      <c r="C82" s="3">
        <v>179</v>
      </c>
      <c r="D82" s="4">
        <v>4.1666666666666664E-2</v>
      </c>
      <c r="E82" s="7">
        <v>12.38950761436892</v>
      </c>
      <c r="F82" s="5">
        <f t="shared" si="4"/>
        <v>179.04166666666666</v>
      </c>
      <c r="G82" s="67"/>
      <c r="H82" s="67"/>
      <c r="I82" s="67"/>
      <c r="J82" s="59">
        <v>19.177013176323136</v>
      </c>
      <c r="K82" s="15">
        <f t="shared" si="5"/>
        <v>-0.56452576717315317</v>
      </c>
    </row>
    <row r="83" spans="1:11" x14ac:dyDescent="0.25">
      <c r="A83" s="1">
        <v>1999</v>
      </c>
      <c r="B83" s="2">
        <v>36339</v>
      </c>
      <c r="C83" s="3">
        <v>179</v>
      </c>
      <c r="D83" s="4">
        <v>8.3333333333333329E-2</v>
      </c>
      <c r="E83" s="7">
        <v>12.262582833948244</v>
      </c>
      <c r="F83" s="5">
        <f t="shared" si="4"/>
        <v>179.08333333333334</v>
      </c>
      <c r="G83" s="67"/>
      <c r="H83" s="67"/>
      <c r="I83" s="67"/>
      <c r="J83" s="59">
        <v>18.384139907821517</v>
      </c>
      <c r="K83" s="15">
        <f t="shared" si="5"/>
        <v>-0.12692478042067634</v>
      </c>
    </row>
    <row r="84" spans="1:11" x14ac:dyDescent="0.25">
      <c r="A84" s="1">
        <v>1999</v>
      </c>
      <c r="B84" s="2">
        <v>36339</v>
      </c>
      <c r="C84" s="3">
        <v>179</v>
      </c>
      <c r="D84" s="4">
        <v>0.125</v>
      </c>
      <c r="E84" s="7">
        <v>12.347061862853044</v>
      </c>
      <c r="F84" s="5">
        <f t="shared" si="4"/>
        <v>179.125</v>
      </c>
      <c r="G84" s="67"/>
      <c r="H84" s="67"/>
      <c r="I84" s="67"/>
      <c r="J84" s="59">
        <v>18.205874766781243</v>
      </c>
      <c r="K84" s="15">
        <f t="shared" si="5"/>
        <v>8.4479028904800302E-2</v>
      </c>
    </row>
    <row r="85" spans="1:11" x14ac:dyDescent="0.25">
      <c r="A85" s="1">
        <v>1999</v>
      </c>
      <c r="B85" s="2">
        <v>36339</v>
      </c>
      <c r="C85" s="3">
        <v>179</v>
      </c>
      <c r="D85" s="4">
        <v>0.16666666666666699</v>
      </c>
      <c r="E85" s="7">
        <v>12.647097744694907</v>
      </c>
      <c r="F85" s="5">
        <f t="shared" si="4"/>
        <v>179.16666666666666</v>
      </c>
      <c r="G85" s="67"/>
      <c r="H85" s="67"/>
      <c r="I85" s="67"/>
      <c r="J85" s="59">
        <v>18.324525088276747</v>
      </c>
      <c r="K85" s="15">
        <f t="shared" si="5"/>
        <v>0.30003588184186292</v>
      </c>
    </row>
    <row r="86" spans="1:11" x14ac:dyDescent="0.25">
      <c r="A86" s="1">
        <v>1999</v>
      </c>
      <c r="B86" s="2">
        <v>36339</v>
      </c>
      <c r="C86" s="3">
        <v>179</v>
      </c>
      <c r="D86" s="4">
        <v>0.20833333333333401</v>
      </c>
      <c r="E86" s="7">
        <v>13.268027443147103</v>
      </c>
      <c r="F86" s="5">
        <f t="shared" si="4"/>
        <v>179.20833333333334</v>
      </c>
      <c r="G86" s="67"/>
      <c r="H86" s="67"/>
      <c r="I86" s="67"/>
      <c r="J86" s="59">
        <v>18.745923798728803</v>
      </c>
      <c r="K86" s="15">
        <f t="shared" si="5"/>
        <v>0.62092969845219592</v>
      </c>
    </row>
    <row r="87" spans="1:11" x14ac:dyDescent="0.25">
      <c r="A87" s="1">
        <v>1999</v>
      </c>
      <c r="B87" s="2">
        <v>36339</v>
      </c>
      <c r="C87" s="3">
        <v>179</v>
      </c>
      <c r="D87" s="4">
        <v>0.25</v>
      </c>
      <c r="E87" s="7">
        <v>13.222732888188595</v>
      </c>
      <c r="F87" s="5">
        <f t="shared" si="4"/>
        <v>179.25</v>
      </c>
      <c r="G87" s="67"/>
      <c r="H87" s="67"/>
      <c r="I87" s="67"/>
      <c r="J87" s="59">
        <v>19.618016071835818</v>
      </c>
      <c r="K87" s="15">
        <f t="shared" si="5"/>
        <v>-4.529455495850776E-2</v>
      </c>
    </row>
    <row r="88" spans="1:11" x14ac:dyDescent="0.25">
      <c r="A88" s="1">
        <v>1999</v>
      </c>
      <c r="B88" s="2">
        <v>36339</v>
      </c>
      <c r="C88" s="3">
        <v>179</v>
      </c>
      <c r="D88" s="4">
        <v>0.29166666666666702</v>
      </c>
      <c r="E88" s="7">
        <v>12.777787551826716</v>
      </c>
      <c r="F88" s="5">
        <f t="shared" si="4"/>
        <v>179.29166666666666</v>
      </c>
      <c r="G88" s="67"/>
      <c r="H88" s="67"/>
      <c r="I88" s="67"/>
      <c r="J88" s="59">
        <v>19.554400123860386</v>
      </c>
      <c r="K88" s="15">
        <f t="shared" si="5"/>
        <v>-0.44494533636187938</v>
      </c>
    </row>
    <row r="89" spans="1:11" x14ac:dyDescent="0.25">
      <c r="A89" s="1">
        <v>1999</v>
      </c>
      <c r="B89" s="2">
        <v>36339</v>
      </c>
      <c r="C89" s="3">
        <v>179</v>
      </c>
      <c r="D89" s="4">
        <v>0.33333333333333398</v>
      </c>
      <c r="E89" s="7">
        <v>12.304753751489478</v>
      </c>
      <c r="F89" s="5">
        <f t="shared" si="4"/>
        <v>179.33333333333334</v>
      </c>
      <c r="G89" s="67"/>
      <c r="H89" s="67"/>
      <c r="I89" s="67"/>
      <c r="J89" s="59">
        <v>18.929476898633027</v>
      </c>
      <c r="K89" s="15">
        <f t="shared" si="5"/>
        <v>-0.47303380033723741</v>
      </c>
    </row>
    <row r="90" spans="1:11" x14ac:dyDescent="0.25">
      <c r="A90" s="1">
        <v>1999</v>
      </c>
      <c r="B90" s="2">
        <v>36339</v>
      </c>
      <c r="C90" s="3">
        <v>179</v>
      </c>
      <c r="D90" s="4">
        <v>0.375</v>
      </c>
      <c r="E90" s="7">
        <v>11.971190649225701</v>
      </c>
      <c r="F90" s="5">
        <f t="shared" si="4"/>
        <v>179.375</v>
      </c>
      <c r="G90" s="67"/>
      <c r="H90" s="67"/>
      <c r="I90" s="67"/>
      <c r="J90" s="59">
        <v>18.265103583552637</v>
      </c>
      <c r="K90" s="15">
        <f t="shared" si="5"/>
        <v>-0.33356310226377772</v>
      </c>
    </row>
    <row r="91" spans="1:11" x14ac:dyDescent="0.25">
      <c r="A91" s="1">
        <v>1999</v>
      </c>
      <c r="B91" s="2">
        <v>36339</v>
      </c>
      <c r="C91" s="3">
        <v>179</v>
      </c>
      <c r="D91" s="4">
        <v>0.41666666666666702</v>
      </c>
      <c r="E91" s="7">
        <v>12.954033381542073</v>
      </c>
      <c r="F91" s="5">
        <f t="shared" si="4"/>
        <v>179.41666666666666</v>
      </c>
      <c r="G91" s="67"/>
      <c r="H91" s="67"/>
      <c r="I91" s="67"/>
      <c r="J91" s="59">
        <v>17.796616080373173</v>
      </c>
      <c r="K91" s="15">
        <f t="shared" si="5"/>
        <v>0.98284273231637265</v>
      </c>
    </row>
    <row r="92" spans="1:11" x14ac:dyDescent="0.25">
      <c r="A92" s="1">
        <v>1999</v>
      </c>
      <c r="B92" s="2">
        <v>36339</v>
      </c>
      <c r="C92" s="3">
        <v>179</v>
      </c>
      <c r="D92" s="4">
        <v>0.45833333333333398</v>
      </c>
      <c r="E92" s="7">
        <v>13.72915718310659</v>
      </c>
      <c r="F92" s="5">
        <f t="shared" si="4"/>
        <v>179.45833333333334</v>
      </c>
      <c r="G92" s="67"/>
      <c r="H92" s="67"/>
      <c r="I92" s="67"/>
      <c r="J92" s="59">
        <v>19.177013176323136</v>
      </c>
      <c r="K92" s="15">
        <f t="shared" si="5"/>
        <v>0.77512380156451677</v>
      </c>
    </row>
    <row r="93" spans="1:11" x14ac:dyDescent="0.25">
      <c r="A93" s="1">
        <v>1999</v>
      </c>
      <c r="B93" s="2">
        <v>36339</v>
      </c>
      <c r="C93" s="3">
        <v>179</v>
      </c>
      <c r="D93" s="4">
        <v>0.5</v>
      </c>
      <c r="E93" s="7">
        <v>14.108997923119663</v>
      </c>
      <c r="F93" s="5">
        <f t="shared" si="4"/>
        <v>179.5</v>
      </c>
      <c r="G93" s="67"/>
      <c r="H93" s="67"/>
      <c r="I93" s="67"/>
      <c r="J93" s="59">
        <v>20.2656702009924</v>
      </c>
      <c r="K93" s="15">
        <f t="shared" si="5"/>
        <v>0.37984074001307278</v>
      </c>
    </row>
    <row r="94" spans="1:11" x14ac:dyDescent="0.25">
      <c r="A94" s="1">
        <v>1999</v>
      </c>
      <c r="B94" s="2">
        <v>36339</v>
      </c>
      <c r="C94" s="3">
        <v>179</v>
      </c>
      <c r="D94" s="4">
        <v>0.54166666666666696</v>
      </c>
      <c r="E94" s="7">
        <v>14.498837791005755</v>
      </c>
      <c r="F94" s="5">
        <f t="shared" si="4"/>
        <v>179.54166666666666</v>
      </c>
      <c r="G94" s="67"/>
      <c r="H94" s="67"/>
      <c r="I94" s="67"/>
      <c r="J94" s="59">
        <v>20.79915438640402</v>
      </c>
      <c r="K94" s="15">
        <f t="shared" si="5"/>
        <v>0.38983986788609215</v>
      </c>
    </row>
    <row r="95" spans="1:11" x14ac:dyDescent="0.25">
      <c r="A95" s="1">
        <v>1999</v>
      </c>
      <c r="B95" s="2">
        <v>36339</v>
      </c>
      <c r="C95" s="3">
        <v>179</v>
      </c>
      <c r="D95" s="4">
        <v>0.58333333333333404</v>
      </c>
      <c r="E95" s="7">
        <v>15.361658365609937</v>
      </c>
      <c r="F95" s="5">
        <f t="shared" si="4"/>
        <v>179.58333333333334</v>
      </c>
      <c r="G95" s="67"/>
      <c r="H95" s="67"/>
      <c r="I95" s="67"/>
      <c r="J95" s="59">
        <v>21.346682290738421</v>
      </c>
      <c r="K95" s="15">
        <f t="shared" si="5"/>
        <v>0.86282057460418216</v>
      </c>
    </row>
    <row r="96" spans="1:11" x14ac:dyDescent="0.25">
      <c r="A96" s="1">
        <v>1999</v>
      </c>
      <c r="B96" s="2">
        <v>36339</v>
      </c>
      <c r="C96" s="3">
        <v>179</v>
      </c>
      <c r="D96" s="4">
        <v>0.625</v>
      </c>
      <c r="E96" s="7">
        <v>17.590009170756698</v>
      </c>
      <c r="F96" s="5">
        <f t="shared" si="4"/>
        <v>179.625</v>
      </c>
      <c r="G96" s="67"/>
      <c r="H96" s="67"/>
      <c r="I96" s="67"/>
      <c r="J96" s="59">
        <v>22.558508940463394</v>
      </c>
      <c r="K96" s="15">
        <f t="shared" si="5"/>
        <v>2.2283508051467606</v>
      </c>
    </row>
    <row r="97" spans="1:11" x14ac:dyDescent="0.25">
      <c r="A97" s="1">
        <v>1999</v>
      </c>
      <c r="B97" s="2">
        <v>36339</v>
      </c>
      <c r="C97" s="3">
        <v>179</v>
      </c>
      <c r="D97" s="4">
        <v>0.66666666666666696</v>
      </c>
      <c r="E97" s="7">
        <v>21.167356713654158</v>
      </c>
      <c r="F97" s="5">
        <f t="shared" si="4"/>
        <v>179.66666666666666</v>
      </c>
      <c r="G97" s="67"/>
      <c r="H97" s="67"/>
      <c r="I97" s="67"/>
      <c r="J97" s="59">
        <v>25.68821512746727</v>
      </c>
      <c r="K97" s="15">
        <f t="shared" si="5"/>
        <v>3.5773475428974599</v>
      </c>
    </row>
    <row r="98" spans="1:11" x14ac:dyDescent="0.25">
      <c r="A98" s="1">
        <v>1999</v>
      </c>
      <c r="B98" s="2">
        <v>36339</v>
      </c>
      <c r="C98" s="3">
        <v>179</v>
      </c>
      <c r="D98" s="4">
        <v>0.70833333333333404</v>
      </c>
      <c r="E98" s="36">
        <v>23.641408748727827</v>
      </c>
      <c r="F98" s="51">
        <f t="shared" si="4"/>
        <v>179.70833333333334</v>
      </c>
      <c r="G98" s="67"/>
      <c r="H98" s="67"/>
      <c r="I98" s="67"/>
      <c r="J98" s="59">
        <v>30.712579654008646</v>
      </c>
      <c r="K98" s="15">
        <f t="shared" si="5"/>
        <v>2.4740520350736688</v>
      </c>
    </row>
    <row r="99" spans="1:11" x14ac:dyDescent="0.25">
      <c r="A99" s="1">
        <v>1999</v>
      </c>
      <c r="B99" s="2">
        <v>36339</v>
      </c>
      <c r="C99" s="3">
        <v>179</v>
      </c>
      <c r="D99" s="4">
        <v>0.75</v>
      </c>
      <c r="E99" s="45">
        <v>21.743004539153539</v>
      </c>
      <c r="F99" s="51">
        <f t="shared" si="4"/>
        <v>179.75</v>
      </c>
      <c r="G99" s="67"/>
      <c r="H99" s="69"/>
      <c r="I99" s="69"/>
      <c r="J99" s="59">
        <v>34.18737183810088</v>
      </c>
      <c r="K99" s="36">
        <f t="shared" si="5"/>
        <v>-1.8984042095742879</v>
      </c>
    </row>
    <row r="100" spans="1:11" x14ac:dyDescent="0.25">
      <c r="A100" s="1">
        <v>1999</v>
      </c>
      <c r="B100" s="2">
        <v>36339</v>
      </c>
      <c r="C100" s="3">
        <v>179</v>
      </c>
      <c r="D100" s="4">
        <v>0.79166666666666696</v>
      </c>
      <c r="E100" s="45">
        <v>21.525381882363508</v>
      </c>
      <c r="F100" s="51">
        <f t="shared" si="4"/>
        <v>179.79166666666666</v>
      </c>
      <c r="G100" s="67"/>
      <c r="H100" s="69"/>
      <c r="I100" s="69"/>
      <c r="J100" s="59">
        <v>31.521073790945977</v>
      </c>
      <c r="K100" s="36">
        <f t="shared" si="5"/>
        <v>-0.21762265679003079</v>
      </c>
    </row>
    <row r="101" spans="1:11" x14ac:dyDescent="0.25">
      <c r="A101" s="1">
        <v>1999</v>
      </c>
      <c r="B101" s="2">
        <v>36339</v>
      </c>
      <c r="C101" s="3">
        <v>179</v>
      </c>
      <c r="D101" s="4">
        <v>0.83333333333333404</v>
      </c>
      <c r="E101" s="45">
        <v>21.309869443065327</v>
      </c>
      <c r="F101" s="51">
        <f t="shared" si="4"/>
        <v>179.83333333333334</v>
      </c>
      <c r="G101" s="67"/>
      <c r="H101" s="69"/>
      <c r="I101" s="69"/>
      <c r="J101" s="59">
        <v>31.215423992083576</v>
      </c>
      <c r="K101" s="36">
        <f t="shared" si="5"/>
        <v>-0.21551243929818042</v>
      </c>
    </row>
    <row r="102" spans="1:11" x14ac:dyDescent="0.25">
      <c r="A102" s="1">
        <v>1999</v>
      </c>
      <c r="B102" s="2">
        <v>36339</v>
      </c>
      <c r="C102" s="3">
        <v>179</v>
      </c>
      <c r="D102" s="4">
        <v>0.875</v>
      </c>
      <c r="E102" s="45">
        <v>20.885093566935204</v>
      </c>
      <c r="F102" s="51">
        <f t="shared" si="4"/>
        <v>179.875</v>
      </c>
      <c r="G102" s="67"/>
      <c r="H102" s="69"/>
      <c r="I102" s="69"/>
      <c r="J102" s="59">
        <v>30.912737981833324</v>
      </c>
      <c r="K102" s="36">
        <f t="shared" si="5"/>
        <v>-0.42477587613012346</v>
      </c>
    </row>
    <row r="103" spans="1:11" x14ac:dyDescent="0.25">
      <c r="A103" s="1">
        <v>1999</v>
      </c>
      <c r="B103" s="2">
        <v>36339</v>
      </c>
      <c r="C103" s="3">
        <v>179</v>
      </c>
      <c r="D103" s="4">
        <v>0.91666666666666696</v>
      </c>
      <c r="E103" s="45">
        <v>20.399871782628662</v>
      </c>
      <c r="F103" s="51">
        <f t="shared" si="4"/>
        <v>179.91666666666666</v>
      </c>
      <c r="G103" s="69">
        <f>LN(E103)</f>
        <v>3.0155286156651573</v>
      </c>
      <c r="H103" s="69"/>
      <c r="I103" s="69"/>
      <c r="J103" s="59">
        <v>30.316142650189892</v>
      </c>
      <c r="K103" s="36">
        <f t="shared" si="5"/>
        <v>-0.4852217843065425</v>
      </c>
    </row>
    <row r="104" spans="1:11" s="35" customFormat="1" x14ac:dyDescent="0.25">
      <c r="A104" s="29">
        <v>1999</v>
      </c>
      <c r="B104" s="30">
        <v>36339</v>
      </c>
      <c r="C104" s="31">
        <v>179</v>
      </c>
      <c r="D104" s="32">
        <v>0.95833333333333404</v>
      </c>
      <c r="E104" s="46">
        <v>19.792008150365355</v>
      </c>
      <c r="F104" s="52">
        <f t="shared" si="4"/>
        <v>179.95833333333334</v>
      </c>
      <c r="G104" s="70">
        <f t="shared" ref="G104:G107" si="6">LN(E104)</f>
        <v>2.9852782274510452</v>
      </c>
      <c r="H104" s="70"/>
      <c r="I104" s="70"/>
      <c r="J104" s="60">
        <v>29.634651380096432</v>
      </c>
      <c r="K104" s="37">
        <f t="shared" si="5"/>
        <v>-0.60786363226330664</v>
      </c>
    </row>
    <row r="105" spans="1:11" x14ac:dyDescent="0.25">
      <c r="A105" s="1">
        <v>1999</v>
      </c>
      <c r="B105" s="2">
        <v>36340</v>
      </c>
      <c r="C105" s="3">
        <v>180</v>
      </c>
      <c r="D105" s="4">
        <v>0</v>
      </c>
      <c r="E105" s="45">
        <v>18.13255391927941</v>
      </c>
      <c r="F105" s="51">
        <f t="shared" si="4"/>
        <v>180</v>
      </c>
      <c r="G105" s="69">
        <f t="shared" si="6"/>
        <v>2.897708881877338</v>
      </c>
      <c r="H105" s="69"/>
      <c r="I105" s="69"/>
      <c r="J105" s="59">
        <v>28.780910323546848</v>
      </c>
      <c r="K105" s="36">
        <f t="shared" si="5"/>
        <v>-1.6594542310859453</v>
      </c>
    </row>
    <row r="106" spans="1:11" x14ac:dyDescent="0.25">
      <c r="A106" s="1">
        <v>1999</v>
      </c>
      <c r="B106" s="2">
        <v>36340</v>
      </c>
      <c r="C106" s="3">
        <v>180</v>
      </c>
      <c r="D106" s="4">
        <v>4.1666666666666664E-2</v>
      </c>
      <c r="E106" s="45">
        <v>17.471582337984124</v>
      </c>
      <c r="F106" s="51">
        <f t="shared" si="4"/>
        <v>180.04166666666666</v>
      </c>
      <c r="G106" s="69">
        <f t="shared" si="6"/>
        <v>2.8605756946284293</v>
      </c>
      <c r="H106" s="69"/>
      <c r="I106" s="69"/>
      <c r="J106" s="59">
        <v>26.450216178763213</v>
      </c>
      <c r="K106" s="36">
        <f t="shared" si="5"/>
        <v>-0.66097158129528566</v>
      </c>
    </row>
    <row r="107" spans="1:11" x14ac:dyDescent="0.25">
      <c r="A107" s="1">
        <v>1999</v>
      </c>
      <c r="B107" s="2">
        <v>36340</v>
      </c>
      <c r="C107" s="3">
        <v>180</v>
      </c>
      <c r="D107" s="4">
        <v>8.3333333333333329E-2</v>
      </c>
      <c r="E107" s="45">
        <v>16.439658071401738</v>
      </c>
      <c r="F107" s="51">
        <f t="shared" si="4"/>
        <v>180.08333333333334</v>
      </c>
      <c r="G107" s="69">
        <f t="shared" si="6"/>
        <v>2.7996965908352038</v>
      </c>
      <c r="H107" s="69">
        <f>LN(E107)</f>
        <v>2.7996965908352038</v>
      </c>
      <c r="I107" s="69"/>
      <c r="J107" s="59">
        <v>25.521885306157476</v>
      </c>
      <c r="K107" s="36">
        <f t="shared" si="5"/>
        <v>-1.0319242665823865</v>
      </c>
    </row>
    <row r="108" spans="1:11" x14ac:dyDescent="0.25">
      <c r="A108" s="1">
        <v>1999</v>
      </c>
      <c r="B108" s="2">
        <v>36340</v>
      </c>
      <c r="C108" s="3">
        <v>180</v>
      </c>
      <c r="D108" s="4">
        <v>0.125</v>
      </c>
      <c r="E108" s="45">
        <v>16.218419908770958</v>
      </c>
      <c r="F108" s="51">
        <f t="shared" si="4"/>
        <v>180.125</v>
      </c>
      <c r="G108" s="69"/>
      <c r="H108" s="69">
        <f t="shared" ref="H108:H111" si="7">LN(E108)</f>
        <v>2.7861476277133268</v>
      </c>
      <c r="I108" s="69"/>
      <c r="J108" s="59">
        <v>24.072553471069853</v>
      </c>
      <c r="K108" s="36">
        <f t="shared" si="5"/>
        <v>-0.22123816263077956</v>
      </c>
    </row>
    <row r="109" spans="1:11" x14ac:dyDescent="0.25">
      <c r="A109" s="1">
        <v>1999</v>
      </c>
      <c r="B109" s="2">
        <v>36340</v>
      </c>
      <c r="C109" s="3">
        <v>180</v>
      </c>
      <c r="D109" s="4">
        <v>0.16666666666666699</v>
      </c>
      <c r="E109" s="45">
        <v>16.000037481324643</v>
      </c>
      <c r="F109" s="51">
        <f t="shared" si="4"/>
        <v>180.16666666666666</v>
      </c>
      <c r="G109" s="69"/>
      <c r="H109" s="69">
        <f t="shared" si="7"/>
        <v>2.7725910648198275</v>
      </c>
      <c r="I109" s="69"/>
      <c r="J109" s="59">
        <v>23.761825714565951</v>
      </c>
      <c r="K109" s="36">
        <f t="shared" si="5"/>
        <v>-0.21838242744631486</v>
      </c>
    </row>
    <row r="110" spans="1:11" x14ac:dyDescent="0.25">
      <c r="A110" s="1">
        <v>1999</v>
      </c>
      <c r="B110" s="2">
        <v>36340</v>
      </c>
      <c r="C110" s="3">
        <v>180</v>
      </c>
      <c r="D110" s="4">
        <v>0.20833333333333401</v>
      </c>
      <c r="E110" s="45">
        <v>15.838102544367391</v>
      </c>
      <c r="F110" s="51">
        <f t="shared" si="4"/>
        <v>180.20833333333334</v>
      </c>
      <c r="G110" s="69"/>
      <c r="H110" s="69">
        <f t="shared" si="7"/>
        <v>2.7624185903453258</v>
      </c>
      <c r="I110" s="69"/>
      <c r="J110" s="59">
        <v>23.455108822085172</v>
      </c>
      <c r="K110" s="36">
        <f t="shared" si="5"/>
        <v>-0.16193493695725181</v>
      </c>
    </row>
    <row r="111" spans="1:11" x14ac:dyDescent="0.25">
      <c r="A111" s="1">
        <v>1999</v>
      </c>
      <c r="B111" s="2">
        <v>36340</v>
      </c>
      <c r="C111" s="3">
        <v>180</v>
      </c>
      <c r="D111" s="4">
        <v>0.25</v>
      </c>
      <c r="E111" s="45">
        <v>15.518928138722435</v>
      </c>
      <c r="F111" s="51">
        <f t="shared" si="4"/>
        <v>180.25</v>
      </c>
      <c r="G111" s="69"/>
      <c r="H111" s="69">
        <f t="shared" si="7"/>
        <v>2.7420604491434508</v>
      </c>
      <c r="I111" s="69"/>
      <c r="J111" s="59">
        <v>23.227672112875549</v>
      </c>
      <c r="K111" s="36">
        <f t="shared" si="5"/>
        <v>-0.31917440564495614</v>
      </c>
    </row>
    <row r="112" spans="1:11" x14ac:dyDescent="0.25">
      <c r="A112" s="1">
        <v>1999</v>
      </c>
      <c r="B112" s="2">
        <v>36340</v>
      </c>
      <c r="C112" s="3">
        <v>180</v>
      </c>
      <c r="D112" s="4">
        <v>0.29166666666666702</v>
      </c>
      <c r="E112" s="7">
        <v>15.624629241395249</v>
      </c>
      <c r="F112" s="5">
        <f t="shared" si="4"/>
        <v>180.29166666666666</v>
      </c>
      <c r="G112" s="67"/>
      <c r="H112" s="67"/>
      <c r="I112" s="67"/>
      <c r="J112" s="59">
        <v>22.779393453261847</v>
      </c>
      <c r="K112" s="15">
        <f t="shared" si="5"/>
        <v>0.10570110267281407</v>
      </c>
    </row>
    <row r="113" spans="1:11" x14ac:dyDescent="0.25">
      <c r="A113" s="1">
        <v>1999</v>
      </c>
      <c r="B113" s="2">
        <v>36340</v>
      </c>
      <c r="C113" s="3">
        <v>180</v>
      </c>
      <c r="D113" s="4">
        <v>0.33333333333333398</v>
      </c>
      <c r="E113" s="7">
        <v>15.784473927323631</v>
      </c>
      <c r="F113" s="5">
        <f t="shared" si="4"/>
        <v>180.33333333333334</v>
      </c>
      <c r="G113" s="67"/>
      <c r="H113" s="67"/>
      <c r="I113" s="67"/>
      <c r="J113" s="59">
        <v>22.927850058139395</v>
      </c>
      <c r="K113" s="15">
        <f t="shared" si="5"/>
        <v>0.15984468592838219</v>
      </c>
    </row>
    <row r="114" spans="1:11" x14ac:dyDescent="0.25">
      <c r="A114" s="1">
        <v>1999</v>
      </c>
      <c r="B114" s="2">
        <v>36340</v>
      </c>
      <c r="C114" s="3">
        <v>180</v>
      </c>
      <c r="D114" s="4">
        <v>0.375</v>
      </c>
      <c r="E114" s="7">
        <v>15.624629241395249</v>
      </c>
      <c r="F114" s="5">
        <f t="shared" si="4"/>
        <v>180.375</v>
      </c>
      <c r="G114" s="67"/>
      <c r="H114" s="67"/>
      <c r="I114" s="67"/>
      <c r="J114" s="59">
        <v>23.152351021521955</v>
      </c>
      <c r="K114" s="15">
        <f t="shared" si="5"/>
        <v>-0.15984468592838219</v>
      </c>
    </row>
    <row r="115" spans="1:11" x14ac:dyDescent="0.25">
      <c r="A115" s="1">
        <v>1999</v>
      </c>
      <c r="B115" s="2">
        <v>36340</v>
      </c>
      <c r="C115" s="3">
        <v>180</v>
      </c>
      <c r="D115" s="4">
        <v>0.41666666666666702</v>
      </c>
      <c r="E115" s="7">
        <v>14.949687735922296</v>
      </c>
      <c r="F115" s="5">
        <f t="shared" si="4"/>
        <v>180.41666666666666</v>
      </c>
      <c r="G115" s="67"/>
      <c r="H115" s="67"/>
      <c r="I115" s="67"/>
      <c r="J115" s="59">
        <v>22.927850058139395</v>
      </c>
      <c r="K115" s="15">
        <f t="shared" si="5"/>
        <v>-0.67494150547295284</v>
      </c>
    </row>
    <row r="116" spans="1:11" x14ac:dyDescent="0.25">
      <c r="A116" s="1">
        <v>1999</v>
      </c>
      <c r="B116" s="2">
        <v>36340</v>
      </c>
      <c r="C116" s="3">
        <v>180</v>
      </c>
      <c r="D116" s="4">
        <v>0.45833333333333398</v>
      </c>
      <c r="E116" s="7">
        <v>15.361658365609937</v>
      </c>
      <c r="F116" s="5">
        <f t="shared" si="4"/>
        <v>180.45833333333334</v>
      </c>
      <c r="G116" s="67"/>
      <c r="H116" s="67"/>
      <c r="I116" s="67"/>
      <c r="J116" s="59">
        <v>21.979898505508842</v>
      </c>
      <c r="K116" s="15">
        <f t="shared" si="5"/>
        <v>0.41197062968764087</v>
      </c>
    </row>
    <row r="117" spans="1:11" x14ac:dyDescent="0.25">
      <c r="A117" s="1">
        <v>1999</v>
      </c>
      <c r="B117" s="2">
        <v>36340</v>
      </c>
      <c r="C117" s="3">
        <v>180</v>
      </c>
      <c r="D117" s="4">
        <v>0.5</v>
      </c>
      <c r="E117" s="7">
        <v>15.784473927323631</v>
      </c>
      <c r="F117" s="5">
        <f t="shared" si="4"/>
        <v>180.5</v>
      </c>
      <c r="G117" s="67"/>
      <c r="H117" s="67"/>
      <c r="I117" s="67"/>
      <c r="J117" s="59">
        <v>22.558508940463394</v>
      </c>
      <c r="K117" s="15">
        <f t="shared" si="5"/>
        <v>0.42281556171369417</v>
      </c>
    </row>
    <row r="118" spans="1:11" x14ac:dyDescent="0.25">
      <c r="A118" s="1">
        <v>1999</v>
      </c>
      <c r="B118" s="2">
        <v>36340</v>
      </c>
      <c r="C118" s="3">
        <v>180</v>
      </c>
      <c r="D118" s="4">
        <v>0.54166666666666696</v>
      </c>
      <c r="E118" s="7">
        <v>16.439658071401738</v>
      </c>
      <c r="F118" s="5">
        <f t="shared" si="4"/>
        <v>180.54166666666666</v>
      </c>
      <c r="G118" s="67"/>
      <c r="H118" s="67"/>
      <c r="I118" s="67"/>
      <c r="J118" s="59">
        <v>23.152351021521955</v>
      </c>
      <c r="K118" s="15">
        <f t="shared" si="5"/>
        <v>0.6551841440781061</v>
      </c>
    </row>
    <row r="119" spans="1:11" x14ac:dyDescent="0.25">
      <c r="A119" s="1">
        <v>1999</v>
      </c>
      <c r="B119" s="2">
        <v>36340</v>
      </c>
      <c r="C119" s="3">
        <v>180</v>
      </c>
      <c r="D119" s="4">
        <v>0.58333333333333404</v>
      </c>
      <c r="E119" s="43">
        <v>16.776951641673911</v>
      </c>
      <c r="F119" s="47">
        <f t="shared" si="4"/>
        <v>180.58333333333334</v>
      </c>
      <c r="G119" s="65"/>
      <c r="H119" s="65"/>
      <c r="I119" s="65"/>
      <c r="J119" s="59">
        <v>24.072553471069853</v>
      </c>
      <c r="K119" s="15">
        <f t="shared" si="5"/>
        <v>0.33729357027217333</v>
      </c>
    </row>
    <row r="120" spans="1:11" x14ac:dyDescent="0.25">
      <c r="A120" s="1">
        <v>1999</v>
      </c>
      <c r="B120" s="2">
        <v>36340</v>
      </c>
      <c r="C120" s="3">
        <v>180</v>
      </c>
      <c r="D120" s="4">
        <v>0.625</v>
      </c>
      <c r="E120" s="43">
        <v>16.60748321590156</v>
      </c>
      <c r="F120" s="47">
        <f t="shared" si="4"/>
        <v>180.625</v>
      </c>
      <c r="G120" s="65"/>
      <c r="H120" s="65"/>
      <c r="I120" s="65"/>
      <c r="J120" s="59">
        <v>24.546280395609426</v>
      </c>
      <c r="K120" s="36">
        <f t="shared" si="5"/>
        <v>-0.16946842577235088</v>
      </c>
    </row>
    <row r="121" spans="1:11" x14ac:dyDescent="0.25">
      <c r="A121" s="1">
        <v>1999</v>
      </c>
      <c r="B121" s="2">
        <v>36340</v>
      </c>
      <c r="C121" s="3">
        <v>180</v>
      </c>
      <c r="D121" s="4">
        <v>0.66666666666666696</v>
      </c>
      <c r="E121" s="43">
        <v>16.439658071401738</v>
      </c>
      <c r="F121" s="47">
        <f t="shared" si="4"/>
        <v>180.66666666666666</v>
      </c>
      <c r="G121" s="65"/>
      <c r="H121" s="65"/>
      <c r="I121" s="65"/>
      <c r="J121" s="59">
        <v>24.308262943681964</v>
      </c>
      <c r="K121" s="36">
        <f t="shared" si="5"/>
        <v>-0.16782514449982244</v>
      </c>
    </row>
    <row r="122" spans="1:11" x14ac:dyDescent="0.25">
      <c r="A122" s="1">
        <v>1999</v>
      </c>
      <c r="B122" s="2">
        <v>36340</v>
      </c>
      <c r="C122" s="3">
        <v>180</v>
      </c>
      <c r="D122" s="4">
        <v>0.70833333333333404</v>
      </c>
      <c r="E122" s="43">
        <v>16.108874043232756</v>
      </c>
      <c r="F122" s="47">
        <f t="shared" si="4"/>
        <v>180.70833333333334</v>
      </c>
      <c r="G122" s="65"/>
      <c r="H122" s="65"/>
      <c r="I122" s="65"/>
      <c r="J122" s="59">
        <v>24.072553471069853</v>
      </c>
      <c r="K122" s="36">
        <f t="shared" si="5"/>
        <v>-0.33078402816898134</v>
      </c>
    </row>
    <row r="123" spans="1:11" x14ac:dyDescent="0.25">
      <c r="A123" s="1">
        <v>1999</v>
      </c>
      <c r="B123" s="2">
        <v>36340</v>
      </c>
      <c r="C123" s="3">
        <v>180</v>
      </c>
      <c r="D123" s="4">
        <v>0.75</v>
      </c>
      <c r="E123" s="43">
        <v>15.784473927323631</v>
      </c>
      <c r="F123" s="47">
        <f t="shared" si="4"/>
        <v>180.75</v>
      </c>
      <c r="G123" s="65">
        <f>LN(E123)</f>
        <v>2.7590267940756581</v>
      </c>
      <c r="H123" s="65"/>
      <c r="I123" s="65"/>
      <c r="J123" s="59">
        <v>23.607969161843759</v>
      </c>
      <c r="K123" s="36">
        <f t="shared" si="5"/>
        <v>-0.32440011590912476</v>
      </c>
    </row>
    <row r="124" spans="1:11" x14ac:dyDescent="0.25">
      <c r="A124" s="1">
        <v>1999</v>
      </c>
      <c r="B124" s="2">
        <v>36340</v>
      </c>
      <c r="C124" s="3">
        <v>180</v>
      </c>
      <c r="D124" s="4">
        <v>0.79166666666666696</v>
      </c>
      <c r="E124" s="43">
        <v>15.051679016481883</v>
      </c>
      <c r="F124" s="47">
        <f t="shared" si="4"/>
        <v>180.79166666666666</v>
      </c>
      <c r="G124" s="65">
        <f t="shared" ref="G124:G131" si="8">LN(E124)</f>
        <v>2.7114895475291814</v>
      </c>
      <c r="H124" s="65"/>
      <c r="I124" s="65"/>
      <c r="J124" s="59">
        <v>23.152351021521955</v>
      </c>
      <c r="K124" s="36">
        <f t="shared" si="5"/>
        <v>-0.73279491084174886</v>
      </c>
    </row>
    <row r="125" spans="1:11" x14ac:dyDescent="0.25">
      <c r="A125" s="1">
        <v>1999</v>
      </c>
      <c r="B125" s="2">
        <v>36340</v>
      </c>
      <c r="C125" s="3">
        <v>180</v>
      </c>
      <c r="D125" s="4">
        <v>0.83333333333333404</v>
      </c>
      <c r="E125" s="43">
        <v>14.498837791005755</v>
      </c>
      <c r="F125" s="47">
        <f t="shared" si="4"/>
        <v>180.83333333333334</v>
      </c>
      <c r="G125" s="65">
        <f t="shared" si="8"/>
        <v>2.674068493869727</v>
      </c>
      <c r="H125" s="65"/>
      <c r="I125" s="65"/>
      <c r="J125" s="59">
        <v>22.123144686070059</v>
      </c>
      <c r="K125" s="36">
        <f t="shared" si="5"/>
        <v>-0.55284122547612746</v>
      </c>
    </row>
    <row r="126" spans="1:11" x14ac:dyDescent="0.25">
      <c r="A126" s="1">
        <v>1999</v>
      </c>
      <c r="B126" s="2">
        <v>36340</v>
      </c>
      <c r="C126" s="3">
        <v>180</v>
      </c>
      <c r="D126" s="4">
        <v>0.875</v>
      </c>
      <c r="E126" s="43">
        <v>13.965399793608746</v>
      </c>
      <c r="F126" s="47">
        <f t="shared" si="4"/>
        <v>180.875</v>
      </c>
      <c r="G126" s="65">
        <f t="shared" si="8"/>
        <v>2.6365828272443408</v>
      </c>
      <c r="H126" s="65"/>
      <c r="I126" s="65"/>
      <c r="J126" s="59">
        <v>21.346682290738421</v>
      </c>
      <c r="K126" s="36">
        <f t="shared" si="5"/>
        <v>-0.5334379973970087</v>
      </c>
    </row>
    <row r="127" spans="1:11" x14ac:dyDescent="0.25">
      <c r="A127" s="1">
        <v>1999</v>
      </c>
      <c r="B127" s="2">
        <v>36340</v>
      </c>
      <c r="C127" s="3">
        <v>180</v>
      </c>
      <c r="D127" s="4">
        <v>0.91666666666666696</v>
      </c>
      <c r="E127" s="43">
        <v>13.087728588045994</v>
      </c>
      <c r="F127" s="47">
        <f t="shared" si="4"/>
        <v>180.91666666666666</v>
      </c>
      <c r="G127" s="65">
        <f t="shared" si="8"/>
        <v>2.5716750421794434</v>
      </c>
      <c r="H127" s="65"/>
      <c r="I127" s="65"/>
      <c r="J127" s="59">
        <v>20.597471620237002</v>
      </c>
      <c r="K127" s="36">
        <f t="shared" si="5"/>
        <v>-0.87767120556275202</v>
      </c>
    </row>
    <row r="128" spans="1:11" s="35" customFormat="1" x14ac:dyDescent="0.25">
      <c r="A128" s="29">
        <v>1999</v>
      </c>
      <c r="B128" s="30">
        <v>36340</v>
      </c>
      <c r="C128" s="31">
        <v>180</v>
      </c>
      <c r="D128" s="32">
        <v>0.95833333333333404</v>
      </c>
      <c r="E128" s="44">
        <v>12.474813830442454</v>
      </c>
      <c r="F128" s="49">
        <f t="shared" si="4"/>
        <v>180.95833333333334</v>
      </c>
      <c r="G128" s="66">
        <f t="shared" si="8"/>
        <v>2.5237117181148006</v>
      </c>
      <c r="H128" s="66"/>
      <c r="I128" s="66"/>
      <c r="J128" s="60">
        <v>19.364787342761229</v>
      </c>
      <c r="K128" s="37">
        <f t="shared" si="5"/>
        <v>-0.61291475760354075</v>
      </c>
    </row>
    <row r="129" spans="1:11" x14ac:dyDescent="0.25">
      <c r="A129" s="1">
        <v>1999</v>
      </c>
      <c r="B129" s="2">
        <v>36341</v>
      </c>
      <c r="C129" s="3">
        <v>181</v>
      </c>
      <c r="D129" s="4">
        <v>0</v>
      </c>
      <c r="E129" s="43">
        <v>11.726645077360324</v>
      </c>
      <c r="F129" s="47">
        <f t="shared" si="4"/>
        <v>181</v>
      </c>
      <c r="G129" s="65">
        <f t="shared" si="8"/>
        <v>2.4618636095958606</v>
      </c>
      <c r="H129" s="65"/>
      <c r="I129" s="65"/>
      <c r="J129" s="59">
        <v>18.50395200904839</v>
      </c>
      <c r="K129" s="36">
        <f t="shared" si="5"/>
        <v>-0.74816875308212971</v>
      </c>
    </row>
    <row r="130" spans="1:11" x14ac:dyDescent="0.25">
      <c r="A130" s="1">
        <v>1999</v>
      </c>
      <c r="B130" s="2">
        <v>36341</v>
      </c>
      <c r="C130" s="3">
        <v>181</v>
      </c>
      <c r="D130" s="4">
        <v>4.1666666666666664E-2</v>
      </c>
      <c r="E130" s="43">
        <v>11.020963185215464</v>
      </c>
      <c r="F130" s="47">
        <f t="shared" ref="F130:F193" si="9">SUM(C130+D130)</f>
        <v>181.04166666666666</v>
      </c>
      <c r="G130" s="65">
        <f t="shared" si="8"/>
        <v>2.3997992032823996</v>
      </c>
      <c r="H130" s="65"/>
      <c r="I130" s="65"/>
      <c r="J130" s="59">
        <v>17.453153198539781</v>
      </c>
      <c r="K130" s="36">
        <f t="shared" si="5"/>
        <v>-0.70568189214485955</v>
      </c>
    </row>
    <row r="131" spans="1:11" x14ac:dyDescent="0.25">
      <c r="A131" s="1">
        <v>1999</v>
      </c>
      <c r="B131" s="2">
        <v>36341</v>
      </c>
      <c r="C131" s="3">
        <v>181</v>
      </c>
      <c r="D131" s="4">
        <v>8.3333333333333329E-2</v>
      </c>
      <c r="E131" s="43">
        <v>10.463605338775418</v>
      </c>
      <c r="F131" s="47">
        <f t="shared" si="9"/>
        <v>181.08333333333334</v>
      </c>
      <c r="G131" s="65">
        <f t="shared" si="8"/>
        <v>2.3479030779079517</v>
      </c>
      <c r="H131" s="65">
        <f>LN(E131)</f>
        <v>2.3479030779079517</v>
      </c>
      <c r="I131" s="65"/>
      <c r="J131" s="59">
        <v>16.462026945527338</v>
      </c>
      <c r="K131" s="36">
        <f t="shared" ref="K131:K194" si="10">E131-E130</f>
        <v>-0.5573578464400466</v>
      </c>
    </row>
    <row r="132" spans="1:11" x14ac:dyDescent="0.25">
      <c r="A132" s="1">
        <v>1999</v>
      </c>
      <c r="B132" s="2">
        <v>36341</v>
      </c>
      <c r="C132" s="3">
        <v>181</v>
      </c>
      <c r="D132" s="4">
        <v>0.125</v>
      </c>
      <c r="E132" s="43">
        <v>10.106836723564346</v>
      </c>
      <c r="F132" s="47">
        <f t="shared" si="9"/>
        <v>181.125</v>
      </c>
      <c r="G132" s="65"/>
      <c r="H132" s="65">
        <f>LN(E132)</f>
        <v>2.3132120981746946</v>
      </c>
      <c r="I132" s="65"/>
      <c r="J132" s="59">
        <v>15.679220981426148</v>
      </c>
      <c r="K132" s="36">
        <f t="shared" si="10"/>
        <v>-0.35676861521107206</v>
      </c>
    </row>
    <row r="133" spans="1:11" x14ac:dyDescent="0.25">
      <c r="A133" s="1">
        <v>1999</v>
      </c>
      <c r="B133" s="2">
        <v>36341</v>
      </c>
      <c r="C133" s="3">
        <v>181</v>
      </c>
      <c r="D133" s="4">
        <v>0.16666666666666699</v>
      </c>
      <c r="E133" s="43">
        <v>10.071793059604245</v>
      </c>
      <c r="F133" s="47">
        <f t="shared" si="9"/>
        <v>181.16666666666666</v>
      </c>
      <c r="G133" s="65"/>
      <c r="H133" s="65">
        <f t="shared" ref="H133:H135" si="11">LN(E133)</f>
        <v>2.3097387504233713</v>
      </c>
      <c r="I133" s="65"/>
      <c r="J133" s="59">
        <v>15.178141465680259</v>
      </c>
      <c r="K133" s="36">
        <f t="shared" si="10"/>
        <v>-3.5043663960101057E-2</v>
      </c>
    </row>
    <row r="134" spans="1:11" x14ac:dyDescent="0.25">
      <c r="A134" s="1">
        <v>1999</v>
      </c>
      <c r="B134" s="2">
        <v>36341</v>
      </c>
      <c r="C134" s="3">
        <v>181</v>
      </c>
      <c r="D134" s="4">
        <v>0.20833333333333401</v>
      </c>
      <c r="E134" s="43">
        <v>9.7955038826951153</v>
      </c>
      <c r="F134" s="47">
        <f t="shared" si="9"/>
        <v>181.20833333333334</v>
      </c>
      <c r="G134" s="65"/>
      <c r="H134" s="65">
        <f t="shared" si="11"/>
        <v>2.2819234929212593</v>
      </c>
      <c r="I134" s="65"/>
      <c r="J134" s="59">
        <v>15.128922836522815</v>
      </c>
      <c r="K134" s="36">
        <f t="shared" si="10"/>
        <v>-0.27628917690912935</v>
      </c>
    </row>
    <row r="135" spans="1:11" x14ac:dyDescent="0.25">
      <c r="A135" s="1">
        <v>1999</v>
      </c>
      <c r="B135" s="2">
        <v>36341</v>
      </c>
      <c r="C135" s="3">
        <v>181</v>
      </c>
      <c r="D135" s="4">
        <v>0.25</v>
      </c>
      <c r="E135" s="43">
        <v>9.7275460554695741</v>
      </c>
      <c r="F135" s="47">
        <f t="shared" si="9"/>
        <v>181.25</v>
      </c>
      <c r="G135" s="65"/>
      <c r="H135" s="65">
        <f t="shared" si="11"/>
        <v>2.2749616604291849</v>
      </c>
      <c r="I135" s="65"/>
      <c r="J135" s="59">
        <v>14.740876239740329</v>
      </c>
      <c r="K135" s="36">
        <f t="shared" si="10"/>
        <v>-6.7957827225541223E-2</v>
      </c>
    </row>
    <row r="136" spans="1:11" x14ac:dyDescent="0.25">
      <c r="A136" s="1">
        <v>1999</v>
      </c>
      <c r="B136" s="2">
        <v>36341</v>
      </c>
      <c r="C136" s="3">
        <v>181</v>
      </c>
      <c r="D136" s="4">
        <v>0.29166666666666702</v>
      </c>
      <c r="E136" s="7">
        <v>9.7955038826951153</v>
      </c>
      <c r="F136" s="5">
        <f t="shared" si="9"/>
        <v>181.29166666666666</v>
      </c>
      <c r="G136" s="67"/>
      <c r="H136" s="67"/>
      <c r="I136" s="67"/>
      <c r="J136" s="59">
        <v>14.645429853187604</v>
      </c>
      <c r="K136" s="15">
        <f t="shared" si="10"/>
        <v>6.7957827225541223E-2</v>
      </c>
    </row>
    <row r="137" spans="1:11" x14ac:dyDescent="0.25">
      <c r="A137" s="1">
        <v>1999</v>
      </c>
      <c r="B137" s="2">
        <v>36341</v>
      </c>
      <c r="C137" s="3">
        <v>181</v>
      </c>
      <c r="D137" s="4">
        <v>0.33333333333333398</v>
      </c>
      <c r="E137" s="7">
        <v>9.8982719454168944</v>
      </c>
      <c r="F137" s="5">
        <f t="shared" si="9"/>
        <v>181.33333333333334</v>
      </c>
      <c r="G137" s="67"/>
      <c r="H137" s="67"/>
      <c r="I137" s="67"/>
      <c r="J137" s="59">
        <v>14.740876239740329</v>
      </c>
      <c r="K137" s="15">
        <f t="shared" si="10"/>
        <v>0.10276806272177907</v>
      </c>
    </row>
    <row r="138" spans="1:11" x14ac:dyDescent="0.25">
      <c r="A138" s="1">
        <v>1999</v>
      </c>
      <c r="B138" s="2">
        <v>36341</v>
      </c>
      <c r="C138" s="3">
        <v>181</v>
      </c>
      <c r="D138" s="4">
        <v>0.375</v>
      </c>
      <c r="E138" s="7">
        <v>9.9673424179829784</v>
      </c>
      <c r="F138" s="5">
        <f t="shared" si="9"/>
        <v>181.375</v>
      </c>
      <c r="G138" s="67"/>
      <c r="H138" s="67"/>
      <c r="I138" s="67"/>
      <c r="J138" s="59">
        <v>14.885213406484404</v>
      </c>
      <c r="K138" s="15">
        <f t="shared" si="10"/>
        <v>6.9070472566084007E-2</v>
      </c>
    </row>
    <row r="139" spans="1:11" x14ac:dyDescent="0.25">
      <c r="A139" s="1">
        <v>1999</v>
      </c>
      <c r="B139" s="2">
        <v>36341</v>
      </c>
      <c r="C139" s="3">
        <v>181</v>
      </c>
      <c r="D139" s="4">
        <v>0.41666666666666702</v>
      </c>
      <c r="E139" s="7">
        <v>10.106836723564346</v>
      </c>
      <c r="F139" s="5">
        <f t="shared" si="9"/>
        <v>181.41666666666666</v>
      </c>
      <c r="G139" s="67"/>
      <c r="H139" s="67"/>
      <c r="I139" s="67"/>
      <c r="J139" s="59">
        <v>14.982222497167104</v>
      </c>
      <c r="K139" s="15">
        <f t="shared" si="10"/>
        <v>0.13949430558136733</v>
      </c>
    </row>
    <row r="140" spans="1:11" x14ac:dyDescent="0.25">
      <c r="A140" s="1">
        <v>1999</v>
      </c>
      <c r="B140" s="2">
        <v>36341</v>
      </c>
      <c r="C140" s="3">
        <v>181</v>
      </c>
      <c r="D140" s="4">
        <v>0.45833333333333398</v>
      </c>
      <c r="E140" s="7">
        <v>10.106836723564346</v>
      </c>
      <c r="F140" s="5">
        <f t="shared" si="9"/>
        <v>181.45833333333334</v>
      </c>
      <c r="G140" s="67"/>
      <c r="H140" s="67"/>
      <c r="I140" s="67"/>
      <c r="J140" s="59">
        <v>15.178141465680259</v>
      </c>
      <c r="K140" s="15">
        <f t="shared" si="10"/>
        <v>0</v>
      </c>
    </row>
    <row r="141" spans="1:11" x14ac:dyDescent="0.25">
      <c r="A141" s="1">
        <v>1999</v>
      </c>
      <c r="B141" s="2">
        <v>36341</v>
      </c>
      <c r="C141" s="3">
        <v>181</v>
      </c>
      <c r="D141" s="4">
        <v>0.5</v>
      </c>
      <c r="E141" s="7">
        <v>10.319505875227375</v>
      </c>
      <c r="F141" s="5">
        <f t="shared" si="9"/>
        <v>181.5</v>
      </c>
      <c r="G141" s="67"/>
      <c r="H141" s="67"/>
      <c r="I141" s="67"/>
      <c r="J141" s="59">
        <v>15.178141465680259</v>
      </c>
      <c r="K141" s="15">
        <f t="shared" si="10"/>
        <v>0.2126691516630288</v>
      </c>
    </row>
    <row r="142" spans="1:11" x14ac:dyDescent="0.25">
      <c r="A142" s="1">
        <v>1999</v>
      </c>
      <c r="B142" s="2">
        <v>36341</v>
      </c>
      <c r="C142" s="3">
        <v>181</v>
      </c>
      <c r="D142" s="4">
        <v>0.54166666666666696</v>
      </c>
      <c r="E142" s="7">
        <v>10.609589156815391</v>
      </c>
      <c r="F142" s="5">
        <f t="shared" si="9"/>
        <v>181.54166666666666</v>
      </c>
      <c r="G142" s="67"/>
      <c r="H142" s="67"/>
      <c r="I142" s="67"/>
      <c r="J142" s="59">
        <v>15.47683409442047</v>
      </c>
      <c r="K142" s="15">
        <f t="shared" si="10"/>
        <v>0.29008328158801611</v>
      </c>
    </row>
    <row r="143" spans="1:11" x14ac:dyDescent="0.25">
      <c r="A143" s="1">
        <v>1999</v>
      </c>
      <c r="B143" s="2">
        <v>36341</v>
      </c>
      <c r="C143" s="3">
        <v>181</v>
      </c>
      <c r="D143" s="4">
        <v>0.58333333333333404</v>
      </c>
      <c r="E143" s="7">
        <v>11.020963185215464</v>
      </c>
      <c r="F143" s="5">
        <f t="shared" si="9"/>
        <v>181.58333333333334</v>
      </c>
      <c r="G143" s="67"/>
      <c r="H143" s="67"/>
      <c r="I143" s="67"/>
      <c r="J143" s="59">
        <v>15.884254433729481</v>
      </c>
      <c r="K143" s="15">
        <f t="shared" si="10"/>
        <v>0.41137402840007375</v>
      </c>
    </row>
    <row r="144" spans="1:11" x14ac:dyDescent="0.25">
      <c r="A144" s="1">
        <v>1999</v>
      </c>
      <c r="B144" s="2">
        <v>36341</v>
      </c>
      <c r="C144" s="3">
        <v>181</v>
      </c>
      <c r="D144" s="4">
        <v>0.625</v>
      </c>
      <c r="E144" s="7">
        <v>11.368647375223102</v>
      </c>
      <c r="F144" s="5">
        <f t="shared" si="9"/>
        <v>181.625</v>
      </c>
      <c r="G144" s="67"/>
      <c r="H144" s="67"/>
      <c r="I144" s="67"/>
      <c r="J144" s="59">
        <v>16.462026945527338</v>
      </c>
      <c r="K144" s="15">
        <f t="shared" si="10"/>
        <v>0.34768419000763728</v>
      </c>
    </row>
    <row r="145" spans="1:11" x14ac:dyDescent="0.25">
      <c r="A145" s="1">
        <v>1999</v>
      </c>
      <c r="B145" s="2">
        <v>36341</v>
      </c>
      <c r="C145" s="3">
        <v>181</v>
      </c>
      <c r="D145" s="4">
        <v>0.66666666666666696</v>
      </c>
      <c r="E145" s="43">
        <v>11.44730049732954</v>
      </c>
      <c r="F145" s="47">
        <f t="shared" si="9"/>
        <v>181.66666666666666</v>
      </c>
      <c r="G145" s="65"/>
      <c r="H145" s="65"/>
      <c r="I145" s="65"/>
      <c r="J145" s="59">
        <v>16.950347437111098</v>
      </c>
      <c r="K145" s="15">
        <f t="shared" si="10"/>
        <v>7.8653122106437934E-2</v>
      </c>
    </row>
    <row r="146" spans="1:11" x14ac:dyDescent="0.25">
      <c r="A146" s="1">
        <v>1999</v>
      </c>
      <c r="B146" s="2">
        <v>36341</v>
      </c>
      <c r="C146" s="3">
        <v>181</v>
      </c>
      <c r="D146" s="4">
        <v>0.70833333333333404</v>
      </c>
      <c r="E146" s="43">
        <v>11.407910069997307</v>
      </c>
      <c r="F146" s="47">
        <f t="shared" si="9"/>
        <v>181.70833333333334</v>
      </c>
      <c r="G146" s="65">
        <f>LN(E146)</f>
        <v>2.4343069805761166</v>
      </c>
      <c r="H146" s="65"/>
      <c r="I146" s="65"/>
      <c r="J146" s="59">
        <v>17.060815305238116</v>
      </c>
      <c r="K146" s="36">
        <f t="shared" si="10"/>
        <v>-3.9390427332232747E-2</v>
      </c>
    </row>
    <row r="147" spans="1:11" x14ac:dyDescent="0.25">
      <c r="A147" s="1">
        <v>1999</v>
      </c>
      <c r="B147" s="2">
        <v>36341</v>
      </c>
      <c r="C147" s="3">
        <v>181</v>
      </c>
      <c r="D147" s="4">
        <v>0.75</v>
      </c>
      <c r="E147" s="43">
        <v>11.059094765805494</v>
      </c>
      <c r="F147" s="47">
        <f t="shared" si="9"/>
        <v>181.75</v>
      </c>
      <c r="G147" s="65">
        <f t="shared" ref="G147:G157" si="12">LN(E147)</f>
        <v>2.4032531451681365</v>
      </c>
      <c r="H147" s="65"/>
      <c r="I147" s="65"/>
      <c r="J147" s="59">
        <v>17.005491671344533</v>
      </c>
      <c r="K147" s="36">
        <f t="shared" si="10"/>
        <v>-0.34881530419181317</v>
      </c>
    </row>
    <row r="148" spans="1:11" x14ac:dyDescent="0.25">
      <c r="A148" s="1">
        <v>1999</v>
      </c>
      <c r="B148" s="2">
        <v>36341</v>
      </c>
      <c r="C148" s="3">
        <v>181</v>
      </c>
      <c r="D148" s="4">
        <v>0.79166666666666696</v>
      </c>
      <c r="E148" s="43">
        <v>10.609589156815391</v>
      </c>
      <c r="F148" s="47">
        <f t="shared" si="9"/>
        <v>181.79166666666666</v>
      </c>
      <c r="G148" s="65">
        <f t="shared" si="12"/>
        <v>2.3617582296155994</v>
      </c>
      <c r="H148" s="65"/>
      <c r="I148" s="65"/>
      <c r="J148" s="59">
        <v>16.51558253624367</v>
      </c>
      <c r="K148" s="36">
        <f t="shared" si="10"/>
        <v>-0.44950560899010306</v>
      </c>
    </row>
    <row r="149" spans="1:11" x14ac:dyDescent="0.25">
      <c r="A149" s="1">
        <v>1999</v>
      </c>
      <c r="B149" s="2">
        <v>36341</v>
      </c>
      <c r="C149" s="3">
        <v>181</v>
      </c>
      <c r="D149" s="4">
        <v>0.83333333333333404</v>
      </c>
      <c r="E149" s="43">
        <v>10.212653241441343</v>
      </c>
      <c r="F149" s="47">
        <f t="shared" si="9"/>
        <v>181.83333333333334</v>
      </c>
      <c r="G149" s="65">
        <f t="shared" si="12"/>
        <v>2.3236274653554374</v>
      </c>
      <c r="H149" s="65"/>
      <c r="I149" s="65"/>
      <c r="J149" s="59">
        <v>15.884254433729481</v>
      </c>
      <c r="K149" s="36">
        <f t="shared" si="10"/>
        <v>-0.39693591537404771</v>
      </c>
    </row>
    <row r="150" spans="1:11" x14ac:dyDescent="0.25">
      <c r="A150" s="1">
        <v>1999</v>
      </c>
      <c r="B150" s="2">
        <v>36341</v>
      </c>
      <c r="C150" s="3">
        <v>181</v>
      </c>
      <c r="D150" s="4">
        <v>0.875</v>
      </c>
      <c r="E150" s="43">
        <v>9.8296487004726067</v>
      </c>
      <c r="F150" s="47">
        <f t="shared" si="9"/>
        <v>181.875</v>
      </c>
      <c r="G150" s="65">
        <f t="shared" si="12"/>
        <v>2.2854031960304053</v>
      </c>
      <c r="H150" s="65"/>
      <c r="I150" s="65"/>
      <c r="J150" s="59">
        <v>15.326760170563684</v>
      </c>
      <c r="K150" s="36">
        <f t="shared" si="10"/>
        <v>-0.38300454096873615</v>
      </c>
    </row>
    <row r="151" spans="1:11" x14ac:dyDescent="0.25">
      <c r="A151" s="1">
        <v>1999</v>
      </c>
      <c r="B151" s="2">
        <v>36341</v>
      </c>
      <c r="C151" s="3">
        <v>181</v>
      </c>
      <c r="D151" s="4">
        <v>0.91666666666666696</v>
      </c>
      <c r="E151" s="43">
        <v>9.394300562336829</v>
      </c>
      <c r="F151" s="47">
        <f t="shared" si="9"/>
        <v>181.91666666666666</v>
      </c>
      <c r="G151" s="65">
        <f t="shared" si="12"/>
        <v>2.2401031822320832</v>
      </c>
      <c r="H151" s="65"/>
      <c r="I151" s="65"/>
      <c r="J151" s="59">
        <v>14.788832444483997</v>
      </c>
      <c r="K151" s="36">
        <f t="shared" si="10"/>
        <v>-0.43534813813577777</v>
      </c>
    </row>
    <row r="152" spans="1:11" s="35" customFormat="1" x14ac:dyDescent="0.25">
      <c r="A152" s="29">
        <v>1999</v>
      </c>
      <c r="B152" s="30">
        <v>36341</v>
      </c>
      <c r="C152" s="31">
        <v>181</v>
      </c>
      <c r="D152" s="32">
        <v>0.95833333333333404</v>
      </c>
      <c r="E152" s="44">
        <v>9.0084337237773795</v>
      </c>
      <c r="F152" s="49">
        <f t="shared" si="9"/>
        <v>181.95833333333334</v>
      </c>
      <c r="G152" s="66">
        <f t="shared" si="12"/>
        <v>2.1981612189701685</v>
      </c>
      <c r="H152" s="66"/>
      <c r="I152" s="66"/>
      <c r="J152" s="60">
        <v>14.177388430248355</v>
      </c>
      <c r="K152" s="37">
        <f t="shared" si="10"/>
        <v>-0.38586683855944948</v>
      </c>
    </row>
    <row r="153" spans="1:11" x14ac:dyDescent="0.25">
      <c r="A153" s="1">
        <v>1999</v>
      </c>
      <c r="B153" s="2">
        <v>36342</v>
      </c>
      <c r="C153" s="3">
        <v>182</v>
      </c>
      <c r="D153" s="4">
        <v>0</v>
      </c>
      <c r="E153" s="43">
        <v>8.6373171114649452</v>
      </c>
      <c r="F153" s="47">
        <f t="shared" si="9"/>
        <v>182</v>
      </c>
      <c r="G153" s="65">
        <f t="shared" si="12"/>
        <v>2.1560920150884275</v>
      </c>
      <c r="H153" s="65"/>
      <c r="I153" s="65"/>
      <c r="J153" s="59">
        <v>13.635440623282834</v>
      </c>
      <c r="K153" s="36">
        <f t="shared" si="10"/>
        <v>-0.37111661231243431</v>
      </c>
    </row>
    <row r="154" spans="1:11" x14ac:dyDescent="0.25">
      <c r="A154" s="1">
        <v>1999</v>
      </c>
      <c r="B154" s="2">
        <v>36342</v>
      </c>
      <c r="C154" s="3">
        <v>182</v>
      </c>
      <c r="D154" s="4">
        <v>4.1666666666666664E-2</v>
      </c>
      <c r="E154" s="43">
        <v>8.3096025974020193</v>
      </c>
      <c r="F154" s="47">
        <f t="shared" si="9"/>
        <v>182.04166666666666</v>
      </c>
      <c r="G154" s="65">
        <f t="shared" si="12"/>
        <v>2.1174117855098817</v>
      </c>
      <c r="H154" s="65"/>
      <c r="I154" s="65"/>
      <c r="J154" s="59">
        <v>13.11420942621481</v>
      </c>
      <c r="K154" s="36">
        <f t="shared" si="10"/>
        <v>-0.32771451406292584</v>
      </c>
    </row>
    <row r="155" spans="1:11" x14ac:dyDescent="0.25">
      <c r="A155" s="1">
        <v>1999</v>
      </c>
      <c r="B155" s="2">
        <v>36342</v>
      </c>
      <c r="C155" s="3">
        <v>182</v>
      </c>
      <c r="D155" s="4">
        <v>8.3333333333333329E-2</v>
      </c>
      <c r="E155" s="43">
        <v>8.0216720100394774</v>
      </c>
      <c r="F155" s="47">
        <f t="shared" si="9"/>
        <v>182.08333333333334</v>
      </c>
      <c r="G155" s="65">
        <f t="shared" si="12"/>
        <v>2.0821468802042742</v>
      </c>
      <c r="H155" s="65"/>
      <c r="I155" s="65"/>
      <c r="J155" s="59">
        <v>12.653936232306206</v>
      </c>
      <c r="K155" s="36">
        <f t="shared" si="10"/>
        <v>-0.28793058736254196</v>
      </c>
    </row>
    <row r="156" spans="1:11" x14ac:dyDescent="0.25">
      <c r="A156" s="1">
        <v>1999</v>
      </c>
      <c r="B156" s="2">
        <v>36342</v>
      </c>
      <c r="C156" s="3">
        <v>182</v>
      </c>
      <c r="D156" s="4">
        <v>0.125</v>
      </c>
      <c r="E156" s="43">
        <v>7.7429431629582295</v>
      </c>
      <c r="F156" s="47">
        <f t="shared" si="9"/>
        <v>182.125</v>
      </c>
      <c r="G156" s="65">
        <f t="shared" si="12"/>
        <v>2.0467818689357276</v>
      </c>
      <c r="H156" s="65"/>
      <c r="I156" s="65"/>
      <c r="J156" s="59">
        <v>12.249539339943087</v>
      </c>
      <c r="K156" s="36">
        <f t="shared" si="10"/>
        <v>-0.2787288470812479</v>
      </c>
    </row>
    <row r="157" spans="1:11" x14ac:dyDescent="0.25">
      <c r="A157" s="1">
        <v>1999</v>
      </c>
      <c r="B157" s="2">
        <v>36342</v>
      </c>
      <c r="C157" s="3">
        <v>182</v>
      </c>
      <c r="D157" s="4">
        <v>0.16666666666666699</v>
      </c>
      <c r="E157" s="43">
        <v>7.4997114433108285</v>
      </c>
      <c r="F157" s="47">
        <f t="shared" si="9"/>
        <v>182.16666666666666</v>
      </c>
      <c r="G157" s="65">
        <f t="shared" si="12"/>
        <v>2.0148645455768901</v>
      </c>
      <c r="H157" s="65">
        <f>LN(E157)</f>
        <v>2.0148645455768901</v>
      </c>
      <c r="I157" s="65"/>
      <c r="J157" s="59">
        <v>11.858066240109872</v>
      </c>
      <c r="K157" s="36">
        <f t="shared" si="10"/>
        <v>-0.24323171964740098</v>
      </c>
    </row>
    <row r="158" spans="1:11" x14ac:dyDescent="0.25">
      <c r="A158" s="1">
        <v>1999</v>
      </c>
      <c r="B158" s="2">
        <v>36342</v>
      </c>
      <c r="C158" s="3">
        <v>182</v>
      </c>
      <c r="D158" s="4">
        <v>0.20833333333333401</v>
      </c>
      <c r="E158" s="43">
        <v>7.3676235859053758</v>
      </c>
      <c r="F158" s="47">
        <f t="shared" si="9"/>
        <v>182.20833333333334</v>
      </c>
      <c r="G158" s="65"/>
      <c r="H158" s="65">
        <f>LN(E158)</f>
        <v>1.997095209958704</v>
      </c>
      <c r="I158" s="65"/>
      <c r="J158" s="59">
        <v>11.516448656335433</v>
      </c>
      <c r="K158" s="36">
        <f t="shared" si="10"/>
        <v>-0.1320878574054527</v>
      </c>
    </row>
    <row r="159" spans="1:11" x14ac:dyDescent="0.25">
      <c r="A159" s="1">
        <v>1999</v>
      </c>
      <c r="B159" s="2">
        <v>36342</v>
      </c>
      <c r="C159" s="3">
        <v>182</v>
      </c>
      <c r="D159" s="4">
        <v>0.25</v>
      </c>
      <c r="E159" s="43">
        <v>7.2634869566035007</v>
      </c>
      <c r="F159" s="47">
        <f t="shared" si="9"/>
        <v>182.25</v>
      </c>
      <c r="G159" s="65"/>
      <c r="H159" s="65">
        <f>LN(E159)</f>
        <v>1.9828600105838183</v>
      </c>
      <c r="I159" s="65"/>
      <c r="J159" s="59">
        <v>11.330932002676089</v>
      </c>
      <c r="K159" s="36">
        <f t="shared" si="10"/>
        <v>-0.10413662930187506</v>
      </c>
    </row>
    <row r="160" spans="1:11" x14ac:dyDescent="0.25">
      <c r="A160" s="1">
        <v>1999</v>
      </c>
      <c r="B160" s="2">
        <v>36342</v>
      </c>
      <c r="C160" s="3">
        <v>182</v>
      </c>
      <c r="D160" s="4">
        <v>0.29166666666666702</v>
      </c>
      <c r="E160" s="43">
        <v>7.2376635109462431</v>
      </c>
      <c r="F160" s="47">
        <f t="shared" si="9"/>
        <v>182.29166666666666</v>
      </c>
      <c r="G160" s="65"/>
      <c r="H160" s="65">
        <f>LN(E160)</f>
        <v>1.9792984348299234</v>
      </c>
      <c r="I160" s="65"/>
      <c r="J160" s="59">
        <v>11.184672691858848</v>
      </c>
      <c r="K160" s="36">
        <f t="shared" si="10"/>
        <v>-2.5823445657257693E-2</v>
      </c>
    </row>
    <row r="161" spans="1:25" x14ac:dyDescent="0.25">
      <c r="A161" s="1">
        <v>1999</v>
      </c>
      <c r="B161" s="2">
        <v>36342</v>
      </c>
      <c r="C161" s="3">
        <v>182</v>
      </c>
      <c r="D161" s="4">
        <v>0.33333333333333398</v>
      </c>
      <c r="E161" s="7">
        <v>7.3414624531768196</v>
      </c>
      <c r="F161" s="5">
        <f t="shared" si="9"/>
        <v>182.33333333333334</v>
      </c>
      <c r="G161" s="67"/>
      <c r="H161" s="67"/>
      <c r="I161" s="67"/>
      <c r="J161" s="59">
        <v>11.148403807508767</v>
      </c>
      <c r="K161" s="15">
        <f t="shared" si="10"/>
        <v>0.10379894223057651</v>
      </c>
    </row>
    <row r="162" spans="1:25" x14ac:dyDescent="0.25">
      <c r="A162" s="1">
        <v>1999</v>
      </c>
      <c r="B162" s="2">
        <v>36342</v>
      </c>
      <c r="C162" s="3">
        <v>182</v>
      </c>
      <c r="D162" s="4">
        <v>0.375</v>
      </c>
      <c r="E162" s="7">
        <v>7.4997114433108285</v>
      </c>
      <c r="F162" s="5">
        <f t="shared" si="9"/>
        <v>182.375</v>
      </c>
      <c r="G162" s="67"/>
      <c r="H162" s="67"/>
      <c r="I162" s="67"/>
      <c r="J162" s="59">
        <v>11.294188838731488</v>
      </c>
      <c r="K162" s="15">
        <f t="shared" si="10"/>
        <v>0.15824899013400895</v>
      </c>
    </row>
    <row r="163" spans="1:25" x14ac:dyDescent="0.25">
      <c r="A163" s="1">
        <v>1999</v>
      </c>
      <c r="B163" s="2">
        <v>36342</v>
      </c>
      <c r="C163" s="3">
        <v>182</v>
      </c>
      <c r="D163" s="4">
        <v>0.41666666666666702</v>
      </c>
      <c r="E163" s="7">
        <v>7.6069371241724486</v>
      </c>
      <c r="F163" s="5">
        <f t="shared" si="9"/>
        <v>182.41666666666666</v>
      </c>
      <c r="G163" s="67"/>
      <c r="H163" s="67"/>
      <c r="I163" s="67"/>
      <c r="J163" s="59">
        <v>11.516448656335433</v>
      </c>
      <c r="K163" s="15">
        <f t="shared" si="10"/>
        <v>0.1072256808616201</v>
      </c>
    </row>
    <row r="164" spans="1:25" x14ac:dyDescent="0.25">
      <c r="A164" s="1">
        <v>1999</v>
      </c>
      <c r="B164" s="2">
        <v>36342</v>
      </c>
      <c r="C164" s="3">
        <v>182</v>
      </c>
      <c r="D164" s="4">
        <v>0.45833333333333398</v>
      </c>
      <c r="E164" s="7">
        <v>7.7429431629582295</v>
      </c>
      <c r="F164" s="5">
        <f t="shared" si="9"/>
        <v>182.45833333333334</v>
      </c>
      <c r="G164" s="67"/>
      <c r="H164" s="67"/>
      <c r="I164" s="67"/>
      <c r="J164" s="59">
        <v>11.667046522714113</v>
      </c>
      <c r="K164" s="15">
        <f t="shared" si="10"/>
        <v>0.13600603878578088</v>
      </c>
    </row>
    <row r="165" spans="1:25" x14ac:dyDescent="0.25">
      <c r="A165" s="1">
        <v>1999</v>
      </c>
      <c r="B165" s="2">
        <v>36342</v>
      </c>
      <c r="C165" s="3">
        <v>182</v>
      </c>
      <c r="D165" s="4">
        <v>0.5</v>
      </c>
      <c r="E165" s="7">
        <v>7.8533495273020195</v>
      </c>
      <c r="F165" s="5">
        <f t="shared" si="9"/>
        <v>182.5</v>
      </c>
      <c r="G165" s="67"/>
      <c r="H165" s="67"/>
      <c r="I165" s="67"/>
      <c r="J165" s="59">
        <v>11.858066240109872</v>
      </c>
      <c r="K165" s="15">
        <f t="shared" si="10"/>
        <v>0.11040636434379003</v>
      </c>
    </row>
    <row r="166" spans="1:25" x14ac:dyDescent="0.25">
      <c r="A166" s="1">
        <v>1999</v>
      </c>
      <c r="B166" s="2">
        <v>36342</v>
      </c>
      <c r="C166" s="3">
        <v>182</v>
      </c>
      <c r="D166" s="4">
        <v>0.54166666666666696</v>
      </c>
      <c r="E166" s="7">
        <v>7.9651996494743713</v>
      </c>
      <c r="F166" s="5">
        <f t="shared" si="9"/>
        <v>182.54166666666666</v>
      </c>
      <c r="G166" s="67"/>
      <c r="H166" s="67"/>
      <c r="I166" s="67"/>
      <c r="J166" s="59">
        <v>12.013131358570252</v>
      </c>
      <c r="K166" s="15">
        <f t="shared" si="10"/>
        <v>0.1118501221723518</v>
      </c>
    </row>
    <row r="167" spans="1:25" x14ac:dyDescent="0.25">
      <c r="A167" s="1">
        <v>1999</v>
      </c>
      <c r="B167" s="2">
        <v>36342</v>
      </c>
      <c r="C167" s="3">
        <v>182</v>
      </c>
      <c r="D167" s="4">
        <v>0.58333333333333404</v>
      </c>
      <c r="E167" s="7">
        <v>7.9933899742404613</v>
      </c>
      <c r="F167" s="5">
        <f t="shared" si="9"/>
        <v>182.58333333333334</v>
      </c>
      <c r="G167" s="67"/>
      <c r="H167" s="67"/>
      <c r="I167" s="67"/>
      <c r="J167" s="59">
        <v>12.170224226789847</v>
      </c>
      <c r="K167" s="15">
        <f t="shared" si="10"/>
        <v>2.8190324766089958E-2</v>
      </c>
    </row>
    <row r="168" spans="1:25" x14ac:dyDescent="0.25">
      <c r="A168" s="1">
        <v>1999</v>
      </c>
      <c r="B168" s="2">
        <v>36342</v>
      </c>
      <c r="C168" s="3">
        <v>182</v>
      </c>
      <c r="D168" s="4">
        <v>0.625</v>
      </c>
      <c r="E168" s="7">
        <v>8.0216720100394774</v>
      </c>
      <c r="F168" s="5">
        <f t="shared" si="9"/>
        <v>182.625</v>
      </c>
      <c r="G168" s="67"/>
      <c r="H168" s="67"/>
      <c r="I168" s="67"/>
      <c r="J168" s="59">
        <v>12.209817379551209</v>
      </c>
      <c r="K168" s="15">
        <f t="shared" si="10"/>
        <v>2.8282035799016114E-2</v>
      </c>
    </row>
    <row r="169" spans="1:25" x14ac:dyDescent="0.25">
      <c r="A169" s="1">
        <v>1999</v>
      </c>
      <c r="B169" s="2">
        <v>36342</v>
      </c>
      <c r="C169" s="3">
        <v>182</v>
      </c>
      <c r="D169" s="4">
        <v>0.66666666666666696</v>
      </c>
      <c r="E169" s="43">
        <v>8.1357232453778998</v>
      </c>
      <c r="F169" s="47">
        <f t="shared" si="9"/>
        <v>182.66666666666666</v>
      </c>
      <c r="G169" s="65">
        <f>LN(E169)</f>
        <v>2.0962646421128692</v>
      </c>
      <c r="H169" s="65"/>
      <c r="I169" s="65"/>
      <c r="J169" s="59">
        <v>12.249539339943087</v>
      </c>
      <c r="K169" s="15">
        <f t="shared" si="10"/>
        <v>0.11405123533842243</v>
      </c>
    </row>
    <row r="170" spans="1:25" x14ac:dyDescent="0.25">
      <c r="A170" s="1">
        <v>1999</v>
      </c>
      <c r="B170" s="2">
        <v>36342</v>
      </c>
      <c r="C170" s="3">
        <v>182</v>
      </c>
      <c r="D170" s="4">
        <v>0.70833333333333404</v>
      </c>
      <c r="E170" s="43">
        <v>7.9371007383470129</v>
      </c>
      <c r="F170" s="47">
        <f t="shared" si="9"/>
        <v>182.70833333333334</v>
      </c>
      <c r="G170" s="65">
        <f t="shared" ref="G170:G180" si="13">LN(E170)</f>
        <v>2.0715480622729969</v>
      </c>
      <c r="H170" s="65"/>
      <c r="I170" s="65"/>
      <c r="J170" s="59">
        <v>12.409723659238622</v>
      </c>
      <c r="K170" s="36">
        <f t="shared" si="10"/>
        <v>-0.19862250703088691</v>
      </c>
    </row>
    <row r="171" spans="1:25" x14ac:dyDescent="0.25">
      <c r="A171" s="1">
        <v>1999</v>
      </c>
      <c r="B171" s="2">
        <v>36342</v>
      </c>
      <c r="C171" s="3">
        <v>182</v>
      </c>
      <c r="D171" s="4">
        <v>0.75</v>
      </c>
      <c r="E171" s="43">
        <v>7.7155649698194591</v>
      </c>
      <c r="F171" s="47">
        <f t="shared" si="9"/>
        <v>182.75</v>
      </c>
      <c r="G171" s="65">
        <f t="shared" si="13"/>
        <v>2.0432397131818236</v>
      </c>
      <c r="H171" s="65"/>
      <c r="I171" s="65"/>
      <c r="J171" s="59">
        <v>12.130759463970524</v>
      </c>
      <c r="K171" s="36">
        <f t="shared" si="10"/>
        <v>-0.22153576852755386</v>
      </c>
    </row>
    <row r="172" spans="1:25" x14ac:dyDescent="0.25">
      <c r="A172" s="1">
        <v>1999</v>
      </c>
      <c r="B172" s="2">
        <v>36342</v>
      </c>
      <c r="C172" s="3">
        <v>182</v>
      </c>
      <c r="D172" s="4">
        <v>0.79166666666666696</v>
      </c>
      <c r="E172" s="43">
        <v>7.4466187495448359</v>
      </c>
      <c r="F172" s="47">
        <f t="shared" si="9"/>
        <v>182.79166666666666</v>
      </c>
      <c r="G172" s="65">
        <f t="shared" si="13"/>
        <v>2.0077600702447449</v>
      </c>
      <c r="H172" s="65"/>
      <c r="I172" s="65"/>
      <c r="J172" s="59">
        <v>11.819613721656543</v>
      </c>
      <c r="K172" s="36">
        <f t="shared" si="10"/>
        <v>-0.26894622027462312</v>
      </c>
    </row>
    <row r="173" spans="1:25" x14ac:dyDescent="0.25">
      <c r="A173" s="1">
        <v>1999</v>
      </c>
      <c r="B173" s="2">
        <v>36342</v>
      </c>
      <c r="C173" s="3">
        <v>182</v>
      </c>
      <c r="D173" s="4">
        <v>0.83333333333333404</v>
      </c>
      <c r="E173" s="43">
        <v>7.1862675635500697</v>
      </c>
      <c r="F173" s="47">
        <f t="shared" si="9"/>
        <v>182.83333333333334</v>
      </c>
      <c r="G173" s="65">
        <f t="shared" si="13"/>
        <v>1.9721719220017866</v>
      </c>
      <c r="H173" s="65"/>
      <c r="I173" s="65"/>
      <c r="J173" s="59">
        <v>11.441880266214657</v>
      </c>
      <c r="K173" s="36">
        <f t="shared" si="10"/>
        <v>-0.26035118599476625</v>
      </c>
    </row>
    <row r="174" spans="1:25" x14ac:dyDescent="0.25">
      <c r="A174" s="1">
        <v>1999</v>
      </c>
      <c r="B174" s="2">
        <v>36342</v>
      </c>
      <c r="C174" s="3">
        <v>182</v>
      </c>
      <c r="D174" s="4">
        <v>0.875</v>
      </c>
      <c r="E174" s="43">
        <v>6.9590730433385026</v>
      </c>
      <c r="F174" s="47">
        <f t="shared" si="9"/>
        <v>182.875</v>
      </c>
      <c r="G174" s="65">
        <f t="shared" si="13"/>
        <v>1.9400462820482518</v>
      </c>
      <c r="H174" s="65"/>
      <c r="I174" s="65"/>
      <c r="J174" s="59">
        <v>11.07621848813212</v>
      </c>
      <c r="K174" s="36">
        <f t="shared" si="10"/>
        <v>-0.22719452021156705</v>
      </c>
    </row>
    <row r="175" spans="1:25" x14ac:dyDescent="0.25">
      <c r="A175" s="1">
        <v>1999</v>
      </c>
      <c r="B175" s="2">
        <v>36342</v>
      </c>
      <c r="C175" s="3">
        <v>182</v>
      </c>
      <c r="D175" s="4">
        <v>0.91666666666666696</v>
      </c>
      <c r="E175" s="43">
        <v>6.6902603457930594</v>
      </c>
      <c r="F175" s="47">
        <f t="shared" si="9"/>
        <v>182.91666666666666</v>
      </c>
      <c r="G175" s="65">
        <f t="shared" si="13"/>
        <v>1.9006527890470768</v>
      </c>
      <c r="H175" s="65"/>
      <c r="I175" s="65"/>
      <c r="J175" s="59">
        <v>10.757125060868683</v>
      </c>
      <c r="K175" s="36">
        <f t="shared" si="10"/>
        <v>-0.26881269754544324</v>
      </c>
    </row>
    <row r="176" spans="1:25" s="35" customFormat="1" x14ac:dyDescent="0.25">
      <c r="A176" s="29">
        <v>1999</v>
      </c>
      <c r="B176" s="30">
        <v>36342</v>
      </c>
      <c r="C176" s="31">
        <v>182</v>
      </c>
      <c r="D176" s="32">
        <v>0.95833333333333404</v>
      </c>
      <c r="E176" s="44">
        <v>6.4773552370111336</v>
      </c>
      <c r="F176" s="49">
        <f t="shared" si="9"/>
        <v>182.95833333333334</v>
      </c>
      <c r="G176" s="66">
        <f t="shared" si="13"/>
        <v>1.8683122846148359</v>
      </c>
      <c r="H176" s="66"/>
      <c r="I176" s="66"/>
      <c r="J176" s="60">
        <v>10.379579137349802</v>
      </c>
      <c r="K176" s="37">
        <f t="shared" si="10"/>
        <v>-0.21290510878192581</v>
      </c>
      <c r="Y176"/>
    </row>
    <row r="177" spans="1:11" x14ac:dyDescent="0.25">
      <c r="A177" s="1">
        <v>1999</v>
      </c>
      <c r="B177" s="2">
        <v>36343</v>
      </c>
      <c r="C177" s="3">
        <v>183</v>
      </c>
      <c r="D177" s="4">
        <v>0</v>
      </c>
      <c r="E177" s="43">
        <v>6.2029921588146122</v>
      </c>
      <c r="F177" s="47">
        <f t="shared" si="9"/>
        <v>183</v>
      </c>
      <c r="G177" s="65">
        <f t="shared" si="13"/>
        <v>1.8250317818945201</v>
      </c>
      <c r="H177" s="65"/>
      <c r="I177" s="65"/>
      <c r="J177" s="59">
        <v>10.080555108161704</v>
      </c>
      <c r="K177" s="36">
        <f t="shared" si="10"/>
        <v>-0.27436307819652139</v>
      </c>
    </row>
    <row r="178" spans="1:11" x14ac:dyDescent="0.25">
      <c r="A178" s="1">
        <v>1999</v>
      </c>
      <c r="B178" s="2">
        <v>36343</v>
      </c>
      <c r="C178" s="3">
        <v>183</v>
      </c>
      <c r="D178" s="4">
        <v>4.1666666666666664E-2</v>
      </c>
      <c r="E178" s="43">
        <v>5.9823850271060923</v>
      </c>
      <c r="F178" s="47">
        <f t="shared" si="9"/>
        <v>183.04166666666666</v>
      </c>
      <c r="G178" s="65">
        <f t="shared" si="13"/>
        <v>1.7888193224136453</v>
      </c>
      <c r="H178" s="65"/>
      <c r="I178" s="65"/>
      <c r="J178" s="59">
        <v>9.6952137062002972</v>
      </c>
      <c r="K178" s="36">
        <f t="shared" si="10"/>
        <v>-0.22060713170851987</v>
      </c>
    </row>
    <row r="179" spans="1:11" x14ac:dyDescent="0.25">
      <c r="A179" s="1">
        <v>1999</v>
      </c>
      <c r="B179" s="2">
        <v>36343</v>
      </c>
      <c r="C179" s="3">
        <v>183</v>
      </c>
      <c r="D179" s="4">
        <v>8.3333333333333329E-2</v>
      </c>
      <c r="E179" s="43">
        <v>5.7061019370798833</v>
      </c>
      <c r="F179" s="47">
        <f t="shared" si="9"/>
        <v>183.08333333333334</v>
      </c>
      <c r="G179" s="65">
        <f t="shared" si="13"/>
        <v>1.7415361175248074</v>
      </c>
      <c r="H179" s="65"/>
      <c r="I179" s="65"/>
      <c r="J179" s="59">
        <v>9.3853722290815895</v>
      </c>
      <c r="K179" s="36">
        <f t="shared" si="10"/>
        <v>-0.27628309002620899</v>
      </c>
    </row>
    <row r="180" spans="1:11" x14ac:dyDescent="0.25">
      <c r="A180" s="1">
        <v>1999</v>
      </c>
      <c r="B180" s="2">
        <v>36343</v>
      </c>
      <c r="C180" s="3">
        <v>183</v>
      </c>
      <c r="D180" s="4">
        <v>0.125</v>
      </c>
      <c r="E180" s="43">
        <v>5.5417897727449281</v>
      </c>
      <c r="F180" s="47">
        <f t="shared" si="9"/>
        <v>183.125</v>
      </c>
      <c r="G180" s="65">
        <f t="shared" si="13"/>
        <v>1.7123175122577305</v>
      </c>
      <c r="H180" s="65"/>
      <c r="I180" s="65"/>
      <c r="J180" s="59">
        <v>8.9973341812919703</v>
      </c>
      <c r="K180" s="36">
        <f t="shared" si="10"/>
        <v>-0.16431216433495521</v>
      </c>
    </row>
    <row r="181" spans="1:11" x14ac:dyDescent="0.25">
      <c r="A181" s="1">
        <v>1999</v>
      </c>
      <c r="B181" s="2">
        <v>36343</v>
      </c>
      <c r="C181" s="3">
        <v>183</v>
      </c>
      <c r="D181" s="4">
        <v>0.16666666666666699</v>
      </c>
      <c r="E181" s="43">
        <v>5.4412417664940813</v>
      </c>
      <c r="F181" s="47">
        <f t="shared" si="9"/>
        <v>183.16666666666666</v>
      </c>
      <c r="G181" s="65">
        <f>LN(E181)</f>
        <v>1.6940073007188021</v>
      </c>
      <c r="I181" s="65"/>
      <c r="J181" s="59">
        <v>8.7665586695855726</v>
      </c>
      <c r="K181" s="36">
        <f t="shared" si="10"/>
        <v>-0.10054800625084681</v>
      </c>
    </row>
    <row r="182" spans="1:11" x14ac:dyDescent="0.25">
      <c r="A182" s="1">
        <v>1999</v>
      </c>
      <c r="B182" s="2">
        <v>36343</v>
      </c>
      <c r="C182" s="3">
        <v>183</v>
      </c>
      <c r="D182" s="4">
        <v>0.20833333333333401</v>
      </c>
      <c r="E182" s="43">
        <v>5.3031898151066317</v>
      </c>
      <c r="F182" s="47">
        <f t="shared" si="9"/>
        <v>183.20833333333334</v>
      </c>
      <c r="G182" s="65">
        <f>LN(E182)</f>
        <v>1.6683084914247648</v>
      </c>
      <c r="I182" s="65"/>
      <c r="J182" s="59">
        <v>8.6253395596826987</v>
      </c>
      <c r="K182" s="36">
        <f t="shared" si="10"/>
        <v>-0.13805195138744963</v>
      </c>
    </row>
    <row r="183" spans="1:11" x14ac:dyDescent="0.25">
      <c r="A183" s="1">
        <v>1999</v>
      </c>
      <c r="B183" s="2">
        <v>36343</v>
      </c>
      <c r="C183" s="3">
        <v>183</v>
      </c>
      <c r="D183" s="4">
        <v>0.25</v>
      </c>
      <c r="E183" s="43">
        <v>5.1682412004719946</v>
      </c>
      <c r="F183" s="47">
        <f t="shared" si="9"/>
        <v>183.25</v>
      </c>
      <c r="G183" s="65">
        <f>LN(E183)</f>
        <v>1.6425324373091563</v>
      </c>
      <c r="I183" s="65"/>
      <c r="J183" s="59">
        <v>8.4314463695317858</v>
      </c>
      <c r="K183" s="36">
        <f t="shared" si="10"/>
        <v>-0.13494861463463703</v>
      </c>
    </row>
    <row r="184" spans="1:11" x14ac:dyDescent="0.25">
      <c r="A184" s="1">
        <v>1999</v>
      </c>
      <c r="B184" s="2">
        <v>36343</v>
      </c>
      <c r="C184" s="3">
        <v>183</v>
      </c>
      <c r="D184" s="4">
        <v>0.29166666666666702</v>
      </c>
      <c r="E184" s="43">
        <v>5.1492120730847253</v>
      </c>
      <c r="F184" s="47">
        <f t="shared" si="9"/>
        <v>183.29166666666666</v>
      </c>
      <c r="G184" s="65"/>
      <c r="H184" s="65"/>
      <c r="I184" s="65"/>
      <c r="J184" s="59">
        <v>8.2419117984157229</v>
      </c>
      <c r="K184" s="36">
        <f t="shared" si="10"/>
        <v>-1.9029127387269362E-2</v>
      </c>
    </row>
    <row r="185" spans="1:11" x14ac:dyDescent="0.25">
      <c r="A185" s="1">
        <v>1999</v>
      </c>
      <c r="B185" s="2">
        <v>36343</v>
      </c>
      <c r="C185" s="3">
        <v>183</v>
      </c>
      <c r="D185" s="4">
        <v>0.33333333333333398</v>
      </c>
      <c r="E185" s="7">
        <v>5.1682412004719946</v>
      </c>
      <c r="F185" s="5">
        <f t="shared" si="9"/>
        <v>183.33333333333334</v>
      </c>
      <c r="G185" s="67"/>
      <c r="H185" s="67"/>
      <c r="I185" s="67"/>
      <c r="J185" s="59">
        <v>8.2151854959055122</v>
      </c>
      <c r="K185" s="15">
        <f t="shared" si="10"/>
        <v>1.9029127387269362E-2</v>
      </c>
    </row>
    <row r="186" spans="1:11" x14ac:dyDescent="0.25">
      <c r="A186" s="1">
        <v>1999</v>
      </c>
      <c r="B186" s="2">
        <v>36343</v>
      </c>
      <c r="C186" s="3">
        <v>183</v>
      </c>
      <c r="D186" s="4">
        <v>0.375</v>
      </c>
      <c r="E186" s="7">
        <v>5.2257008314241578</v>
      </c>
      <c r="F186" s="5">
        <f t="shared" si="9"/>
        <v>183.375</v>
      </c>
      <c r="G186" s="67"/>
      <c r="H186" s="67"/>
      <c r="I186" s="67"/>
      <c r="J186" s="59">
        <v>8.2419117984157229</v>
      </c>
      <c r="K186" s="15">
        <f t="shared" si="10"/>
        <v>5.745963095216311E-2</v>
      </c>
    </row>
    <row r="187" spans="1:11" x14ac:dyDescent="0.25">
      <c r="A187" s="1">
        <v>1999</v>
      </c>
      <c r="B187" s="2">
        <v>36343</v>
      </c>
      <c r="C187" s="3">
        <v>183</v>
      </c>
      <c r="D187" s="4">
        <v>0.41666666666666702</v>
      </c>
      <c r="E187" s="7">
        <v>5.4014775539720166</v>
      </c>
      <c r="F187" s="5">
        <f t="shared" si="9"/>
        <v>183.41666666666666</v>
      </c>
      <c r="G187" s="67"/>
      <c r="H187" s="67"/>
      <c r="I187" s="67"/>
      <c r="J187" s="59">
        <v>8.3226135272811206</v>
      </c>
      <c r="K187" s="15">
        <f t="shared" si="10"/>
        <v>0.17577672254785881</v>
      </c>
    </row>
    <row r="188" spans="1:11" x14ac:dyDescent="0.25">
      <c r="A188" s="1">
        <v>1999</v>
      </c>
      <c r="B188" s="2">
        <v>36343</v>
      </c>
      <c r="C188" s="3">
        <v>183</v>
      </c>
      <c r="D188" s="4">
        <v>0.45833333333333398</v>
      </c>
      <c r="E188" s="7">
        <v>5.5417897727449281</v>
      </c>
      <c r="F188" s="5">
        <f t="shared" si="9"/>
        <v>183.45833333333334</v>
      </c>
      <c r="G188" s="67"/>
      <c r="H188" s="67"/>
      <c r="I188" s="67"/>
      <c r="J188" s="59">
        <v>8.5694909465899105</v>
      </c>
      <c r="K188" s="15">
        <f t="shared" si="10"/>
        <v>0.14031221877291156</v>
      </c>
    </row>
    <row r="189" spans="1:11" x14ac:dyDescent="0.25">
      <c r="A189" s="1">
        <v>1999</v>
      </c>
      <c r="B189" s="2">
        <v>36343</v>
      </c>
      <c r="C189" s="3">
        <v>183</v>
      </c>
      <c r="D189" s="4">
        <v>0.5</v>
      </c>
      <c r="E189" s="7">
        <v>5.7898730120282149</v>
      </c>
      <c r="F189" s="5">
        <f t="shared" si="9"/>
        <v>183.5</v>
      </c>
      <c r="G189" s="67"/>
      <c r="H189" s="67"/>
      <c r="I189" s="67"/>
      <c r="J189" s="59">
        <v>8.7665586695855726</v>
      </c>
      <c r="K189" s="15">
        <f t="shared" si="10"/>
        <v>0.24808323928328679</v>
      </c>
    </row>
    <row r="190" spans="1:11" x14ac:dyDescent="0.25">
      <c r="A190" s="1">
        <v>1999</v>
      </c>
      <c r="B190" s="2">
        <v>36343</v>
      </c>
      <c r="C190" s="3">
        <v>183</v>
      </c>
      <c r="D190" s="4">
        <v>0.54166666666666696</v>
      </c>
      <c r="E190" s="7">
        <v>5.9823850271060923</v>
      </c>
      <c r="F190" s="5">
        <f t="shared" si="9"/>
        <v>183.54166666666666</v>
      </c>
      <c r="G190" s="67"/>
      <c r="H190" s="67"/>
      <c r="I190" s="67"/>
      <c r="J190" s="59">
        <v>9.1149901854328856</v>
      </c>
      <c r="K190" s="15">
        <f t="shared" si="10"/>
        <v>0.19251201507787741</v>
      </c>
    </row>
    <row r="191" spans="1:11" x14ac:dyDescent="0.25">
      <c r="A191" s="1">
        <v>1999</v>
      </c>
      <c r="B191" s="2">
        <v>36343</v>
      </c>
      <c r="C191" s="3">
        <v>183</v>
      </c>
      <c r="D191" s="4">
        <v>0.58333333333333404</v>
      </c>
      <c r="E191" s="7">
        <v>5.8534194300192732</v>
      </c>
      <c r="F191" s="5">
        <f t="shared" si="9"/>
        <v>183.58333333333334</v>
      </c>
      <c r="G191" s="67"/>
      <c r="H191" s="67"/>
      <c r="I191" s="67"/>
      <c r="J191" s="59">
        <v>9.3853722290815895</v>
      </c>
      <c r="K191" s="15">
        <f t="shared" si="10"/>
        <v>-0.12896559708681909</v>
      </c>
    </row>
    <row r="192" spans="1:11" x14ac:dyDescent="0.25">
      <c r="A192" s="1">
        <v>1999</v>
      </c>
      <c r="B192" s="2">
        <v>36343</v>
      </c>
      <c r="C192" s="3">
        <v>183</v>
      </c>
      <c r="D192" s="4">
        <v>0.625</v>
      </c>
      <c r="E192" s="7">
        <v>5.6234121765093468</v>
      </c>
      <c r="F192" s="5">
        <f t="shared" si="9"/>
        <v>183.625</v>
      </c>
      <c r="G192" s="67"/>
      <c r="H192" s="67"/>
      <c r="I192" s="67"/>
      <c r="J192" s="59">
        <v>9.204240772498979</v>
      </c>
      <c r="K192" s="15">
        <f t="shared" si="10"/>
        <v>-0.23000725350992646</v>
      </c>
    </row>
    <row r="193" spans="1:11" x14ac:dyDescent="0.25">
      <c r="A193" s="1">
        <v>1999</v>
      </c>
      <c r="B193" s="2">
        <v>36343</v>
      </c>
      <c r="C193" s="3">
        <v>183</v>
      </c>
      <c r="D193" s="4">
        <v>0.66666666666666696</v>
      </c>
      <c r="E193" s="7">
        <v>6.4291518771198692</v>
      </c>
      <c r="F193" s="5">
        <f t="shared" si="9"/>
        <v>183.66666666666666</v>
      </c>
      <c r="G193" s="67"/>
      <c r="H193" s="67"/>
      <c r="I193" s="67"/>
      <c r="J193" s="59">
        <v>8.8811968771198693</v>
      </c>
      <c r="K193" s="15">
        <f t="shared" si="10"/>
        <v>0.80573970061052247</v>
      </c>
    </row>
    <row r="194" spans="1:11" x14ac:dyDescent="0.25">
      <c r="A194" s="1">
        <v>1999</v>
      </c>
      <c r="B194" s="2">
        <v>36343</v>
      </c>
      <c r="C194" s="3">
        <v>183</v>
      </c>
      <c r="D194" s="4">
        <v>0.70833333333333404</v>
      </c>
      <c r="E194" s="7">
        <v>6.4052569228871761</v>
      </c>
      <c r="F194" s="5">
        <f t="shared" ref="F194:F257" si="14">SUM(C194+D194)</f>
        <v>183.70833333333334</v>
      </c>
      <c r="G194" s="67"/>
      <c r="H194" s="67"/>
      <c r="I194" s="67"/>
      <c r="J194" s="59">
        <v>8.8811968771198693</v>
      </c>
      <c r="K194" s="15">
        <f t="shared" si="10"/>
        <v>-2.3894954232693166E-2</v>
      </c>
    </row>
    <row r="195" spans="1:11" x14ac:dyDescent="0.25">
      <c r="A195" s="1">
        <v>1999</v>
      </c>
      <c r="B195" s="2">
        <v>36343</v>
      </c>
      <c r="C195" s="3">
        <v>183</v>
      </c>
      <c r="D195" s="4">
        <v>0.75</v>
      </c>
      <c r="E195" s="43">
        <v>6.6629451854328856</v>
      </c>
      <c r="F195" s="47">
        <f t="shared" si="14"/>
        <v>183.75</v>
      </c>
      <c r="G195" s="65">
        <f>LN(E195)</f>
        <v>1.896561606836803</v>
      </c>
      <c r="H195" s="65"/>
      <c r="I195" s="65"/>
      <c r="J195" s="59">
        <v>8.9390769228871765</v>
      </c>
      <c r="K195" s="15">
        <f t="shared" ref="K195:K258" si="15">E195-E194</f>
        <v>0.25768826254570953</v>
      </c>
    </row>
    <row r="196" spans="1:11" x14ac:dyDescent="0.25">
      <c r="A196" s="1">
        <v>1999</v>
      </c>
      <c r="B196" s="2">
        <v>36343</v>
      </c>
      <c r="C196" s="3">
        <v>183</v>
      </c>
      <c r="D196" s="4">
        <v>0.79166666666666696</v>
      </c>
      <c r="E196" s="43">
        <v>6.4907549014476764</v>
      </c>
      <c r="F196" s="47">
        <f t="shared" si="14"/>
        <v>183.79166666666666</v>
      </c>
      <c r="G196" s="65">
        <f t="shared" ref="G196:G203" si="16">LN(E196)</f>
        <v>1.8703788415860918</v>
      </c>
      <c r="H196" s="65"/>
      <c r="I196" s="65"/>
      <c r="J196" s="59">
        <v>9.1149901854328856</v>
      </c>
      <c r="K196" s="36">
        <f t="shared" si="15"/>
        <v>-0.17219028398520919</v>
      </c>
    </row>
    <row r="197" spans="1:11" x14ac:dyDescent="0.25">
      <c r="A197" s="1">
        <v>1999</v>
      </c>
      <c r="B197" s="2">
        <v>36343</v>
      </c>
      <c r="C197" s="3">
        <v>183</v>
      </c>
      <c r="D197" s="4">
        <v>0.83333333333333404</v>
      </c>
      <c r="E197" s="43">
        <v>6.2387145596826983</v>
      </c>
      <c r="F197" s="47">
        <f t="shared" si="14"/>
        <v>183.83333333333334</v>
      </c>
      <c r="G197" s="65">
        <f t="shared" si="16"/>
        <v>1.8307741611095618</v>
      </c>
      <c r="H197" s="65"/>
      <c r="I197" s="65"/>
      <c r="J197" s="59">
        <v>8.9100899014476767</v>
      </c>
      <c r="K197" s="36">
        <f t="shared" si="15"/>
        <v>-0.25204034176497814</v>
      </c>
    </row>
    <row r="198" spans="1:11" x14ac:dyDescent="0.25">
      <c r="A198" s="1">
        <v>1999</v>
      </c>
      <c r="B198" s="2">
        <v>36343</v>
      </c>
      <c r="C198" s="3">
        <v>183</v>
      </c>
      <c r="D198" s="4">
        <v>0.875</v>
      </c>
      <c r="E198" s="43">
        <v>5.8869235272811204</v>
      </c>
      <c r="F198" s="47">
        <f t="shared" si="14"/>
        <v>183.875</v>
      </c>
      <c r="G198" s="65">
        <f t="shared" si="16"/>
        <v>1.7727335398617217</v>
      </c>
      <c r="H198" s="65"/>
      <c r="I198" s="65"/>
      <c r="J198" s="59">
        <v>8.6253395596826987</v>
      </c>
      <c r="K198" s="36">
        <f t="shared" si="15"/>
        <v>-0.35179103240157783</v>
      </c>
    </row>
    <row r="199" spans="1:11" x14ac:dyDescent="0.25">
      <c r="A199" s="1">
        <v>1999</v>
      </c>
      <c r="B199" s="2">
        <v>36343</v>
      </c>
      <c r="C199" s="3">
        <v>183</v>
      </c>
      <c r="D199" s="4">
        <v>0.91666666666666696</v>
      </c>
      <c r="E199" s="43">
        <v>5.6570991421507486</v>
      </c>
      <c r="F199" s="47">
        <f t="shared" si="14"/>
        <v>183.91666666666666</v>
      </c>
      <c r="G199" s="65">
        <f t="shared" si="16"/>
        <v>1.7329112417776702</v>
      </c>
      <c r="H199" s="65"/>
      <c r="I199" s="65"/>
      <c r="J199" s="59">
        <v>8.3226135272811206</v>
      </c>
      <c r="K199" s="36">
        <f t="shared" si="15"/>
        <v>-0.22982438513037184</v>
      </c>
    </row>
    <row r="200" spans="1:11" s="35" customFormat="1" x14ac:dyDescent="0.25">
      <c r="A200" s="29">
        <v>1999</v>
      </c>
      <c r="B200" s="30">
        <v>36343</v>
      </c>
      <c r="C200" s="31">
        <v>183</v>
      </c>
      <c r="D200" s="32">
        <v>0.95833333333333404</v>
      </c>
      <c r="E200" s="44">
        <v>5.3144073069328162</v>
      </c>
      <c r="F200" s="49">
        <f t="shared" si="14"/>
        <v>183.95833333333334</v>
      </c>
      <c r="G200" s="66">
        <f t="shared" si="16"/>
        <v>1.6704214922988569</v>
      </c>
      <c r="H200" s="66"/>
      <c r="I200" s="66"/>
      <c r="J200" s="60">
        <v>8.1091441421507486</v>
      </c>
      <c r="K200" s="37">
        <f t="shared" si="15"/>
        <v>-0.34269183521793245</v>
      </c>
    </row>
    <row r="201" spans="1:11" x14ac:dyDescent="0.25">
      <c r="A201" s="1">
        <v>1999</v>
      </c>
      <c r="B201" s="2">
        <v>36344</v>
      </c>
      <c r="C201" s="3">
        <v>184</v>
      </c>
      <c r="D201" s="4">
        <v>0</v>
      </c>
      <c r="E201" s="43">
        <v>5.0585328560634588</v>
      </c>
      <c r="F201" s="47">
        <f t="shared" si="14"/>
        <v>184</v>
      </c>
      <c r="G201" s="65">
        <f t="shared" si="16"/>
        <v>1.6210764918613478</v>
      </c>
      <c r="H201" s="65"/>
      <c r="I201" s="65"/>
      <c r="J201" s="59">
        <v>7.799162306932816</v>
      </c>
      <c r="K201" s="36">
        <f t="shared" si="15"/>
        <v>-0.25587445086935734</v>
      </c>
    </row>
    <row r="202" spans="1:11" x14ac:dyDescent="0.25">
      <c r="A202" s="1">
        <v>1999</v>
      </c>
      <c r="B202" s="2">
        <v>36344</v>
      </c>
      <c r="C202" s="3">
        <v>184</v>
      </c>
      <c r="D202" s="4">
        <v>4.1666666666666664E-2</v>
      </c>
      <c r="E202" s="43">
        <v>4.8959336465835062</v>
      </c>
      <c r="F202" s="47">
        <f t="shared" si="14"/>
        <v>184.04166666666666</v>
      </c>
      <c r="G202" s="65">
        <f t="shared" si="16"/>
        <v>1.5884049925412898</v>
      </c>
      <c r="H202" s="65"/>
      <c r="I202" s="65"/>
      <c r="J202" s="59">
        <v>7.5254328560634587</v>
      </c>
      <c r="K202" s="36">
        <f t="shared" si="15"/>
        <v>-0.16259920947995266</v>
      </c>
    </row>
    <row r="203" spans="1:11" x14ac:dyDescent="0.25">
      <c r="A203" s="1">
        <v>1999</v>
      </c>
      <c r="B203" s="2">
        <v>36344</v>
      </c>
      <c r="C203" s="3">
        <v>184</v>
      </c>
      <c r="D203" s="4">
        <v>8.3333333333333329E-2</v>
      </c>
      <c r="E203" s="43">
        <v>4.6849918105885067</v>
      </c>
      <c r="F203" s="47">
        <f t="shared" si="14"/>
        <v>184.08333333333334</v>
      </c>
      <c r="G203" s="65">
        <f t="shared" si="16"/>
        <v>1.5443641676821356</v>
      </c>
      <c r="H203" s="65">
        <f>LN(E203)</f>
        <v>1.5443641676821356</v>
      </c>
      <c r="I203" s="65"/>
      <c r="J203" s="59">
        <v>7.2849336465835055</v>
      </c>
      <c r="K203" s="36">
        <f t="shared" si="15"/>
        <v>-0.21094183599499949</v>
      </c>
    </row>
    <row r="204" spans="1:11" x14ac:dyDescent="0.25">
      <c r="A204" s="1">
        <v>1999</v>
      </c>
      <c r="B204" s="2">
        <v>36344</v>
      </c>
      <c r="C204" s="3">
        <v>184</v>
      </c>
      <c r="D204" s="4">
        <v>0.125</v>
      </c>
      <c r="E204" s="43">
        <v>4.5950279191971948</v>
      </c>
      <c r="F204" s="47">
        <f t="shared" si="14"/>
        <v>184.125</v>
      </c>
      <c r="G204" s="65"/>
      <c r="H204" s="65">
        <f>LN(E204)</f>
        <v>1.5249748317842284</v>
      </c>
      <c r="I204" s="65"/>
      <c r="J204" s="59">
        <v>6.9610918105885062</v>
      </c>
      <c r="K204" s="36">
        <f t="shared" si="15"/>
        <v>-8.996389139131189E-2</v>
      </c>
    </row>
    <row r="205" spans="1:11" x14ac:dyDescent="0.25">
      <c r="A205" s="1">
        <v>1999</v>
      </c>
      <c r="B205" s="2">
        <v>36344</v>
      </c>
      <c r="C205" s="3">
        <v>184</v>
      </c>
      <c r="D205" s="4">
        <v>0.16666666666666699</v>
      </c>
      <c r="E205" s="43">
        <v>4.5711470348270931</v>
      </c>
      <c r="F205" s="47">
        <f t="shared" si="14"/>
        <v>184.16666666666666</v>
      </c>
      <c r="G205" s="65"/>
      <c r="H205" s="65">
        <f t="shared" ref="H205:H209" si="17">LN(E205)</f>
        <v>1.5197641657163361</v>
      </c>
      <c r="I205" s="65"/>
      <c r="J205" s="59">
        <v>6.7386279191971949</v>
      </c>
      <c r="K205" s="36">
        <f t="shared" si="15"/>
        <v>-2.3880884370101718E-2</v>
      </c>
    </row>
    <row r="206" spans="1:11" x14ac:dyDescent="0.25">
      <c r="A206" s="1">
        <v>1999</v>
      </c>
      <c r="B206" s="2">
        <v>36344</v>
      </c>
      <c r="C206" s="3">
        <v>184</v>
      </c>
      <c r="D206" s="4">
        <v>0.20833333333333401</v>
      </c>
      <c r="E206" s="43">
        <v>4.5219713627056422</v>
      </c>
      <c r="F206" s="47">
        <f t="shared" si="14"/>
        <v>184.20833333333334</v>
      </c>
      <c r="G206" s="65"/>
      <c r="H206" s="65">
        <f t="shared" si="17"/>
        <v>1.5089480409532932</v>
      </c>
      <c r="I206" s="65"/>
      <c r="J206" s="59">
        <v>6.5871470348270931</v>
      </c>
      <c r="K206" s="36">
        <f t="shared" si="15"/>
        <v>-4.9175672121450908E-2</v>
      </c>
    </row>
    <row r="207" spans="1:11" x14ac:dyDescent="0.25">
      <c r="A207" s="1">
        <v>1999</v>
      </c>
      <c r="B207" s="2">
        <v>36344</v>
      </c>
      <c r="C207" s="3">
        <v>184</v>
      </c>
      <c r="D207" s="4">
        <v>0.25</v>
      </c>
      <c r="E207" s="43">
        <v>4.4515365578968069</v>
      </c>
      <c r="F207" s="47">
        <f t="shared" si="14"/>
        <v>184.25</v>
      </c>
      <c r="G207" s="65"/>
      <c r="H207" s="65">
        <f t="shared" si="17"/>
        <v>1.4932493304873211</v>
      </c>
      <c r="I207" s="65"/>
      <c r="J207" s="59">
        <v>6.4390713627056417</v>
      </c>
      <c r="K207" s="36">
        <f t="shared" si="15"/>
        <v>-7.0434804808835239E-2</v>
      </c>
    </row>
    <row r="208" spans="1:11" x14ac:dyDescent="0.25">
      <c r="A208" s="1">
        <v>1999</v>
      </c>
      <c r="B208" s="2">
        <v>36344</v>
      </c>
      <c r="C208" s="3">
        <v>184</v>
      </c>
      <c r="D208" s="4">
        <v>0.29166666666666702</v>
      </c>
      <c r="E208" s="43">
        <v>4.390303941304234</v>
      </c>
      <c r="F208" s="47">
        <f t="shared" si="14"/>
        <v>184.29166666666666</v>
      </c>
      <c r="G208" s="65"/>
      <c r="H208" s="65">
        <f t="shared" si="17"/>
        <v>1.4793984596116911</v>
      </c>
      <c r="I208" s="65"/>
      <c r="J208" s="59">
        <v>6.3148015578968071</v>
      </c>
      <c r="K208" s="36">
        <f t="shared" si="15"/>
        <v>-6.1232616592572953E-2</v>
      </c>
    </row>
    <row r="209" spans="1:11" x14ac:dyDescent="0.25">
      <c r="A209" s="1">
        <v>1999</v>
      </c>
      <c r="B209" s="2">
        <v>36344</v>
      </c>
      <c r="C209" s="3">
        <v>184</v>
      </c>
      <c r="D209" s="4">
        <v>0.33333333333333398</v>
      </c>
      <c r="E209" s="43">
        <v>4.3296650778645329</v>
      </c>
      <c r="F209" s="47">
        <f t="shared" si="14"/>
        <v>184.33333333333334</v>
      </c>
      <c r="G209" s="65"/>
      <c r="H209" s="65">
        <f t="shared" si="17"/>
        <v>1.4654901897998214</v>
      </c>
      <c r="I209" s="65"/>
      <c r="J209" s="59">
        <v>6.2535689413042332</v>
      </c>
      <c r="K209" s="36">
        <f t="shared" si="15"/>
        <v>-6.0638863439701041E-2</v>
      </c>
    </row>
    <row r="210" spans="1:11" x14ac:dyDescent="0.25">
      <c r="A210" s="1">
        <v>1999</v>
      </c>
      <c r="B210" s="2">
        <v>36344</v>
      </c>
      <c r="C210" s="3">
        <v>184</v>
      </c>
      <c r="D210" s="4">
        <v>0.375</v>
      </c>
      <c r="E210" s="7">
        <v>4.390303941304234</v>
      </c>
      <c r="F210" s="5">
        <f t="shared" si="14"/>
        <v>184.375</v>
      </c>
      <c r="G210" s="67"/>
      <c r="H210" s="67"/>
      <c r="I210" s="67"/>
      <c r="J210" s="59">
        <v>6.1929300778645331</v>
      </c>
      <c r="K210" s="15">
        <f t="shared" si="15"/>
        <v>6.0638863439701041E-2</v>
      </c>
    </row>
    <row r="211" spans="1:11" x14ac:dyDescent="0.25">
      <c r="A211" s="1">
        <v>1999</v>
      </c>
      <c r="B211" s="2">
        <v>36344</v>
      </c>
      <c r="C211" s="3">
        <v>184</v>
      </c>
      <c r="D211" s="4">
        <v>0.41666666666666702</v>
      </c>
      <c r="E211" s="7">
        <v>4.5243703498784846</v>
      </c>
      <c r="F211" s="5">
        <f t="shared" si="14"/>
        <v>184.41666666666666</v>
      </c>
      <c r="G211" s="67"/>
      <c r="H211" s="67"/>
      <c r="I211" s="67"/>
      <c r="J211" s="59">
        <v>6.2535689413042332</v>
      </c>
      <c r="K211" s="15">
        <f t="shared" si="15"/>
        <v>0.13406640857425067</v>
      </c>
    </row>
    <row r="212" spans="1:11" x14ac:dyDescent="0.25">
      <c r="A212" s="1">
        <v>1999</v>
      </c>
      <c r="B212" s="2">
        <v>36344</v>
      </c>
      <c r="C212" s="3">
        <v>184</v>
      </c>
      <c r="D212" s="4">
        <v>0.45833333333333398</v>
      </c>
      <c r="E212" s="7">
        <v>4.5276220348270932</v>
      </c>
      <c r="F212" s="5">
        <f t="shared" si="14"/>
        <v>184.45833333333334</v>
      </c>
      <c r="G212" s="67"/>
      <c r="H212" s="67"/>
      <c r="I212" s="67"/>
      <c r="J212" s="59">
        <v>6.502120349878485</v>
      </c>
      <c r="K212" s="15">
        <f t="shared" si="15"/>
        <v>3.251684948608613E-3</v>
      </c>
    </row>
    <row r="213" spans="1:11" x14ac:dyDescent="0.25">
      <c r="A213" s="1">
        <v>1999</v>
      </c>
      <c r="B213" s="2">
        <v>36344</v>
      </c>
      <c r="C213" s="3">
        <v>184</v>
      </c>
      <c r="D213" s="4">
        <v>0.5</v>
      </c>
      <c r="E213" s="7">
        <v>4.5873173575096793</v>
      </c>
      <c r="F213" s="5">
        <f t="shared" si="14"/>
        <v>184.5</v>
      </c>
      <c r="G213" s="67"/>
      <c r="H213" s="67"/>
      <c r="I213" s="67"/>
      <c r="J213" s="59">
        <v>6.5871470348270931</v>
      </c>
      <c r="K213" s="15">
        <f t="shared" si="15"/>
        <v>5.9695322682586038E-2</v>
      </c>
    </row>
    <row r="214" spans="1:11" x14ac:dyDescent="0.25">
      <c r="A214" s="1">
        <v>1999</v>
      </c>
      <c r="B214" s="2">
        <v>36344</v>
      </c>
      <c r="C214" s="3">
        <v>184</v>
      </c>
      <c r="D214" s="4">
        <v>0.54166666666666696</v>
      </c>
      <c r="E214" s="7">
        <v>4.6262722274487338</v>
      </c>
      <c r="F214" s="5">
        <f t="shared" si="14"/>
        <v>184.54166666666666</v>
      </c>
      <c r="G214" s="67"/>
      <c r="H214" s="67"/>
      <c r="I214" s="67"/>
      <c r="J214" s="59">
        <v>6.8267473575096789</v>
      </c>
      <c r="K214" s="15">
        <f t="shared" si="15"/>
        <v>3.8954869939054504E-2</v>
      </c>
    </row>
    <row r="215" spans="1:11" x14ac:dyDescent="0.25">
      <c r="A215" s="1">
        <v>1999</v>
      </c>
      <c r="B215" s="2">
        <v>36344</v>
      </c>
      <c r="C215" s="3">
        <v>184</v>
      </c>
      <c r="D215" s="4">
        <v>0.58333333333333404</v>
      </c>
      <c r="E215" s="7">
        <v>4.9194518459924623</v>
      </c>
      <c r="F215" s="5">
        <f t="shared" si="14"/>
        <v>184.58333333333334</v>
      </c>
      <c r="G215" s="67"/>
      <c r="H215" s="67"/>
      <c r="I215" s="67"/>
      <c r="J215" s="59">
        <v>7.0292522274487341</v>
      </c>
      <c r="K215" s="15">
        <f t="shared" si="15"/>
        <v>0.29317961854372854</v>
      </c>
    </row>
    <row r="216" spans="1:11" x14ac:dyDescent="0.25">
      <c r="A216" s="1">
        <v>1999</v>
      </c>
      <c r="B216" s="2">
        <v>36344</v>
      </c>
      <c r="C216" s="3">
        <v>184</v>
      </c>
      <c r="D216" s="4">
        <v>0.625</v>
      </c>
      <c r="E216" s="7">
        <v>5.5753241421507491</v>
      </c>
      <c r="F216" s="5">
        <f t="shared" si="14"/>
        <v>184.625</v>
      </c>
      <c r="G216" s="67"/>
      <c r="H216" s="67"/>
      <c r="I216" s="67"/>
      <c r="J216" s="59">
        <v>7.4042068459924621</v>
      </c>
      <c r="K216" s="15">
        <f t="shared" si="15"/>
        <v>0.65587229615828679</v>
      </c>
    </row>
    <row r="217" spans="1:11" x14ac:dyDescent="0.25">
      <c r="A217" s="1">
        <v>1999</v>
      </c>
      <c r="B217" s="2">
        <v>36344</v>
      </c>
      <c r="C217" s="3">
        <v>184</v>
      </c>
      <c r="D217" s="4">
        <v>0.66666666666666696</v>
      </c>
      <c r="E217" s="7">
        <v>5.8329889502848182</v>
      </c>
      <c r="F217" s="5">
        <f t="shared" si="14"/>
        <v>184.66666666666666</v>
      </c>
      <c r="G217" s="67"/>
      <c r="H217" s="67"/>
      <c r="I217" s="67"/>
      <c r="J217" s="59">
        <v>8.1091441421507486</v>
      </c>
      <c r="K217" s="15">
        <f t="shared" si="15"/>
        <v>0.25766480813406911</v>
      </c>
    </row>
    <row r="218" spans="1:11" x14ac:dyDescent="0.25">
      <c r="A218" s="1">
        <v>1999</v>
      </c>
      <c r="B218" s="2">
        <v>36344</v>
      </c>
      <c r="C218" s="3">
        <v>184</v>
      </c>
      <c r="D218" s="4">
        <v>0.70833333333333404</v>
      </c>
      <c r="E218" s="43">
        <v>6.2707882472373351</v>
      </c>
      <c r="F218" s="47">
        <f t="shared" si="14"/>
        <v>184.70833333333334</v>
      </c>
      <c r="G218" s="65">
        <f>LN(E218)</f>
        <v>1.8359020640058095</v>
      </c>
      <c r="H218" s="65"/>
      <c r="I218" s="65"/>
      <c r="J218" s="59">
        <v>8.5140039502848186</v>
      </c>
      <c r="K218" s="15">
        <f t="shared" si="15"/>
        <v>0.43779929695251685</v>
      </c>
    </row>
    <row r="219" spans="1:11" x14ac:dyDescent="0.25">
      <c r="A219" s="1">
        <v>1999</v>
      </c>
      <c r="B219" s="2">
        <v>36344</v>
      </c>
      <c r="C219" s="3">
        <v>184</v>
      </c>
      <c r="D219" s="4">
        <v>0.75</v>
      </c>
      <c r="E219" s="43">
        <v>6.0734710784262127</v>
      </c>
      <c r="F219" s="47">
        <f t="shared" si="14"/>
        <v>184.75</v>
      </c>
      <c r="G219" s="65">
        <f t="shared" ref="G219:G225" si="18">LN(E219)</f>
        <v>1.8039302832181787</v>
      </c>
      <c r="H219" s="65"/>
      <c r="I219" s="65"/>
      <c r="J219" s="59">
        <v>8.9681582472373353</v>
      </c>
      <c r="K219" s="36">
        <f t="shared" si="15"/>
        <v>-0.19731716881112238</v>
      </c>
    </row>
    <row r="220" spans="1:11" x14ac:dyDescent="0.25">
      <c r="A220" s="1">
        <v>1999</v>
      </c>
      <c r="B220" s="2">
        <v>36344</v>
      </c>
      <c r="C220" s="3">
        <v>184</v>
      </c>
      <c r="D220" s="4">
        <v>0.79166666666666696</v>
      </c>
      <c r="E220" s="43">
        <v>5.8596362293180366</v>
      </c>
      <c r="F220" s="47">
        <f t="shared" si="14"/>
        <v>184.79166666666666</v>
      </c>
      <c r="G220" s="65">
        <f t="shared" si="18"/>
        <v>1.7680875247538854</v>
      </c>
      <c r="H220" s="65"/>
      <c r="I220" s="65"/>
      <c r="J220" s="59">
        <v>8.7381310784262123</v>
      </c>
      <c r="K220" s="36">
        <f t="shared" si="15"/>
        <v>-0.21383484910817607</v>
      </c>
    </row>
    <row r="221" spans="1:11" x14ac:dyDescent="0.25">
      <c r="A221" s="1">
        <v>1999</v>
      </c>
      <c r="B221" s="2">
        <v>36344</v>
      </c>
      <c r="C221" s="3">
        <v>184</v>
      </c>
      <c r="D221" s="4">
        <v>0.83333333333333404</v>
      </c>
      <c r="E221" s="43">
        <v>5.6323004959055121</v>
      </c>
      <c r="F221" s="47">
        <f t="shared" si="14"/>
        <v>184.83333333333334</v>
      </c>
      <c r="G221" s="65">
        <f t="shared" si="18"/>
        <v>1.7285179725292681</v>
      </c>
      <c r="H221" s="65"/>
      <c r="I221" s="65"/>
      <c r="J221" s="59">
        <v>8.4588762293180366</v>
      </c>
      <c r="K221" s="36">
        <f t="shared" si="15"/>
        <v>-0.22733573341252455</v>
      </c>
    </row>
    <row r="222" spans="1:11" x14ac:dyDescent="0.25">
      <c r="A222" s="1">
        <v>1999</v>
      </c>
      <c r="B222" s="2">
        <v>36344</v>
      </c>
      <c r="C222" s="3">
        <v>184</v>
      </c>
      <c r="D222" s="4">
        <v>0.875</v>
      </c>
      <c r="E222" s="43">
        <v>5.3930347590794332</v>
      </c>
      <c r="F222" s="47">
        <f t="shared" si="14"/>
        <v>184.875</v>
      </c>
      <c r="G222" s="65">
        <f t="shared" si="18"/>
        <v>1.685108261555798</v>
      </c>
      <c r="H222" s="65"/>
      <c r="I222" s="65"/>
      <c r="J222" s="59">
        <v>8.2151854959055122</v>
      </c>
      <c r="K222" s="36">
        <f t="shared" si="15"/>
        <v>-0.23926573682607888</v>
      </c>
    </row>
    <row r="223" spans="1:11" x14ac:dyDescent="0.25">
      <c r="A223" s="1">
        <v>1999</v>
      </c>
      <c r="B223" s="2">
        <v>36344</v>
      </c>
      <c r="C223" s="3">
        <v>184</v>
      </c>
      <c r="D223" s="4">
        <v>0.91666666666666696</v>
      </c>
      <c r="E223" s="43">
        <v>5.0489440901313243</v>
      </c>
      <c r="F223" s="47">
        <f t="shared" si="14"/>
        <v>184.91666666666666</v>
      </c>
      <c r="G223" s="65">
        <f t="shared" si="18"/>
        <v>1.6191791303615803</v>
      </c>
      <c r="H223" s="65"/>
      <c r="I223" s="65"/>
      <c r="J223" s="59">
        <v>7.9268547590794327</v>
      </c>
      <c r="K223" s="36">
        <f t="shared" si="15"/>
        <v>-0.34409066894810891</v>
      </c>
    </row>
    <row r="224" spans="1:11" s="35" customFormat="1" x14ac:dyDescent="0.25">
      <c r="A224" s="29">
        <v>1999</v>
      </c>
      <c r="B224" s="30">
        <v>36344</v>
      </c>
      <c r="C224" s="31">
        <v>184</v>
      </c>
      <c r="D224" s="32">
        <v>0.95833333333333404</v>
      </c>
      <c r="E224" s="44">
        <v>4.826565002017567</v>
      </c>
      <c r="F224" s="49">
        <f t="shared" si="14"/>
        <v>184.95833333333334</v>
      </c>
      <c r="G224" s="66">
        <f t="shared" si="18"/>
        <v>1.5741350349497227</v>
      </c>
      <c r="H224" s="66"/>
      <c r="I224" s="66"/>
      <c r="J224" s="60">
        <v>7.5991190901313246</v>
      </c>
      <c r="K224" s="37">
        <f t="shared" si="15"/>
        <v>-0.22237908811375728</v>
      </c>
    </row>
    <row r="225" spans="1:11" x14ac:dyDescent="0.25">
      <c r="A225" s="1">
        <v>1999</v>
      </c>
      <c r="B225" s="2">
        <v>36345</v>
      </c>
      <c r="C225" s="3">
        <v>185</v>
      </c>
      <c r="D225" s="4">
        <v>0</v>
      </c>
      <c r="E225" s="43">
        <v>4.796310566748696</v>
      </c>
      <c r="F225" s="47">
        <f t="shared" si="14"/>
        <v>185</v>
      </c>
      <c r="G225" s="94">
        <f t="shared" si="18"/>
        <v>1.5678469904375152</v>
      </c>
      <c r="H225" s="94"/>
      <c r="I225" s="65"/>
      <c r="J225" s="59">
        <v>7.3562650020175671</v>
      </c>
      <c r="K225" s="36">
        <f t="shared" si="15"/>
        <v>-3.0254435268870949E-2</v>
      </c>
    </row>
    <row r="226" spans="1:11" x14ac:dyDescent="0.25">
      <c r="A226" s="1">
        <v>1999</v>
      </c>
      <c r="B226" s="2">
        <v>36345</v>
      </c>
      <c r="C226" s="3">
        <v>185</v>
      </c>
      <c r="D226" s="4">
        <v>4.1666666666666664E-2</v>
      </c>
      <c r="E226" s="7">
        <v>4.938810613788494</v>
      </c>
      <c r="F226" s="5">
        <f t="shared" si="14"/>
        <v>185.04166666666666</v>
      </c>
      <c r="G226" s="95"/>
      <c r="H226" s="95"/>
      <c r="I226" s="67"/>
      <c r="J226" s="59">
        <v>7.2613105667486959</v>
      </c>
      <c r="K226" s="15">
        <f t="shared" si="15"/>
        <v>0.14250004703979791</v>
      </c>
    </row>
    <row r="227" spans="1:11" x14ac:dyDescent="0.25">
      <c r="A227" s="1">
        <v>1999</v>
      </c>
      <c r="B227" s="2">
        <v>36345</v>
      </c>
      <c r="C227" s="3">
        <v>185</v>
      </c>
      <c r="D227" s="4">
        <v>8.3333333333333329E-2</v>
      </c>
      <c r="E227" s="7">
        <v>5.0502918459924624</v>
      </c>
      <c r="F227" s="5">
        <f t="shared" si="14"/>
        <v>185.08333333333334</v>
      </c>
      <c r="G227" s="67"/>
      <c r="H227" s="67"/>
      <c r="I227" s="67"/>
      <c r="J227" s="59">
        <v>7.3324106137884941</v>
      </c>
      <c r="K227" s="15">
        <f t="shared" si="15"/>
        <v>0.11148123220396844</v>
      </c>
    </row>
    <row r="228" spans="1:11" x14ac:dyDescent="0.25">
      <c r="A228" s="1">
        <v>1999</v>
      </c>
      <c r="B228" s="2">
        <v>36345</v>
      </c>
      <c r="C228" s="3">
        <v>185</v>
      </c>
      <c r="D228" s="4">
        <v>0.125</v>
      </c>
      <c r="E228" s="7">
        <v>5.2205621914333795</v>
      </c>
      <c r="F228" s="5">
        <f t="shared" si="14"/>
        <v>185.125</v>
      </c>
      <c r="G228" s="67"/>
      <c r="H228" s="67"/>
      <c r="I228" s="67"/>
      <c r="J228" s="59">
        <v>7.4042068459924621</v>
      </c>
      <c r="K228" s="15">
        <f t="shared" si="15"/>
        <v>0.17027034544091713</v>
      </c>
    </row>
    <row r="229" spans="1:11" x14ac:dyDescent="0.25">
      <c r="A229" s="1">
        <v>1999</v>
      </c>
      <c r="B229" s="2">
        <v>36345</v>
      </c>
      <c r="C229" s="3">
        <v>185</v>
      </c>
      <c r="D229" s="4">
        <v>0.16666666666666699</v>
      </c>
      <c r="E229" s="7">
        <v>5.7019123578266182</v>
      </c>
      <c r="F229" s="5">
        <f t="shared" si="14"/>
        <v>185.16666666666666</v>
      </c>
      <c r="G229" s="67"/>
      <c r="H229" s="67"/>
      <c r="I229" s="67"/>
      <c r="J229" s="59">
        <v>7.5744771914333793</v>
      </c>
      <c r="K229" s="15">
        <f t="shared" si="15"/>
        <v>0.48135016639323869</v>
      </c>
    </row>
    <row r="230" spans="1:11" x14ac:dyDescent="0.25">
      <c r="A230" s="1">
        <v>1999</v>
      </c>
      <c r="B230" s="2">
        <v>36345</v>
      </c>
      <c r="C230" s="3">
        <v>185</v>
      </c>
      <c r="D230" s="4">
        <v>0.20833333333333401</v>
      </c>
      <c r="E230" s="7">
        <v>5.8193254623960513</v>
      </c>
      <c r="F230" s="5">
        <f t="shared" si="14"/>
        <v>185.20833333333334</v>
      </c>
      <c r="G230" s="67"/>
      <c r="H230" s="67"/>
      <c r="I230" s="67"/>
      <c r="J230" s="59">
        <v>8.030512357826618</v>
      </c>
      <c r="K230" s="15">
        <f t="shared" si="15"/>
        <v>0.1174131045694331</v>
      </c>
    </row>
    <row r="231" spans="1:11" x14ac:dyDescent="0.25">
      <c r="A231" s="1">
        <v>1999</v>
      </c>
      <c r="B231" s="2">
        <v>36345</v>
      </c>
      <c r="C231" s="3">
        <v>185</v>
      </c>
      <c r="D231" s="4">
        <v>0.25</v>
      </c>
      <c r="E231" s="7">
        <v>5.7225191421507482</v>
      </c>
      <c r="F231" s="5">
        <f t="shared" si="14"/>
        <v>185.25</v>
      </c>
      <c r="G231" s="67"/>
      <c r="H231" s="67"/>
      <c r="I231" s="67"/>
      <c r="J231" s="59">
        <v>8.1355254623960516</v>
      </c>
      <c r="K231" s="15">
        <f t="shared" si="15"/>
        <v>-9.6806320245303112E-2</v>
      </c>
    </row>
    <row r="232" spans="1:11" x14ac:dyDescent="0.25">
      <c r="A232" s="1">
        <v>1999</v>
      </c>
      <c r="B232" s="2">
        <v>36345</v>
      </c>
      <c r="C232" s="3">
        <v>185</v>
      </c>
      <c r="D232" s="4">
        <v>0.29166666666666702</v>
      </c>
      <c r="E232" s="7">
        <v>5.5130473578266184</v>
      </c>
      <c r="F232" s="5">
        <f t="shared" si="14"/>
        <v>185.29166666666666</v>
      </c>
      <c r="G232" s="67"/>
      <c r="H232" s="67"/>
      <c r="I232" s="67"/>
      <c r="J232" s="59">
        <v>8.1091441421507486</v>
      </c>
      <c r="K232" s="15">
        <f t="shared" si="15"/>
        <v>-0.20947178432412983</v>
      </c>
    </row>
    <row r="233" spans="1:11" x14ac:dyDescent="0.25">
      <c r="A233" s="1">
        <v>1999</v>
      </c>
      <c r="B233" s="2">
        <v>36345</v>
      </c>
      <c r="C233" s="3">
        <v>185</v>
      </c>
      <c r="D233" s="4">
        <v>0.33333333333333398</v>
      </c>
      <c r="E233" s="7">
        <v>5.5980933694292201</v>
      </c>
      <c r="F233" s="5">
        <f t="shared" si="14"/>
        <v>185.33333333333334</v>
      </c>
      <c r="G233" s="67"/>
      <c r="H233" s="67"/>
      <c r="I233" s="67"/>
      <c r="J233" s="59">
        <v>8.030512357826618</v>
      </c>
      <c r="K233" s="15">
        <f t="shared" si="15"/>
        <v>8.5046011602601723E-2</v>
      </c>
    </row>
    <row r="234" spans="1:11" x14ac:dyDescent="0.25">
      <c r="A234" s="1">
        <v>1999</v>
      </c>
      <c r="B234" s="2">
        <v>36345</v>
      </c>
      <c r="C234" s="3">
        <v>185</v>
      </c>
      <c r="D234" s="4">
        <v>0.375</v>
      </c>
      <c r="E234" s="7">
        <v>5.522817866823857</v>
      </c>
      <c r="F234" s="5">
        <f t="shared" si="14"/>
        <v>185.375</v>
      </c>
      <c r="G234" s="67"/>
      <c r="H234" s="67"/>
      <c r="I234" s="67"/>
      <c r="J234" s="59">
        <v>8.0828483694292199</v>
      </c>
      <c r="K234" s="15">
        <f t="shared" si="15"/>
        <v>-7.5275502605363087E-2</v>
      </c>
    </row>
    <row r="235" spans="1:11" x14ac:dyDescent="0.25">
      <c r="A235" s="1">
        <v>1999</v>
      </c>
      <c r="B235" s="2">
        <v>36345</v>
      </c>
      <c r="C235" s="3">
        <v>185</v>
      </c>
      <c r="D235" s="4">
        <v>0.41666666666666702</v>
      </c>
      <c r="E235" s="7">
        <v>5.4420997590794329</v>
      </c>
      <c r="F235" s="5">
        <f t="shared" si="14"/>
        <v>185.41666666666666</v>
      </c>
      <c r="G235" s="67"/>
      <c r="H235" s="67"/>
      <c r="I235" s="67"/>
      <c r="J235" s="59">
        <v>8.0566378668238574</v>
      </c>
      <c r="K235" s="15">
        <f t="shared" si="15"/>
        <v>-8.0718107744424117E-2</v>
      </c>
    </row>
    <row r="236" spans="1:11" x14ac:dyDescent="0.25">
      <c r="A236" s="1">
        <v>1999</v>
      </c>
      <c r="B236" s="2">
        <v>36345</v>
      </c>
      <c r="C236" s="3">
        <v>185</v>
      </c>
      <c r="D236" s="4">
        <v>0.45833333333333398</v>
      </c>
      <c r="E236" s="7">
        <v>5.5980933694292201</v>
      </c>
      <c r="F236" s="5">
        <f t="shared" si="14"/>
        <v>185.45833333333334</v>
      </c>
      <c r="G236" s="67"/>
      <c r="H236" s="67"/>
      <c r="I236" s="67"/>
      <c r="J236" s="59">
        <v>7.9268547590794327</v>
      </c>
      <c r="K236" s="15">
        <f t="shared" si="15"/>
        <v>0.1559936103497872</v>
      </c>
    </row>
    <row r="237" spans="1:11" x14ac:dyDescent="0.25">
      <c r="A237" s="1">
        <v>1999</v>
      </c>
      <c r="B237" s="2">
        <v>36345</v>
      </c>
      <c r="C237" s="3">
        <v>185</v>
      </c>
      <c r="D237" s="4">
        <v>0.5</v>
      </c>
      <c r="E237" s="7">
        <v>5.8976263695317854</v>
      </c>
      <c r="F237" s="5">
        <f t="shared" si="14"/>
        <v>185.5</v>
      </c>
      <c r="G237" s="67"/>
      <c r="H237" s="67"/>
      <c r="I237" s="67"/>
      <c r="J237" s="59">
        <v>8.0828483694292199</v>
      </c>
      <c r="K237" s="15">
        <f t="shared" si="15"/>
        <v>0.29953300010256534</v>
      </c>
    </row>
    <row r="238" spans="1:11" x14ac:dyDescent="0.25">
      <c r="A238" s="1">
        <v>1999</v>
      </c>
      <c r="B238" s="2">
        <v>36345</v>
      </c>
      <c r="C238" s="3">
        <v>185</v>
      </c>
      <c r="D238" s="4">
        <v>0.54166666666666696</v>
      </c>
      <c r="E238" s="7">
        <v>6.0193159465899102</v>
      </c>
      <c r="F238" s="5">
        <f t="shared" si="14"/>
        <v>185.54166666666666</v>
      </c>
      <c r="G238" s="67"/>
      <c r="H238" s="67"/>
      <c r="I238" s="67"/>
      <c r="J238" s="59">
        <v>8.4314463695317858</v>
      </c>
      <c r="K238" s="15">
        <f t="shared" si="15"/>
        <v>0.12168957705812478</v>
      </c>
    </row>
    <row r="239" spans="1:11" x14ac:dyDescent="0.25">
      <c r="A239" s="1">
        <v>1999</v>
      </c>
      <c r="B239" s="2">
        <v>36345</v>
      </c>
      <c r="C239" s="3">
        <v>185</v>
      </c>
      <c r="D239" s="4">
        <v>0.58333333333333404</v>
      </c>
      <c r="E239" s="7">
        <v>5.8984089502848187</v>
      </c>
      <c r="F239" s="5">
        <f t="shared" si="14"/>
        <v>185.58333333333334</v>
      </c>
      <c r="G239" s="67"/>
      <c r="H239" s="67"/>
      <c r="I239" s="67"/>
      <c r="J239" s="59">
        <v>8.5694909465899105</v>
      </c>
      <c r="K239" s="15">
        <f t="shared" si="15"/>
        <v>-0.1209069963050915</v>
      </c>
    </row>
    <row r="240" spans="1:11" x14ac:dyDescent="0.25">
      <c r="A240" s="1">
        <v>1999</v>
      </c>
      <c r="B240" s="2">
        <v>36345</v>
      </c>
      <c r="C240" s="3">
        <v>185</v>
      </c>
      <c r="D240" s="4">
        <v>0.625</v>
      </c>
      <c r="E240" s="7">
        <v>6.1078745596826991</v>
      </c>
      <c r="F240" s="5">
        <f t="shared" si="14"/>
        <v>185.625</v>
      </c>
      <c r="G240" s="67"/>
      <c r="H240" s="67"/>
      <c r="I240" s="67"/>
      <c r="J240" s="59">
        <v>8.5140039502848186</v>
      </c>
      <c r="K240" s="15">
        <f t="shared" si="15"/>
        <v>0.20946560939788039</v>
      </c>
    </row>
    <row r="241" spans="1:11" x14ac:dyDescent="0.25">
      <c r="A241" s="1">
        <v>1999</v>
      </c>
      <c r="B241" s="2">
        <v>36345</v>
      </c>
      <c r="C241" s="3">
        <v>185</v>
      </c>
      <c r="D241" s="4">
        <v>0.66666666666666696</v>
      </c>
      <c r="E241" s="43">
        <v>6.110555670296657</v>
      </c>
      <c r="F241" s="47">
        <f t="shared" si="14"/>
        <v>185.66666666666666</v>
      </c>
      <c r="G241" s="65">
        <f>LN(E241)</f>
        <v>1.8100177134503841</v>
      </c>
      <c r="H241" s="65"/>
      <c r="I241" s="65"/>
      <c r="J241" s="59">
        <v>8.6253395596826987</v>
      </c>
      <c r="K241" s="15">
        <f t="shared" si="15"/>
        <v>2.6811106139579266E-3</v>
      </c>
    </row>
    <row r="242" spans="1:11" x14ac:dyDescent="0.25">
      <c r="A242" s="1">
        <v>1999</v>
      </c>
      <c r="B242" s="2">
        <v>36345</v>
      </c>
      <c r="C242" s="3">
        <v>185</v>
      </c>
      <c r="D242" s="4">
        <v>0.70833333333333404</v>
      </c>
      <c r="E242" s="43">
        <v>5.9261073930359727</v>
      </c>
      <c r="F242" s="47">
        <f t="shared" si="14"/>
        <v>185.70833333333334</v>
      </c>
      <c r="G242" s="65">
        <f t="shared" ref="G242:G252" si="19">LN(E242)</f>
        <v>1.7793675713354569</v>
      </c>
      <c r="H242" s="65"/>
      <c r="I242" s="65"/>
      <c r="J242" s="59">
        <v>8.709795670296657</v>
      </c>
      <c r="K242" s="36">
        <f t="shared" si="15"/>
        <v>-0.18444827726068436</v>
      </c>
    </row>
    <row r="243" spans="1:11" x14ac:dyDescent="0.25">
      <c r="A243" s="1">
        <v>1999</v>
      </c>
      <c r="B243" s="2">
        <v>36345</v>
      </c>
      <c r="C243" s="3">
        <v>185</v>
      </c>
      <c r="D243" s="4">
        <v>0.75</v>
      </c>
      <c r="E243" s="43">
        <v>5.522817866823857</v>
      </c>
      <c r="F243" s="47">
        <f t="shared" si="14"/>
        <v>185.75</v>
      </c>
      <c r="G243" s="65">
        <f t="shared" si="19"/>
        <v>1.7088882131570857</v>
      </c>
      <c r="H243" s="65"/>
      <c r="I243" s="65"/>
      <c r="J243" s="59">
        <v>8.5417023930359726</v>
      </c>
      <c r="K243" s="36">
        <f t="shared" si="15"/>
        <v>-0.40328952621211567</v>
      </c>
    </row>
    <row r="244" spans="1:11" x14ac:dyDescent="0.25">
      <c r="A244" s="1">
        <v>1999</v>
      </c>
      <c r="B244" s="2">
        <v>36345</v>
      </c>
      <c r="C244" s="3">
        <v>185</v>
      </c>
      <c r="D244" s="4">
        <v>0.79166666666666696</v>
      </c>
      <c r="E244" s="43">
        <v>5.2464459673029955</v>
      </c>
      <c r="F244" s="47">
        <f t="shared" si="14"/>
        <v>185.79166666666666</v>
      </c>
      <c r="G244" s="65">
        <f t="shared" si="19"/>
        <v>1.6575508887546369</v>
      </c>
      <c r="H244" s="65"/>
      <c r="I244" s="65"/>
      <c r="J244" s="59">
        <v>8.0566378668238574</v>
      </c>
      <c r="K244" s="36">
        <f t="shared" si="15"/>
        <v>-0.2763718995208615</v>
      </c>
    </row>
    <row r="245" spans="1:11" x14ac:dyDescent="0.25">
      <c r="A245" s="1">
        <v>1999</v>
      </c>
      <c r="B245" s="2">
        <v>36345</v>
      </c>
      <c r="C245" s="3">
        <v>185</v>
      </c>
      <c r="D245" s="4">
        <v>0.83333333333333404</v>
      </c>
      <c r="E245" s="43">
        <v>5.0737260801463009</v>
      </c>
      <c r="F245" s="47">
        <f t="shared" si="14"/>
        <v>185.83333333333334</v>
      </c>
      <c r="G245" s="65">
        <f t="shared" si="19"/>
        <v>1.6240754747270023</v>
      </c>
      <c r="H245" s="65"/>
      <c r="I245" s="65"/>
      <c r="J245" s="59">
        <v>7.6984909673029955</v>
      </c>
      <c r="K245" s="36">
        <f t="shared" si="15"/>
        <v>-0.17271988715669462</v>
      </c>
    </row>
    <row r="246" spans="1:11" x14ac:dyDescent="0.25">
      <c r="A246" s="1">
        <v>1999</v>
      </c>
      <c r="B246" s="2">
        <v>36345</v>
      </c>
      <c r="C246" s="3">
        <v>185</v>
      </c>
      <c r="D246" s="4">
        <v>0.875</v>
      </c>
      <c r="E246" s="43">
        <v>4.8300218003178559</v>
      </c>
      <c r="F246" s="47">
        <f t="shared" si="14"/>
        <v>185.875</v>
      </c>
      <c r="G246" s="65">
        <f t="shared" si="19"/>
        <v>1.574850981177661</v>
      </c>
      <c r="H246" s="65"/>
      <c r="I246" s="65"/>
      <c r="J246" s="59">
        <v>7.4767060801463003</v>
      </c>
      <c r="K246" s="36">
        <f t="shared" si="15"/>
        <v>-0.243704279828445</v>
      </c>
    </row>
    <row r="247" spans="1:11" x14ac:dyDescent="0.25">
      <c r="A247" s="1">
        <v>1999</v>
      </c>
      <c r="B247" s="2">
        <v>36345</v>
      </c>
      <c r="C247" s="3">
        <v>185</v>
      </c>
      <c r="D247" s="4">
        <v>0.91666666666666696</v>
      </c>
      <c r="E247" s="43">
        <v>4.6200273575096791</v>
      </c>
      <c r="F247" s="47">
        <f t="shared" si="14"/>
        <v>185.91666666666666</v>
      </c>
      <c r="G247" s="65">
        <f t="shared" si="19"/>
        <v>1.5304006266150068</v>
      </c>
      <c r="H247" s="65"/>
      <c r="I247" s="65"/>
      <c r="J247" s="59">
        <v>7.1675818003178557</v>
      </c>
      <c r="K247" s="36">
        <f t="shared" si="15"/>
        <v>-0.20999444280817681</v>
      </c>
    </row>
    <row r="248" spans="1:11" s="35" customFormat="1" x14ac:dyDescent="0.25">
      <c r="A248" s="29">
        <v>1999</v>
      </c>
      <c r="B248" s="30">
        <v>36345</v>
      </c>
      <c r="C248" s="31">
        <v>185</v>
      </c>
      <c r="D248" s="32">
        <v>0.95833333333333404</v>
      </c>
      <c r="E248" s="44">
        <v>4.4801035710096784</v>
      </c>
      <c r="F248" s="49">
        <f t="shared" si="14"/>
        <v>185.95833333333334</v>
      </c>
      <c r="G248" s="66">
        <f t="shared" si="19"/>
        <v>1.4996461646886108</v>
      </c>
      <c r="H248" s="66"/>
      <c r="I248" s="66"/>
      <c r="J248" s="60">
        <v>6.8267473575096789</v>
      </c>
      <c r="K248" s="37">
        <f t="shared" si="15"/>
        <v>-0.1399237865000007</v>
      </c>
    </row>
    <row r="249" spans="1:11" x14ac:dyDescent="0.25">
      <c r="A249" s="1">
        <v>1999</v>
      </c>
      <c r="B249" s="2">
        <v>36346</v>
      </c>
      <c r="C249" s="3">
        <v>186</v>
      </c>
      <c r="D249" s="4">
        <v>0</v>
      </c>
      <c r="E249" s="43">
        <v>4.3173689413042329</v>
      </c>
      <c r="F249" s="47">
        <f t="shared" si="14"/>
        <v>186</v>
      </c>
      <c r="G249" s="65">
        <f t="shared" si="19"/>
        <v>1.4626461753502273</v>
      </c>
      <c r="H249" s="65"/>
      <c r="I249" s="65"/>
      <c r="J249" s="59">
        <v>6.5232735710096783</v>
      </c>
      <c r="K249" s="36">
        <f t="shared" si="15"/>
        <v>-0.1627346297054455</v>
      </c>
    </row>
    <row r="250" spans="1:11" x14ac:dyDescent="0.25">
      <c r="A250" s="1">
        <v>1999</v>
      </c>
      <c r="B250" s="2">
        <v>36346</v>
      </c>
      <c r="C250" s="3">
        <v>186</v>
      </c>
      <c r="D250" s="4">
        <v>4.1666666666666664E-2</v>
      </c>
      <c r="E250" s="43">
        <v>4.0727978411128927</v>
      </c>
      <c r="F250" s="47">
        <f t="shared" si="14"/>
        <v>186.04166666666666</v>
      </c>
      <c r="G250" s="65">
        <f t="shared" si="19"/>
        <v>1.4043301935314263</v>
      </c>
      <c r="H250" s="65"/>
      <c r="I250" s="65"/>
      <c r="J250" s="59">
        <v>6.2535689413042332</v>
      </c>
      <c r="K250" s="36">
        <f t="shared" si="15"/>
        <v>-0.24457110019134021</v>
      </c>
    </row>
    <row r="251" spans="1:11" x14ac:dyDescent="0.25">
      <c r="A251" s="1">
        <v>1999</v>
      </c>
      <c r="B251" s="2">
        <v>36346</v>
      </c>
      <c r="C251" s="3">
        <v>186</v>
      </c>
      <c r="D251" s="4">
        <v>8.3333333333333329E-2</v>
      </c>
      <c r="E251" s="43">
        <v>3.9002414461086752</v>
      </c>
      <c r="F251" s="47">
        <f t="shared" si="14"/>
        <v>186.08333333333334</v>
      </c>
      <c r="G251" s="65">
        <f t="shared" si="19"/>
        <v>1.3610384604779364</v>
      </c>
      <c r="H251" s="65"/>
      <c r="I251" s="65"/>
      <c r="J251" s="59">
        <v>5.9561978411128926</v>
      </c>
      <c r="K251" s="36">
        <f t="shared" si="15"/>
        <v>-0.17255639500421749</v>
      </c>
    </row>
    <row r="252" spans="1:11" x14ac:dyDescent="0.25">
      <c r="A252" s="1">
        <v>1999</v>
      </c>
      <c r="B252" s="2">
        <v>36346</v>
      </c>
      <c r="C252" s="3">
        <v>186</v>
      </c>
      <c r="D252" s="4">
        <v>0.125</v>
      </c>
      <c r="E252" s="43">
        <v>3.6582663626789307</v>
      </c>
      <c r="F252" s="47">
        <f t="shared" si="14"/>
        <v>186.125</v>
      </c>
      <c r="G252" s="65">
        <f t="shared" si="19"/>
        <v>1.2969893637963408</v>
      </c>
      <c r="H252" s="65">
        <f>LN(E252)</f>
        <v>1.2969893637963408</v>
      </c>
      <c r="I252" s="65"/>
      <c r="J252" s="59">
        <v>5.747151446108675</v>
      </c>
      <c r="K252" s="36">
        <f t="shared" si="15"/>
        <v>-0.2419750834297445</v>
      </c>
    </row>
    <row r="253" spans="1:11" x14ac:dyDescent="0.25">
      <c r="A253" s="1">
        <v>1999</v>
      </c>
      <c r="B253" s="2">
        <v>36346</v>
      </c>
      <c r="C253" s="3">
        <v>186</v>
      </c>
      <c r="D253" s="4">
        <v>0.16666666666666699</v>
      </c>
      <c r="E253" s="43">
        <v>3.5673858114436072</v>
      </c>
      <c r="F253" s="47">
        <f t="shared" si="14"/>
        <v>186.16666666666666</v>
      </c>
      <c r="G253" s="65"/>
      <c r="H253" s="65">
        <f t="shared" ref="H253:H256" si="20">LN(E253)</f>
        <v>1.2718330618519922</v>
      </c>
      <c r="I253" s="65"/>
      <c r="J253" s="59">
        <v>5.4561113626789304</v>
      </c>
      <c r="K253" s="36">
        <f t="shared" si="15"/>
        <v>-9.0880551235323459E-2</v>
      </c>
    </row>
    <row r="254" spans="1:11" x14ac:dyDescent="0.25">
      <c r="A254" s="1">
        <v>1999</v>
      </c>
      <c r="B254" s="2">
        <v>36346</v>
      </c>
      <c r="C254" s="3">
        <v>186</v>
      </c>
      <c r="D254" s="4">
        <v>0.20833333333333401</v>
      </c>
      <c r="E254" s="43">
        <v>3.4969461425062689</v>
      </c>
      <c r="F254" s="47">
        <f t="shared" si="14"/>
        <v>186.20833333333334</v>
      </c>
      <c r="G254" s="65"/>
      <c r="H254" s="65">
        <f t="shared" si="20"/>
        <v>1.2518900569063842</v>
      </c>
      <c r="I254" s="65"/>
      <c r="J254" s="59">
        <v>5.3161658114436072</v>
      </c>
      <c r="K254" s="36">
        <f t="shared" si="15"/>
        <v>-7.0439668937338329E-2</v>
      </c>
    </row>
    <row r="255" spans="1:11" x14ac:dyDescent="0.25">
      <c r="A255" s="1">
        <v>1999</v>
      </c>
      <c r="B255" s="2">
        <v>36346</v>
      </c>
      <c r="C255" s="3">
        <v>186</v>
      </c>
      <c r="D255" s="4">
        <v>0.25</v>
      </c>
      <c r="E255" s="43">
        <v>3.4789328053426356</v>
      </c>
      <c r="F255" s="47">
        <f t="shared" si="14"/>
        <v>186.25</v>
      </c>
      <c r="G255" s="65"/>
      <c r="H255" s="65">
        <f t="shared" si="20"/>
        <v>1.2467255816235896</v>
      </c>
      <c r="I255" s="65"/>
      <c r="J255" s="59">
        <v>5.1966611425062688</v>
      </c>
      <c r="K255" s="36">
        <f t="shared" si="15"/>
        <v>-1.8013337163633292E-2</v>
      </c>
    </row>
    <row r="256" spans="1:11" x14ac:dyDescent="0.25">
      <c r="A256" s="1">
        <v>1999</v>
      </c>
      <c r="B256" s="2">
        <v>36346</v>
      </c>
      <c r="C256" s="3">
        <v>186</v>
      </c>
      <c r="D256" s="4">
        <v>0.29166666666666702</v>
      </c>
      <c r="E256" s="43">
        <v>3.4293640305757731</v>
      </c>
      <c r="F256" s="47">
        <f t="shared" si="14"/>
        <v>186.29166666666666</v>
      </c>
      <c r="G256" s="65"/>
      <c r="H256" s="65">
        <f t="shared" si="20"/>
        <v>1.2323748301602748</v>
      </c>
      <c r="I256" s="65"/>
      <c r="J256" s="59">
        <v>5.1295828053426353</v>
      </c>
      <c r="K256" s="36">
        <f t="shared" si="15"/>
        <v>-4.95687747668625E-2</v>
      </c>
    </row>
    <row r="257" spans="1:11" x14ac:dyDescent="0.25">
      <c r="A257" s="1">
        <v>1999</v>
      </c>
      <c r="B257" s="2">
        <v>36346</v>
      </c>
      <c r="C257" s="3">
        <v>186</v>
      </c>
      <c r="D257" s="4">
        <v>0.33333333333333398</v>
      </c>
      <c r="E257" s="7">
        <v>3.5133011425062688</v>
      </c>
      <c r="F257" s="5">
        <f t="shared" si="14"/>
        <v>186.33333333333334</v>
      </c>
      <c r="G257" s="67"/>
      <c r="H257" s="67"/>
      <c r="I257" s="67"/>
      <c r="J257" s="59">
        <v>5.0963690305757732</v>
      </c>
      <c r="K257" s="15">
        <f t="shared" si="15"/>
        <v>8.3937111930495689E-2</v>
      </c>
    </row>
    <row r="258" spans="1:11" x14ac:dyDescent="0.25">
      <c r="A258" s="1">
        <v>1999</v>
      </c>
      <c r="B258" s="2">
        <v>36346</v>
      </c>
      <c r="C258" s="3">
        <v>186</v>
      </c>
      <c r="D258" s="4">
        <v>0.375</v>
      </c>
      <c r="E258" s="7">
        <v>3.6205490503043549</v>
      </c>
      <c r="F258" s="5">
        <f t="shared" ref="F258:F321" si="21">SUM(C258+D258)</f>
        <v>186.375</v>
      </c>
      <c r="G258" s="67"/>
      <c r="H258" s="67"/>
      <c r="I258" s="67"/>
      <c r="J258" s="59">
        <v>5.1966611425062688</v>
      </c>
      <c r="K258" s="15">
        <f t="shared" si="15"/>
        <v>0.10724790779808613</v>
      </c>
    </row>
    <row r="259" spans="1:11" x14ac:dyDescent="0.25">
      <c r="A259" s="1">
        <v>1999</v>
      </c>
      <c r="B259" s="2">
        <v>36346</v>
      </c>
      <c r="C259" s="3">
        <v>186</v>
      </c>
      <c r="D259" s="4">
        <v>0.41666666666666702</v>
      </c>
      <c r="E259" s="7">
        <v>3.5890051910290039</v>
      </c>
      <c r="F259" s="5">
        <f t="shared" si="21"/>
        <v>186.41666666666666</v>
      </c>
      <c r="G259" s="67"/>
      <c r="H259" s="67"/>
      <c r="I259" s="67"/>
      <c r="J259" s="59">
        <v>5.3856840503043548</v>
      </c>
      <c r="K259" s="15">
        <f t="shared" ref="K259:K322" si="22">E259-E258</f>
        <v>-3.1543859275350972E-2</v>
      </c>
    </row>
    <row r="260" spans="1:11" x14ac:dyDescent="0.25">
      <c r="A260" s="1">
        <v>1999</v>
      </c>
      <c r="B260" s="2">
        <v>36346</v>
      </c>
      <c r="C260" s="3">
        <v>186</v>
      </c>
      <c r="D260" s="4">
        <v>0.45833333333333398</v>
      </c>
      <c r="E260" s="7">
        <v>3.6242186614738032</v>
      </c>
      <c r="F260" s="5">
        <f t="shared" si="21"/>
        <v>186.45833333333334</v>
      </c>
      <c r="G260" s="67"/>
      <c r="H260" s="67"/>
      <c r="I260" s="67"/>
      <c r="J260" s="59">
        <v>5.403205191029004</v>
      </c>
      <c r="K260" s="15">
        <f t="shared" si="22"/>
        <v>3.5213470444799277E-2</v>
      </c>
    </row>
    <row r="261" spans="1:11" x14ac:dyDescent="0.25">
      <c r="A261" s="1">
        <v>1999</v>
      </c>
      <c r="B261" s="2">
        <v>36346</v>
      </c>
      <c r="C261" s="3">
        <v>186</v>
      </c>
      <c r="D261" s="4">
        <v>0.5</v>
      </c>
      <c r="E261" s="7">
        <v>3.6419113626789303</v>
      </c>
      <c r="F261" s="5">
        <f t="shared" si="21"/>
        <v>186.5</v>
      </c>
      <c r="G261" s="67"/>
      <c r="H261" s="67"/>
      <c r="I261" s="67"/>
      <c r="J261" s="59">
        <v>5.4384186614738033</v>
      </c>
      <c r="K261" s="15">
        <f t="shared" si="22"/>
        <v>1.7692701205127115E-2</v>
      </c>
    </row>
    <row r="262" spans="1:11" x14ac:dyDescent="0.25">
      <c r="A262" s="1">
        <v>1999</v>
      </c>
      <c r="B262" s="2">
        <v>36346</v>
      </c>
      <c r="C262" s="3">
        <v>186</v>
      </c>
      <c r="D262" s="4">
        <v>0.54166666666666696</v>
      </c>
      <c r="E262" s="7">
        <v>3.7913064905883576</v>
      </c>
      <c r="F262" s="5">
        <f t="shared" si="21"/>
        <v>186.54166666666666</v>
      </c>
      <c r="G262" s="67"/>
      <c r="H262" s="67"/>
      <c r="I262" s="67"/>
      <c r="J262" s="59">
        <v>5.4561113626789304</v>
      </c>
      <c r="K262" s="15">
        <f t="shared" si="22"/>
        <v>0.14939512790942722</v>
      </c>
    </row>
    <row r="263" spans="1:11" x14ac:dyDescent="0.25">
      <c r="A263" s="1">
        <v>1999</v>
      </c>
      <c r="B263" s="2">
        <v>36346</v>
      </c>
      <c r="C263" s="3">
        <v>186</v>
      </c>
      <c r="D263" s="4">
        <v>0.58333333333333404</v>
      </c>
      <c r="E263" s="7">
        <v>3.9263305818467735</v>
      </c>
      <c r="F263" s="5">
        <f t="shared" si="21"/>
        <v>186.58333333333334</v>
      </c>
      <c r="G263" s="67"/>
      <c r="H263" s="67"/>
      <c r="I263" s="67"/>
      <c r="J263" s="59">
        <v>5.6545714905883573</v>
      </c>
      <c r="K263" s="15">
        <f t="shared" si="22"/>
        <v>0.13502409125841597</v>
      </c>
    </row>
    <row r="264" spans="1:11" x14ac:dyDescent="0.25">
      <c r="A264" s="1">
        <v>1999</v>
      </c>
      <c r="B264" s="2">
        <v>36346</v>
      </c>
      <c r="C264" s="3">
        <v>186</v>
      </c>
      <c r="D264" s="4">
        <v>0.625</v>
      </c>
      <c r="E264" s="7">
        <v>4.1623880718040667</v>
      </c>
      <c r="F264" s="5">
        <f t="shared" si="21"/>
        <v>186.625</v>
      </c>
      <c r="G264" s="67"/>
      <c r="H264" s="67"/>
      <c r="I264" s="67"/>
      <c r="J264" s="59">
        <v>5.8223055818467735</v>
      </c>
      <c r="K264" s="15">
        <f t="shared" si="22"/>
        <v>0.23605748995729314</v>
      </c>
    </row>
    <row r="265" spans="1:11" x14ac:dyDescent="0.25">
      <c r="A265" s="1">
        <v>1999</v>
      </c>
      <c r="B265" s="2">
        <v>36346</v>
      </c>
      <c r="C265" s="3">
        <v>186</v>
      </c>
      <c r="D265" s="4">
        <v>0.66666666666666696</v>
      </c>
      <c r="E265" s="7">
        <v>4.0881324163230612</v>
      </c>
      <c r="F265" s="5">
        <f t="shared" si="21"/>
        <v>186.66666666666666</v>
      </c>
      <c r="G265" s="67"/>
      <c r="H265" s="67"/>
      <c r="I265" s="67"/>
      <c r="J265" s="59">
        <v>6.1728480718040668</v>
      </c>
      <c r="K265" s="15">
        <f t="shared" si="22"/>
        <v>-7.4255655481005434E-2</v>
      </c>
    </row>
    <row r="266" spans="1:11" x14ac:dyDescent="0.25">
      <c r="A266" s="1">
        <v>1999</v>
      </c>
      <c r="B266" s="2">
        <v>36346</v>
      </c>
      <c r="C266" s="3">
        <v>186</v>
      </c>
      <c r="D266" s="4">
        <v>0.70833333333333404</v>
      </c>
      <c r="E266" s="7">
        <v>4.0025650778645332</v>
      </c>
      <c r="F266" s="5">
        <f t="shared" si="21"/>
        <v>186.70833333333334</v>
      </c>
      <c r="G266" s="67"/>
      <c r="H266" s="67"/>
      <c r="I266" s="67"/>
      <c r="J266" s="59">
        <v>6.2130774163230607</v>
      </c>
      <c r="K266" s="15">
        <f t="shared" si="22"/>
        <v>-8.5567338458528042E-2</v>
      </c>
    </row>
    <row r="267" spans="1:11" x14ac:dyDescent="0.25">
      <c r="A267" s="1">
        <v>1999</v>
      </c>
      <c r="B267" s="2">
        <v>36346</v>
      </c>
      <c r="C267" s="3">
        <v>186</v>
      </c>
      <c r="D267" s="4">
        <v>0.75</v>
      </c>
      <c r="E267" s="43">
        <v>4.0025650778645332</v>
      </c>
      <c r="F267" s="47">
        <f t="shared" si="21"/>
        <v>186.75</v>
      </c>
      <c r="G267" s="65"/>
      <c r="H267" s="65"/>
      <c r="I267" s="65"/>
      <c r="J267" s="59">
        <v>6.1929300778645331</v>
      </c>
      <c r="K267" s="15">
        <f t="shared" si="22"/>
        <v>0</v>
      </c>
    </row>
    <row r="268" spans="1:11" x14ac:dyDescent="0.25">
      <c r="A268" s="1">
        <v>1999</v>
      </c>
      <c r="B268" s="2">
        <v>36346</v>
      </c>
      <c r="C268" s="3">
        <v>186</v>
      </c>
      <c r="D268" s="4">
        <v>0.79166666666666696</v>
      </c>
      <c r="E268" s="43">
        <v>3.902804144726546</v>
      </c>
      <c r="F268" s="47">
        <f t="shared" si="21"/>
        <v>186.79166666666666</v>
      </c>
      <c r="G268" s="65"/>
      <c r="H268" s="65"/>
      <c r="I268" s="65"/>
      <c r="J268" s="59">
        <v>6.1929300778645331</v>
      </c>
      <c r="K268" s="36">
        <f t="shared" si="22"/>
        <v>-9.9760933137987173E-2</v>
      </c>
    </row>
    <row r="269" spans="1:11" x14ac:dyDescent="0.25">
      <c r="A269" s="1">
        <v>1999</v>
      </c>
      <c r="B269" s="2">
        <v>36346</v>
      </c>
      <c r="C269" s="3">
        <v>186</v>
      </c>
      <c r="D269" s="4">
        <v>0.83333333333333404</v>
      </c>
      <c r="E269" s="43">
        <v>3.883340023209584</v>
      </c>
      <c r="F269" s="47">
        <f t="shared" si="21"/>
        <v>186.83333333333334</v>
      </c>
      <c r="G269" s="65">
        <f>LN(E269)</f>
        <v>1.3566956140570303</v>
      </c>
      <c r="H269" s="65"/>
      <c r="I269" s="65"/>
      <c r="J269" s="59">
        <v>6.0931691447265459</v>
      </c>
      <c r="K269" s="36">
        <f t="shared" si="22"/>
        <v>-1.9464121516961974E-2</v>
      </c>
    </row>
    <row r="270" spans="1:11" x14ac:dyDescent="0.25">
      <c r="A270" s="1">
        <v>1999</v>
      </c>
      <c r="B270" s="2">
        <v>36346</v>
      </c>
      <c r="C270" s="3">
        <v>186</v>
      </c>
      <c r="D270" s="4">
        <v>0.875</v>
      </c>
      <c r="E270" s="43">
        <v>3.7530464461086752</v>
      </c>
      <c r="F270" s="47">
        <f t="shared" si="21"/>
        <v>186.875</v>
      </c>
      <c r="G270" s="65">
        <f t="shared" ref="G270:G273" si="23">LN(E270)</f>
        <v>1.3225678958047025</v>
      </c>
      <c r="H270" s="65"/>
      <c r="I270" s="65"/>
      <c r="J270" s="59">
        <v>5.9755750232095837</v>
      </c>
      <c r="K270" s="36">
        <f t="shared" si="22"/>
        <v>-0.13029357710090883</v>
      </c>
    </row>
    <row r="271" spans="1:11" x14ac:dyDescent="0.25">
      <c r="A271" s="1">
        <v>1999</v>
      </c>
      <c r="B271" s="2">
        <v>36346</v>
      </c>
      <c r="C271" s="3">
        <v>186</v>
      </c>
      <c r="D271" s="4">
        <v>0.91666666666666696</v>
      </c>
      <c r="E271" s="43">
        <v>3.5437813626789305</v>
      </c>
      <c r="F271" s="47">
        <f t="shared" si="21"/>
        <v>186.91666666666666</v>
      </c>
      <c r="G271" s="65">
        <f t="shared" si="23"/>
        <v>1.2651943385934381</v>
      </c>
      <c r="H271" s="65"/>
      <c r="I271" s="65"/>
      <c r="J271" s="59">
        <v>5.747151446108675</v>
      </c>
      <c r="K271" s="36">
        <f t="shared" si="22"/>
        <v>-0.2092650834297447</v>
      </c>
    </row>
    <row r="272" spans="1:11" s="35" customFormat="1" x14ac:dyDescent="0.25">
      <c r="A272" s="29">
        <v>1999</v>
      </c>
      <c r="B272" s="30">
        <v>36346</v>
      </c>
      <c r="C272" s="31">
        <v>186</v>
      </c>
      <c r="D272" s="32">
        <v>0.95833333333333404</v>
      </c>
      <c r="E272" s="44">
        <v>3.3165447685611622</v>
      </c>
      <c r="F272" s="49">
        <f t="shared" si="21"/>
        <v>186.95833333333334</v>
      </c>
      <c r="G272" s="66">
        <f t="shared" si="23"/>
        <v>1.1989235086293368</v>
      </c>
      <c r="H272" s="66"/>
      <c r="I272" s="66"/>
      <c r="J272" s="60">
        <v>5.4561113626789304</v>
      </c>
      <c r="K272" s="37">
        <f t="shared" si="22"/>
        <v>-0.22723659411776831</v>
      </c>
    </row>
    <row r="273" spans="1:11" x14ac:dyDescent="0.25">
      <c r="A273" s="1">
        <v>1999</v>
      </c>
      <c r="B273" s="2">
        <v>36347</v>
      </c>
      <c r="C273" s="3">
        <v>187</v>
      </c>
      <c r="D273" s="4">
        <v>0</v>
      </c>
      <c r="E273" s="43">
        <v>3.1238541651161587</v>
      </c>
      <c r="F273" s="47">
        <f t="shared" si="21"/>
        <v>187</v>
      </c>
      <c r="G273" s="65">
        <f t="shared" si="23"/>
        <v>1.1390675487866948</v>
      </c>
      <c r="H273" s="65">
        <f>LN(E273)</f>
        <v>1.1390675487866948</v>
      </c>
      <c r="I273" s="65"/>
      <c r="J273" s="59">
        <v>5.1798097685611619</v>
      </c>
      <c r="K273" s="36">
        <f t="shared" si="22"/>
        <v>-0.19269060344500355</v>
      </c>
    </row>
    <row r="274" spans="1:11" x14ac:dyDescent="0.25">
      <c r="A274" s="1">
        <v>1999</v>
      </c>
      <c r="B274" s="2">
        <v>36347</v>
      </c>
      <c r="C274" s="3">
        <v>187</v>
      </c>
      <c r="D274" s="4">
        <v>4.1666666666666664E-2</v>
      </c>
      <c r="E274" s="43">
        <v>3.0390994953873189</v>
      </c>
      <c r="F274" s="47">
        <f t="shared" si="21"/>
        <v>187.04166666666666</v>
      </c>
      <c r="G274" s="65"/>
      <c r="H274" s="65">
        <f t="shared" ref="H274:H277" si="24">LN(E274)</f>
        <v>1.1115612529141359</v>
      </c>
      <c r="I274" s="65"/>
      <c r="J274" s="59">
        <v>4.9015541651161589</v>
      </c>
      <c r="K274" s="36">
        <f t="shared" si="22"/>
        <v>-8.4754669728839716E-2</v>
      </c>
    </row>
    <row r="275" spans="1:11" x14ac:dyDescent="0.25">
      <c r="A275" s="1">
        <v>1999</v>
      </c>
      <c r="B275" s="2">
        <v>36347</v>
      </c>
      <c r="C275" s="3">
        <v>187</v>
      </c>
      <c r="D275" s="4">
        <v>8.3333333333333329E-2</v>
      </c>
      <c r="E275" s="43">
        <v>2.935656382223137</v>
      </c>
      <c r="F275" s="47">
        <f t="shared" si="21"/>
        <v>187.08333333333334</v>
      </c>
      <c r="G275" s="65"/>
      <c r="H275" s="65">
        <f t="shared" si="24"/>
        <v>1.0769310678754769</v>
      </c>
      <c r="I275" s="65"/>
      <c r="J275" s="59">
        <v>4.6988994953873187</v>
      </c>
      <c r="K275" s="36">
        <f t="shared" si="22"/>
        <v>-0.10344311316418198</v>
      </c>
    </row>
    <row r="276" spans="1:11" x14ac:dyDescent="0.25">
      <c r="A276" s="1">
        <v>1999</v>
      </c>
      <c r="B276" s="2">
        <v>36347</v>
      </c>
      <c r="C276" s="3">
        <v>187</v>
      </c>
      <c r="D276" s="4">
        <v>0.125</v>
      </c>
      <c r="E276" s="43">
        <v>2.8930288989442943</v>
      </c>
      <c r="F276" s="47">
        <f t="shared" si="21"/>
        <v>187.125</v>
      </c>
      <c r="G276" s="65"/>
      <c r="H276" s="65">
        <f t="shared" si="24"/>
        <v>1.0623040152093302</v>
      </c>
      <c r="I276" s="65"/>
      <c r="J276" s="59">
        <v>4.475456382223137</v>
      </c>
      <c r="K276" s="36">
        <f t="shared" si="22"/>
        <v>-4.2627483278842693E-2</v>
      </c>
    </row>
    <row r="277" spans="1:11" x14ac:dyDescent="0.25">
      <c r="A277" s="1">
        <v>1999</v>
      </c>
      <c r="B277" s="2">
        <v>36347</v>
      </c>
      <c r="C277" s="3">
        <v>187</v>
      </c>
      <c r="D277" s="4">
        <v>0.16666666666666699</v>
      </c>
      <c r="E277" s="43">
        <v>2.8460681290498719</v>
      </c>
      <c r="F277" s="47">
        <f t="shared" si="21"/>
        <v>187.16666666666666</v>
      </c>
      <c r="G277" s="65"/>
      <c r="H277" s="65">
        <f t="shared" si="24"/>
        <v>1.0459384379088519</v>
      </c>
      <c r="I277" s="65"/>
      <c r="J277" s="59">
        <v>4.3324288989442943</v>
      </c>
      <c r="K277" s="36">
        <f t="shared" si="22"/>
        <v>-4.6960769894422327E-2</v>
      </c>
    </row>
    <row r="278" spans="1:11" x14ac:dyDescent="0.25">
      <c r="A278" s="1">
        <v>1999</v>
      </c>
      <c r="B278" s="2">
        <v>36347</v>
      </c>
      <c r="C278" s="3">
        <v>187</v>
      </c>
      <c r="D278" s="4">
        <v>0.20833333333333401</v>
      </c>
      <c r="E278" s="7">
        <v>2.8460681290498719</v>
      </c>
      <c r="F278" s="5">
        <f t="shared" si="21"/>
        <v>187.20833333333334</v>
      </c>
      <c r="G278" s="67"/>
      <c r="H278" s="67"/>
      <c r="I278" s="67"/>
      <c r="J278" s="59">
        <v>4.2350381290498715</v>
      </c>
      <c r="K278" s="15">
        <f t="shared" si="22"/>
        <v>0</v>
      </c>
    </row>
    <row r="279" spans="1:11" x14ac:dyDescent="0.25">
      <c r="A279" s="1">
        <v>1999</v>
      </c>
      <c r="B279" s="2">
        <v>36347</v>
      </c>
      <c r="C279" s="3">
        <v>187</v>
      </c>
      <c r="D279" s="4">
        <v>0.25</v>
      </c>
      <c r="E279" s="7">
        <v>2.8875360441628306</v>
      </c>
      <c r="F279" s="5">
        <f t="shared" si="21"/>
        <v>187.25</v>
      </c>
      <c r="G279" s="67"/>
      <c r="H279" s="67"/>
      <c r="I279" s="67"/>
      <c r="J279" s="59">
        <v>4.2350381290498715</v>
      </c>
      <c r="K279" s="15">
        <f t="shared" si="22"/>
        <v>4.1467915112958664E-2</v>
      </c>
    </row>
    <row r="280" spans="1:11" x14ac:dyDescent="0.25">
      <c r="A280" s="1">
        <v>1999</v>
      </c>
      <c r="B280" s="2">
        <v>36347</v>
      </c>
      <c r="C280" s="3">
        <v>187</v>
      </c>
      <c r="D280" s="4">
        <v>0.29166666666666702</v>
      </c>
      <c r="E280" s="7">
        <v>2.8877504281820148</v>
      </c>
      <c r="F280" s="5">
        <f t="shared" si="21"/>
        <v>187.29166666666666</v>
      </c>
      <c r="G280" s="67"/>
      <c r="H280" s="67"/>
      <c r="I280" s="67"/>
      <c r="J280" s="59">
        <v>4.2765060441628302</v>
      </c>
      <c r="K280" s="15">
        <f t="shared" si="22"/>
        <v>2.1438401918416616E-4</v>
      </c>
    </row>
    <row r="281" spans="1:11" x14ac:dyDescent="0.25">
      <c r="A281" s="1">
        <v>1999</v>
      </c>
      <c r="B281" s="2">
        <v>36347</v>
      </c>
      <c r="C281" s="3">
        <v>187</v>
      </c>
      <c r="D281" s="4">
        <v>0.33333333333333398</v>
      </c>
      <c r="E281" s="7">
        <v>2.8902263822231369</v>
      </c>
      <c r="F281" s="5">
        <f t="shared" si="21"/>
        <v>187.33333333333334</v>
      </c>
      <c r="G281" s="67"/>
      <c r="H281" s="67"/>
      <c r="I281" s="67"/>
      <c r="J281" s="59">
        <v>4.3748504281820146</v>
      </c>
      <c r="K281" s="15">
        <f t="shared" si="22"/>
        <v>2.4759540411221082E-3</v>
      </c>
    </row>
    <row r="282" spans="1:11" x14ac:dyDescent="0.25">
      <c r="A282" s="1">
        <v>1999</v>
      </c>
      <c r="B282" s="2">
        <v>36347</v>
      </c>
      <c r="C282" s="3">
        <v>187</v>
      </c>
      <c r="D282" s="4">
        <v>0.375</v>
      </c>
      <c r="E282" s="7">
        <v>2.9176933832759158</v>
      </c>
      <c r="F282" s="5">
        <f t="shared" si="21"/>
        <v>187.375</v>
      </c>
      <c r="G282" s="67"/>
      <c r="H282" s="67"/>
      <c r="I282" s="67"/>
      <c r="J282" s="59">
        <v>4.475456382223137</v>
      </c>
      <c r="K282" s="15">
        <f t="shared" si="22"/>
        <v>2.7467001052778883E-2</v>
      </c>
    </row>
    <row r="283" spans="1:11" x14ac:dyDescent="0.25">
      <c r="A283" s="1">
        <v>1999</v>
      </c>
      <c r="B283" s="2">
        <v>36347</v>
      </c>
      <c r="C283" s="3">
        <v>187</v>
      </c>
      <c r="D283" s="4">
        <v>0.41666666666666702</v>
      </c>
      <c r="E283" s="7">
        <v>3.0451943681349722</v>
      </c>
      <c r="F283" s="5">
        <f t="shared" si="21"/>
        <v>187.41666666666666</v>
      </c>
      <c r="G283" s="67"/>
      <c r="H283" s="67"/>
      <c r="I283" s="67"/>
      <c r="J283" s="59">
        <v>4.5192783832759158</v>
      </c>
      <c r="K283" s="15">
        <f t="shared" si="22"/>
        <v>0.12750098485905648</v>
      </c>
    </row>
    <row r="284" spans="1:11" x14ac:dyDescent="0.25">
      <c r="A284" s="1">
        <v>1999</v>
      </c>
      <c r="B284" s="2">
        <v>36347</v>
      </c>
      <c r="C284" s="3">
        <v>187</v>
      </c>
      <c r="D284" s="4">
        <v>0.45833333333333398</v>
      </c>
      <c r="E284" s="7">
        <v>3.2499628053426353</v>
      </c>
      <c r="F284" s="5">
        <f t="shared" si="21"/>
        <v>187.45833333333334</v>
      </c>
      <c r="G284" s="67"/>
      <c r="H284" s="67"/>
      <c r="I284" s="67"/>
      <c r="J284" s="59">
        <v>4.7449093681349721</v>
      </c>
      <c r="K284" s="15">
        <f t="shared" si="22"/>
        <v>0.20476843720766302</v>
      </c>
    </row>
    <row r="285" spans="1:11" x14ac:dyDescent="0.25">
      <c r="A285" s="1">
        <v>1999</v>
      </c>
      <c r="B285" s="2">
        <v>36347</v>
      </c>
      <c r="C285" s="3">
        <v>187</v>
      </c>
      <c r="D285" s="4">
        <v>0.5</v>
      </c>
      <c r="E285" s="7">
        <v>3.5892809143772162</v>
      </c>
      <c r="F285" s="5">
        <f t="shared" si="21"/>
        <v>187.5</v>
      </c>
      <c r="G285" s="67"/>
      <c r="H285" s="67"/>
      <c r="I285" s="67"/>
      <c r="J285" s="59">
        <v>5.1295828053426353</v>
      </c>
      <c r="K285" s="15">
        <f t="shared" si="22"/>
        <v>0.33931810903458093</v>
      </c>
    </row>
    <row r="286" spans="1:11" x14ac:dyDescent="0.25">
      <c r="A286" s="1">
        <v>1999</v>
      </c>
      <c r="B286" s="2">
        <v>36347</v>
      </c>
      <c r="C286" s="3">
        <v>187</v>
      </c>
      <c r="D286" s="4">
        <v>0.54166666666666696</v>
      </c>
      <c r="E286" s="7">
        <v>3.7750887107119282</v>
      </c>
      <c r="F286" s="5">
        <f t="shared" si="21"/>
        <v>187.54166666666666</v>
      </c>
      <c r="G286" s="67"/>
      <c r="H286" s="67"/>
      <c r="I286" s="67"/>
      <c r="J286" s="59">
        <v>5.5997409143772163</v>
      </c>
      <c r="K286" s="15">
        <f t="shared" si="22"/>
        <v>0.18580779633471201</v>
      </c>
    </row>
    <row r="287" spans="1:11" x14ac:dyDescent="0.25">
      <c r="A287" s="1">
        <v>1999</v>
      </c>
      <c r="B287" s="2">
        <v>36347</v>
      </c>
      <c r="C287" s="3">
        <v>187</v>
      </c>
      <c r="D287" s="4">
        <v>0.58333333333333404</v>
      </c>
      <c r="E287" s="7">
        <v>4.0271087194509319</v>
      </c>
      <c r="F287" s="5">
        <f t="shared" si="21"/>
        <v>187.58333333333334</v>
      </c>
      <c r="G287" s="67"/>
      <c r="H287" s="67"/>
      <c r="I287" s="67"/>
      <c r="J287" s="59">
        <v>6.0145187107119282</v>
      </c>
      <c r="K287" s="15">
        <f t="shared" si="22"/>
        <v>0.25202000873900365</v>
      </c>
    </row>
    <row r="288" spans="1:11" x14ac:dyDescent="0.25">
      <c r="A288" s="1">
        <v>1999</v>
      </c>
      <c r="B288" s="2">
        <v>36347</v>
      </c>
      <c r="C288" s="3">
        <v>187</v>
      </c>
      <c r="D288" s="4">
        <v>0.625</v>
      </c>
      <c r="E288" s="7">
        <v>4.0664303498784848</v>
      </c>
      <c r="F288" s="5">
        <f t="shared" si="21"/>
        <v>187.625</v>
      </c>
      <c r="G288" s="67"/>
      <c r="H288" s="67"/>
      <c r="I288" s="67"/>
      <c r="J288" s="59">
        <v>6.3973787194509315</v>
      </c>
      <c r="K288" s="15">
        <f t="shared" si="22"/>
        <v>3.9321630427552989E-2</v>
      </c>
    </row>
    <row r="289" spans="1:11" x14ac:dyDescent="0.25">
      <c r="A289" s="1">
        <v>1999</v>
      </c>
      <c r="B289" s="2">
        <v>36347</v>
      </c>
      <c r="C289" s="3">
        <v>187</v>
      </c>
      <c r="D289" s="4">
        <v>0.66666666666666696</v>
      </c>
      <c r="E289" s="7">
        <v>4.2375179191971952</v>
      </c>
      <c r="F289" s="5">
        <f t="shared" si="21"/>
        <v>187.66666666666666</v>
      </c>
      <c r="G289" s="67"/>
      <c r="H289" s="67"/>
      <c r="I289" s="67"/>
      <c r="J289" s="59">
        <v>6.502120349878485</v>
      </c>
      <c r="K289" s="15">
        <f t="shared" si="22"/>
        <v>0.17108756931871039</v>
      </c>
    </row>
    <row r="290" spans="1:11" x14ac:dyDescent="0.25">
      <c r="A290" s="1">
        <v>1999</v>
      </c>
      <c r="B290" s="2">
        <v>36347</v>
      </c>
      <c r="C290" s="3">
        <v>187</v>
      </c>
      <c r="D290" s="4">
        <v>0.70833333333333404</v>
      </c>
      <c r="E290" s="43">
        <v>4.3618518105885062</v>
      </c>
      <c r="F290" s="47">
        <f t="shared" si="21"/>
        <v>187.70833333333334</v>
      </c>
      <c r="G290" s="65"/>
      <c r="H290" s="65"/>
      <c r="I290" s="65"/>
      <c r="J290" s="59">
        <v>6.7386279191971949</v>
      </c>
      <c r="K290" s="15">
        <f t="shared" si="22"/>
        <v>0.12433389139131101</v>
      </c>
    </row>
    <row r="291" spans="1:11" x14ac:dyDescent="0.25">
      <c r="A291" s="1">
        <v>1999</v>
      </c>
      <c r="B291" s="2">
        <v>36347</v>
      </c>
      <c r="C291" s="3">
        <v>187</v>
      </c>
      <c r="D291" s="4">
        <v>0.75</v>
      </c>
      <c r="E291" s="43">
        <v>4.3454968105885063</v>
      </c>
      <c r="F291" s="47">
        <f t="shared" si="21"/>
        <v>187.75</v>
      </c>
      <c r="G291" s="65">
        <f t="shared" ref="G291:G293" si="25">LN(E291)</f>
        <v>1.4691400929377976</v>
      </c>
      <c r="H291" s="65"/>
      <c r="I291" s="65"/>
      <c r="J291" s="59">
        <v>6.9610918105885062</v>
      </c>
      <c r="K291" s="36">
        <f t="shared" si="22"/>
        <v>-1.6354999999999897E-2</v>
      </c>
    </row>
    <row r="292" spans="1:11" x14ac:dyDescent="0.25">
      <c r="A292" s="1">
        <v>1999</v>
      </c>
      <c r="B292" s="2">
        <v>36347</v>
      </c>
      <c r="C292" s="3">
        <v>187</v>
      </c>
      <c r="D292" s="4">
        <v>0.79166666666666696</v>
      </c>
      <c r="E292" s="43">
        <v>4.1532291128074066</v>
      </c>
      <c r="F292" s="47">
        <f t="shared" si="21"/>
        <v>187.79166666666666</v>
      </c>
      <c r="G292" s="65">
        <f t="shared" si="25"/>
        <v>1.4238861311518163</v>
      </c>
      <c r="H292" s="65"/>
      <c r="I292" s="65"/>
      <c r="J292" s="59">
        <v>6.9610918105885062</v>
      </c>
      <c r="K292" s="36">
        <f t="shared" si="22"/>
        <v>-0.19226769778109976</v>
      </c>
    </row>
    <row r="293" spans="1:11" x14ac:dyDescent="0.25">
      <c r="A293" s="1">
        <v>1999</v>
      </c>
      <c r="B293" s="2">
        <v>36347</v>
      </c>
      <c r="C293" s="3">
        <v>187</v>
      </c>
      <c r="D293" s="4">
        <v>0.83333333333333404</v>
      </c>
      <c r="E293" s="43">
        <v>4.0430282583377508</v>
      </c>
      <c r="F293" s="47">
        <f t="shared" si="21"/>
        <v>187.83333333333334</v>
      </c>
      <c r="G293" s="65">
        <f t="shared" si="25"/>
        <v>1.3969939800820808</v>
      </c>
      <c r="H293" s="65"/>
      <c r="I293" s="65"/>
      <c r="J293" s="59">
        <v>6.9160191128074064</v>
      </c>
      <c r="K293" s="36">
        <f t="shared" si="22"/>
        <v>-0.11020085446965577</v>
      </c>
    </row>
    <row r="294" spans="1:11" x14ac:dyDescent="0.25">
      <c r="A294" s="1">
        <v>1999</v>
      </c>
      <c r="B294" s="2">
        <v>36347</v>
      </c>
      <c r="C294" s="3">
        <v>187</v>
      </c>
      <c r="D294" s="4">
        <v>0.875</v>
      </c>
      <c r="E294" s="43">
        <v>3.9706895328888479</v>
      </c>
      <c r="F294" s="47">
        <f t="shared" si="21"/>
        <v>187.875</v>
      </c>
      <c r="G294" s="65">
        <f>LN(E294)</f>
        <v>1.3789397654836637</v>
      </c>
      <c r="H294" s="65"/>
      <c r="I294" s="65"/>
      <c r="J294" s="59">
        <v>6.8712382583377503</v>
      </c>
      <c r="K294" s="36">
        <f t="shared" si="22"/>
        <v>-7.2338725448902963E-2</v>
      </c>
    </row>
    <row r="295" spans="1:11" x14ac:dyDescent="0.25">
      <c r="A295" s="1">
        <v>1999</v>
      </c>
      <c r="B295" s="2">
        <v>36347</v>
      </c>
      <c r="C295" s="3">
        <v>187</v>
      </c>
      <c r="D295" s="4">
        <v>0.91666666666666696</v>
      </c>
      <c r="E295" s="43">
        <v>3.7462944677983741</v>
      </c>
      <c r="F295" s="47">
        <f t="shared" si="21"/>
        <v>187.91666666666666</v>
      </c>
      <c r="G295" s="65">
        <f t="shared" ref="G295:G297" si="26">LN(E295)</f>
        <v>1.3207672095278045</v>
      </c>
      <c r="H295" s="65"/>
      <c r="I295" s="65"/>
      <c r="J295" s="59">
        <v>6.7825445328888474</v>
      </c>
      <c r="K295" s="36">
        <f t="shared" si="22"/>
        <v>-0.2243950650904738</v>
      </c>
    </row>
    <row r="296" spans="1:11" s="35" customFormat="1" x14ac:dyDescent="0.25">
      <c r="A296" s="29">
        <v>1999</v>
      </c>
      <c r="B296" s="30">
        <v>36347</v>
      </c>
      <c r="C296" s="31">
        <v>187</v>
      </c>
      <c r="D296" s="32">
        <v>0.95833333333333404</v>
      </c>
      <c r="E296" s="44">
        <v>3.5429941447265456</v>
      </c>
      <c r="F296" s="49">
        <f t="shared" si="21"/>
        <v>187.95833333333334</v>
      </c>
      <c r="G296" s="66">
        <f t="shared" si="26"/>
        <v>1.2649721732504553</v>
      </c>
      <c r="H296" s="66"/>
      <c r="I296" s="66"/>
      <c r="J296" s="60">
        <v>6.4600194677983742</v>
      </c>
      <c r="K296" s="37">
        <f t="shared" si="22"/>
        <v>-0.20330032307182844</v>
      </c>
    </row>
    <row r="297" spans="1:11" x14ac:dyDescent="0.25">
      <c r="A297" s="1">
        <v>1999</v>
      </c>
      <c r="B297" s="2">
        <v>36348</v>
      </c>
      <c r="C297" s="3">
        <v>188</v>
      </c>
      <c r="D297" s="4">
        <v>0</v>
      </c>
      <c r="E297" s="43">
        <v>3.2393781515973528</v>
      </c>
      <c r="F297" s="47">
        <f t="shared" si="21"/>
        <v>188</v>
      </c>
      <c r="G297" s="65">
        <f t="shared" si="26"/>
        <v>1.1753813828642672</v>
      </c>
      <c r="H297" s="65"/>
      <c r="I297" s="65"/>
      <c r="J297" s="59">
        <v>6.0931691447265459</v>
      </c>
      <c r="K297" s="36">
        <f t="shared" si="22"/>
        <v>-0.30361599312919285</v>
      </c>
    </row>
    <row r="298" spans="1:11" x14ac:dyDescent="0.25">
      <c r="A298" s="1">
        <v>1999</v>
      </c>
      <c r="B298" s="2">
        <v>36348</v>
      </c>
      <c r="C298" s="3">
        <v>188</v>
      </c>
      <c r="D298" s="4">
        <v>4.1666666666666664E-2</v>
      </c>
      <c r="E298" s="43">
        <v>3.0633697259250861</v>
      </c>
      <c r="F298" s="47">
        <f t="shared" si="21"/>
        <v>188.04166666666666</v>
      </c>
      <c r="G298" s="65">
        <f>LN(E298)</f>
        <v>1.1195155276915147</v>
      </c>
      <c r="H298" s="65"/>
      <c r="I298" s="65"/>
      <c r="J298" s="59">
        <v>5.6914231515973528</v>
      </c>
      <c r="K298" s="36">
        <f t="shared" si="22"/>
        <v>-0.17600842567226671</v>
      </c>
    </row>
    <row r="299" spans="1:11" x14ac:dyDescent="0.25">
      <c r="A299" s="1">
        <v>1999</v>
      </c>
      <c r="B299" s="2">
        <v>36348</v>
      </c>
      <c r="C299" s="3">
        <v>188</v>
      </c>
      <c r="D299" s="4">
        <v>8.3333333333333329E-2</v>
      </c>
      <c r="E299" s="43">
        <v>2.9880039483978043</v>
      </c>
      <c r="F299" s="47">
        <f t="shared" si="21"/>
        <v>188.08333333333334</v>
      </c>
      <c r="G299" s="65">
        <f>LN(E299)</f>
        <v>1.0946055886879724</v>
      </c>
      <c r="I299" s="65"/>
      <c r="J299" s="59">
        <v>5.3682197259250861</v>
      </c>
      <c r="K299" s="36">
        <f t="shared" si="22"/>
        <v>-7.5365777527281796E-2</v>
      </c>
    </row>
    <row r="300" spans="1:11" x14ac:dyDescent="0.25">
      <c r="A300" s="1">
        <v>1999</v>
      </c>
      <c r="B300" s="2">
        <v>36348</v>
      </c>
      <c r="C300" s="3">
        <v>188</v>
      </c>
      <c r="D300" s="4">
        <v>0.125</v>
      </c>
      <c r="E300" s="43">
        <v>2.8747391651161589</v>
      </c>
      <c r="F300" s="47">
        <f t="shared" si="21"/>
        <v>188.125</v>
      </c>
      <c r="G300" s="65">
        <f>LN(E300)</f>
        <v>1.0559619449565478</v>
      </c>
      <c r="I300" s="65"/>
      <c r="J300" s="59">
        <v>5.1129489483978041</v>
      </c>
      <c r="K300" s="36">
        <f t="shared" si="22"/>
        <v>-0.11326478328164535</v>
      </c>
    </row>
    <row r="301" spans="1:11" x14ac:dyDescent="0.25">
      <c r="A301" s="1">
        <v>1999</v>
      </c>
      <c r="B301" s="2">
        <v>36348</v>
      </c>
      <c r="C301" s="3">
        <v>188</v>
      </c>
      <c r="D301" s="4">
        <v>0.16666666666666699</v>
      </c>
      <c r="E301" s="7">
        <v>2.9084218636190102</v>
      </c>
      <c r="F301" s="5">
        <f t="shared" si="21"/>
        <v>188.16666666666666</v>
      </c>
      <c r="G301" s="67"/>
      <c r="H301" s="67"/>
      <c r="I301" s="67"/>
      <c r="J301" s="59">
        <v>4.9015541651161589</v>
      </c>
      <c r="K301" s="15">
        <f t="shared" si="22"/>
        <v>3.3682698502851327E-2</v>
      </c>
    </row>
    <row r="302" spans="1:11" x14ac:dyDescent="0.25">
      <c r="A302" s="1">
        <v>1999</v>
      </c>
      <c r="B302" s="2">
        <v>36348</v>
      </c>
      <c r="C302" s="3">
        <v>188</v>
      </c>
      <c r="D302" s="4">
        <v>0.20833333333333401</v>
      </c>
      <c r="E302" s="7">
        <v>3.0691902608111774</v>
      </c>
      <c r="F302" s="5">
        <f t="shared" si="21"/>
        <v>188.20833333333334</v>
      </c>
      <c r="G302" s="67"/>
      <c r="H302" s="67"/>
      <c r="I302" s="67"/>
      <c r="J302" s="59">
        <v>4.8698168636190102</v>
      </c>
      <c r="K302" s="15">
        <f t="shared" si="22"/>
        <v>0.16076839719216718</v>
      </c>
    </row>
    <row r="303" spans="1:11" x14ac:dyDescent="0.25">
      <c r="A303" s="1">
        <v>1999</v>
      </c>
      <c r="B303" s="2">
        <v>36348</v>
      </c>
      <c r="C303" s="3">
        <v>188</v>
      </c>
      <c r="D303" s="4">
        <v>0.25</v>
      </c>
      <c r="E303" s="7">
        <v>3.1873585354857381</v>
      </c>
      <c r="F303" s="5">
        <f t="shared" si="21"/>
        <v>188.25</v>
      </c>
      <c r="G303" s="67"/>
      <c r="H303" s="67"/>
      <c r="I303" s="67"/>
      <c r="J303" s="59">
        <v>5.0305852608111774</v>
      </c>
      <c r="K303" s="15">
        <f t="shared" si="22"/>
        <v>0.1181682746745607</v>
      </c>
    </row>
    <row r="304" spans="1:11" x14ac:dyDescent="0.25">
      <c r="A304" s="1">
        <v>1999</v>
      </c>
      <c r="B304" s="2">
        <v>36348</v>
      </c>
      <c r="C304" s="3">
        <v>188</v>
      </c>
      <c r="D304" s="4">
        <v>0.29166666666666702</v>
      </c>
      <c r="E304" s="7">
        <v>3.5312854113119156</v>
      </c>
      <c r="F304" s="5">
        <f t="shared" si="21"/>
        <v>188.29166666666666</v>
      </c>
      <c r="G304" s="67"/>
      <c r="H304" s="67"/>
      <c r="I304" s="67"/>
      <c r="J304" s="59">
        <v>5.230528535485738</v>
      </c>
      <c r="K304" s="15">
        <f t="shared" si="22"/>
        <v>0.34392687582617754</v>
      </c>
    </row>
    <row r="305" spans="1:11" x14ac:dyDescent="0.25">
      <c r="A305" s="1">
        <v>1999</v>
      </c>
      <c r="B305" s="2">
        <v>36348</v>
      </c>
      <c r="C305" s="3">
        <v>188</v>
      </c>
      <c r="D305" s="4">
        <v>0.33333333333333398</v>
      </c>
      <c r="E305" s="7">
        <v>3.4683905818467737</v>
      </c>
      <c r="F305" s="5">
        <f t="shared" si="21"/>
        <v>188.33333333333334</v>
      </c>
      <c r="G305" s="67"/>
      <c r="H305" s="67"/>
      <c r="I305" s="67"/>
      <c r="J305" s="59">
        <v>5.8034254113119159</v>
      </c>
      <c r="K305" s="15">
        <f t="shared" si="22"/>
        <v>-6.289482946514191E-2</v>
      </c>
    </row>
    <row r="306" spans="1:11" x14ac:dyDescent="0.25">
      <c r="A306" s="1">
        <v>1999</v>
      </c>
      <c r="B306" s="2">
        <v>36348</v>
      </c>
      <c r="C306" s="3">
        <v>188</v>
      </c>
      <c r="D306" s="4">
        <v>0.375</v>
      </c>
      <c r="E306" s="7">
        <v>3.4609985416517102</v>
      </c>
      <c r="F306" s="5">
        <f t="shared" si="21"/>
        <v>188.375</v>
      </c>
      <c r="G306" s="67"/>
      <c r="H306" s="67"/>
      <c r="I306" s="67"/>
      <c r="J306" s="59">
        <v>5.8223055818467735</v>
      </c>
      <c r="K306" s="15">
        <f t="shared" si="22"/>
        <v>-7.392040195063565E-3</v>
      </c>
    </row>
    <row r="307" spans="1:11" x14ac:dyDescent="0.25">
      <c r="A307" s="1">
        <v>1999</v>
      </c>
      <c r="B307" s="2">
        <v>36348</v>
      </c>
      <c r="C307" s="3">
        <v>188</v>
      </c>
      <c r="D307" s="4">
        <v>0.41666666666666702</v>
      </c>
      <c r="E307" s="7">
        <v>3.5146517781271176</v>
      </c>
      <c r="F307" s="5">
        <f t="shared" si="21"/>
        <v>188.41666666666666</v>
      </c>
      <c r="G307" s="67"/>
      <c r="H307" s="67"/>
      <c r="I307" s="67"/>
      <c r="J307" s="59">
        <v>5.7658485416517102</v>
      </c>
      <c r="K307" s="15">
        <f t="shared" si="22"/>
        <v>5.3653236475407429E-2</v>
      </c>
    </row>
    <row r="308" spans="1:11" x14ac:dyDescent="0.25">
      <c r="A308" s="1">
        <v>1999</v>
      </c>
      <c r="B308" s="2">
        <v>36348</v>
      </c>
      <c r="C308" s="3">
        <v>188</v>
      </c>
      <c r="D308" s="4">
        <v>0.45833333333333398</v>
      </c>
      <c r="E308" s="7">
        <v>3.5502584940043929</v>
      </c>
      <c r="F308" s="5">
        <f t="shared" si="21"/>
        <v>188.45833333333334</v>
      </c>
      <c r="G308" s="67"/>
      <c r="H308" s="67"/>
      <c r="I308" s="67"/>
      <c r="J308" s="59">
        <v>5.9176317781271175</v>
      </c>
      <c r="K308" s="15">
        <f t="shared" si="22"/>
        <v>3.5606715877275263E-2</v>
      </c>
    </row>
    <row r="309" spans="1:11" x14ac:dyDescent="0.25">
      <c r="A309" s="1">
        <v>1999</v>
      </c>
      <c r="B309" s="2">
        <v>36348</v>
      </c>
      <c r="C309" s="3">
        <v>188</v>
      </c>
      <c r="D309" s="4">
        <v>0.5</v>
      </c>
      <c r="E309" s="7">
        <v>3.6180261998635528</v>
      </c>
      <c r="F309" s="5">
        <f t="shared" si="21"/>
        <v>188.5</v>
      </c>
      <c r="G309" s="67"/>
      <c r="H309" s="67"/>
      <c r="I309" s="67"/>
      <c r="J309" s="59">
        <v>5.9368834940043929</v>
      </c>
      <c r="K309" s="15">
        <f t="shared" si="22"/>
        <v>6.7767705859159921E-2</v>
      </c>
    </row>
    <row r="310" spans="1:11" x14ac:dyDescent="0.25">
      <c r="A310" s="1">
        <v>1999</v>
      </c>
      <c r="B310" s="2">
        <v>36348</v>
      </c>
      <c r="C310" s="3">
        <v>188</v>
      </c>
      <c r="D310" s="4">
        <v>0.54166666666666696</v>
      </c>
      <c r="E310" s="7">
        <v>3.5820406269545311</v>
      </c>
      <c r="F310" s="5">
        <f t="shared" si="21"/>
        <v>188.54166666666666</v>
      </c>
      <c r="G310" s="67"/>
      <c r="H310" s="67"/>
      <c r="I310" s="67"/>
      <c r="J310" s="59">
        <v>6.0537161998635529</v>
      </c>
      <c r="K310" s="15">
        <f t="shared" si="22"/>
        <v>-3.5985572909021712E-2</v>
      </c>
    </row>
    <row r="311" spans="1:11" x14ac:dyDescent="0.25">
      <c r="A311" s="1">
        <v>1999</v>
      </c>
      <c r="B311" s="2">
        <v>36348</v>
      </c>
      <c r="C311" s="3">
        <v>188</v>
      </c>
      <c r="D311" s="4">
        <v>0.58333333333333404</v>
      </c>
      <c r="E311" s="7">
        <v>3.4300424903848414</v>
      </c>
      <c r="F311" s="5">
        <f t="shared" si="21"/>
        <v>188.58333333333334</v>
      </c>
      <c r="G311" s="67"/>
      <c r="H311" s="67"/>
      <c r="I311" s="67"/>
      <c r="J311" s="59">
        <v>6.0340856269545311</v>
      </c>
      <c r="K311" s="15">
        <f t="shared" si="22"/>
        <v>-0.15199813656968963</v>
      </c>
    </row>
    <row r="312" spans="1:11" x14ac:dyDescent="0.25">
      <c r="A312" s="1">
        <v>1999</v>
      </c>
      <c r="B312" s="2">
        <v>36348</v>
      </c>
      <c r="C312" s="3">
        <v>188</v>
      </c>
      <c r="D312" s="4">
        <v>0.625</v>
      </c>
      <c r="E312" s="7">
        <v>3.4775502447143052</v>
      </c>
      <c r="F312" s="5">
        <f t="shared" si="21"/>
        <v>188.625</v>
      </c>
      <c r="G312" s="67"/>
      <c r="H312" s="67"/>
      <c r="I312" s="67"/>
      <c r="J312" s="59">
        <v>5.8984424903848414</v>
      </c>
      <c r="K312" s="15">
        <f t="shared" si="22"/>
        <v>4.7507754329463747E-2</v>
      </c>
    </row>
    <row r="313" spans="1:11" x14ac:dyDescent="0.25">
      <c r="A313" s="1">
        <v>1999</v>
      </c>
      <c r="B313" s="2">
        <v>36348</v>
      </c>
      <c r="C313" s="3">
        <v>188</v>
      </c>
      <c r="D313" s="4">
        <v>0.66666666666666696</v>
      </c>
      <c r="E313" s="7">
        <v>3.5429941447265456</v>
      </c>
      <c r="F313" s="5">
        <f t="shared" si="21"/>
        <v>188.66666666666666</v>
      </c>
      <c r="G313" s="67"/>
      <c r="H313" s="67"/>
      <c r="I313" s="67"/>
      <c r="J313" s="59">
        <v>5.9950152447143052</v>
      </c>
      <c r="K313" s="15">
        <f t="shared" si="22"/>
        <v>6.544390001224043E-2</v>
      </c>
    </row>
    <row r="314" spans="1:11" x14ac:dyDescent="0.25">
      <c r="A314" s="1">
        <v>1999</v>
      </c>
      <c r="B314" s="2">
        <v>36348</v>
      </c>
      <c r="C314" s="3">
        <v>188</v>
      </c>
      <c r="D314" s="4">
        <v>0.70833333333333404</v>
      </c>
      <c r="E314" s="43">
        <v>3.6427550778645328</v>
      </c>
      <c r="F314" s="47">
        <f t="shared" si="21"/>
        <v>188.70833333333334</v>
      </c>
      <c r="G314" s="65">
        <f>LN(E314)</f>
        <v>1.2927402848754515</v>
      </c>
      <c r="H314" s="65"/>
      <c r="I314" s="65"/>
      <c r="J314" s="59">
        <v>6.0931691447265459</v>
      </c>
      <c r="K314" s="15">
        <f t="shared" si="22"/>
        <v>9.9760933137987173E-2</v>
      </c>
    </row>
    <row r="315" spans="1:11" x14ac:dyDescent="0.25">
      <c r="A315" s="1">
        <v>1999</v>
      </c>
      <c r="B315" s="2">
        <v>36348</v>
      </c>
      <c r="C315" s="3">
        <v>188</v>
      </c>
      <c r="D315" s="4">
        <v>0.75</v>
      </c>
      <c r="E315" s="43">
        <v>3.5572530718040669</v>
      </c>
      <c r="F315" s="47">
        <f t="shared" si="21"/>
        <v>188.75</v>
      </c>
      <c r="G315" s="65">
        <f>LN(E315)</f>
        <v>1.2689886379766571</v>
      </c>
      <c r="H315" s="65"/>
      <c r="I315" s="65"/>
      <c r="J315" s="59">
        <v>6.1929300778645331</v>
      </c>
      <c r="K315" s="36">
        <f t="shared" si="22"/>
        <v>-8.5502006060465874E-2</v>
      </c>
    </row>
    <row r="316" spans="1:11" x14ac:dyDescent="0.25">
      <c r="A316" s="1">
        <v>1999</v>
      </c>
      <c r="B316" s="2">
        <v>36348</v>
      </c>
      <c r="C316" s="3">
        <v>188</v>
      </c>
      <c r="D316" s="4">
        <v>0.79166666666666696</v>
      </c>
      <c r="E316" s="43">
        <v>3.4479887107119285</v>
      </c>
      <c r="F316" s="47">
        <f t="shared" si="21"/>
        <v>188.79166666666666</v>
      </c>
      <c r="G316" s="65">
        <f t="shared" ref="G316:G323" si="27">LN(E316)</f>
        <v>1.2377910786406134</v>
      </c>
      <c r="H316" s="65"/>
      <c r="I316" s="65"/>
      <c r="J316" s="59">
        <v>6.1728480718040668</v>
      </c>
      <c r="K316" s="36">
        <f t="shared" si="22"/>
        <v>-0.10926436109213844</v>
      </c>
    </row>
    <row r="317" spans="1:11" x14ac:dyDescent="0.25">
      <c r="A317" s="1">
        <v>1999</v>
      </c>
      <c r="B317" s="2">
        <v>36348</v>
      </c>
      <c r="C317" s="3">
        <v>188</v>
      </c>
      <c r="D317" s="4">
        <v>0.83333333333333404</v>
      </c>
      <c r="E317" s="43">
        <v>3.1822684421166745</v>
      </c>
      <c r="F317" s="47">
        <f t="shared" si="21"/>
        <v>188.83333333333334</v>
      </c>
      <c r="G317" s="65">
        <f t="shared" si="27"/>
        <v>1.1575942890589201</v>
      </c>
      <c r="H317" s="65"/>
      <c r="I317" s="65"/>
      <c r="J317" s="59">
        <v>6.0145187107119282</v>
      </c>
      <c r="K317" s="36">
        <f t="shared" si="22"/>
        <v>-0.26572026859525399</v>
      </c>
    </row>
    <row r="318" spans="1:11" x14ac:dyDescent="0.25">
      <c r="A318" s="1">
        <v>1999</v>
      </c>
      <c r="B318" s="2">
        <v>36348</v>
      </c>
      <c r="C318" s="3">
        <v>188</v>
      </c>
      <c r="D318" s="4">
        <v>0.875</v>
      </c>
      <c r="E318" s="43">
        <v>3.0296070336510743</v>
      </c>
      <c r="F318" s="47">
        <f t="shared" si="21"/>
        <v>188.875</v>
      </c>
      <c r="G318" s="65">
        <f t="shared" si="27"/>
        <v>1.1084329192462288</v>
      </c>
      <c r="H318" s="65"/>
      <c r="I318" s="65"/>
      <c r="J318" s="59">
        <v>5.6179584421166746</v>
      </c>
      <c r="K318" s="36">
        <f t="shared" si="22"/>
        <v>-0.15266140846560017</v>
      </c>
    </row>
    <row r="319" spans="1:11" x14ac:dyDescent="0.25">
      <c r="A319" s="1">
        <v>1999</v>
      </c>
      <c r="B319" s="2">
        <v>36348</v>
      </c>
      <c r="C319" s="3">
        <v>188</v>
      </c>
      <c r="D319" s="4">
        <v>0.91666666666666696</v>
      </c>
      <c r="E319" s="43">
        <v>2.856767876966483</v>
      </c>
      <c r="F319" s="47">
        <f t="shared" si="21"/>
        <v>188.91666666666666</v>
      </c>
      <c r="G319" s="65">
        <f t="shared" si="27"/>
        <v>1.0496908728238226</v>
      </c>
      <c r="H319" s="65"/>
      <c r="I319" s="65"/>
      <c r="J319" s="59">
        <v>5.3508120336510743</v>
      </c>
      <c r="K319" s="36">
        <f t="shared" si="22"/>
        <v>-0.17283915668459127</v>
      </c>
    </row>
    <row r="320" spans="1:11" s="35" customFormat="1" x14ac:dyDescent="0.25">
      <c r="A320" s="29">
        <v>1999</v>
      </c>
      <c r="B320" s="30">
        <v>36348</v>
      </c>
      <c r="C320" s="31">
        <v>188</v>
      </c>
      <c r="D320" s="32">
        <v>0.95833333333333404</v>
      </c>
      <c r="E320" s="44">
        <v>2.7612268636190103</v>
      </c>
      <c r="F320" s="49">
        <f t="shared" si="21"/>
        <v>188.95833333333334</v>
      </c>
      <c r="G320" s="66">
        <f t="shared" si="27"/>
        <v>1.015675096765166</v>
      </c>
      <c r="H320" s="66"/>
      <c r="I320" s="66"/>
      <c r="J320" s="60">
        <v>5.0798428769664827</v>
      </c>
      <c r="K320" s="37">
        <f t="shared" si="22"/>
        <v>-9.5541013347472781E-2</v>
      </c>
    </row>
    <row r="321" spans="1:11" x14ac:dyDescent="0.25">
      <c r="A321" s="1">
        <v>1999</v>
      </c>
      <c r="B321" s="2">
        <v>36349</v>
      </c>
      <c r="C321" s="3">
        <v>189</v>
      </c>
      <c r="D321" s="4">
        <v>0</v>
      </c>
      <c r="E321" s="43">
        <v>2.5828106552639882</v>
      </c>
      <c r="F321" s="47">
        <f t="shared" si="21"/>
        <v>189</v>
      </c>
      <c r="G321" s="65">
        <f t="shared" si="27"/>
        <v>0.94887820723169314</v>
      </c>
      <c r="H321" s="65"/>
      <c r="I321" s="65"/>
      <c r="J321" s="59">
        <v>4.8698168636190102</v>
      </c>
      <c r="K321" s="36">
        <f t="shared" si="22"/>
        <v>-0.17841620835502203</v>
      </c>
    </row>
    <row r="322" spans="1:11" x14ac:dyDescent="0.25">
      <c r="A322" s="1">
        <v>1999</v>
      </c>
      <c r="B322" s="2">
        <v>36349</v>
      </c>
      <c r="C322" s="3">
        <v>189</v>
      </c>
      <c r="D322" s="4">
        <v>4.1666666666666664E-2</v>
      </c>
      <c r="E322" s="43">
        <v>2.4387599976469732</v>
      </c>
      <c r="F322" s="47">
        <f t="shared" ref="F322:F385" si="28">SUM(C322+D322)</f>
        <v>189.04166666666666</v>
      </c>
      <c r="G322" s="65">
        <f t="shared" si="27"/>
        <v>0.89148971244323338</v>
      </c>
      <c r="H322" s="65"/>
      <c r="I322" s="65"/>
      <c r="J322" s="59">
        <v>4.5932706552639884</v>
      </c>
      <c r="K322" s="36">
        <f t="shared" si="22"/>
        <v>-0.14405065761701508</v>
      </c>
    </row>
    <row r="323" spans="1:11" x14ac:dyDescent="0.25">
      <c r="A323" s="1">
        <v>1999</v>
      </c>
      <c r="B323" s="2">
        <v>36349</v>
      </c>
      <c r="C323" s="3">
        <v>189</v>
      </c>
      <c r="D323" s="4">
        <v>8.3333333333333329E-2</v>
      </c>
      <c r="E323" s="43">
        <v>2.3689715682834924</v>
      </c>
      <c r="F323" s="47">
        <f t="shared" si="28"/>
        <v>189.08333333333334</v>
      </c>
      <c r="G323" s="65">
        <f t="shared" si="27"/>
        <v>0.86245592353582046</v>
      </c>
      <c r="H323" s="65"/>
      <c r="I323" s="65"/>
      <c r="J323" s="59">
        <v>4.3183799976469732</v>
      </c>
      <c r="K323" s="36">
        <f t="shared" ref="K323:K386" si="29">E323-E322</f>
        <v>-6.9788429363480731E-2</v>
      </c>
    </row>
    <row r="324" spans="1:11" x14ac:dyDescent="0.25">
      <c r="A324" s="1">
        <v>1999</v>
      </c>
      <c r="B324" s="2">
        <v>36349</v>
      </c>
      <c r="C324" s="3">
        <v>189</v>
      </c>
      <c r="D324" s="4">
        <v>0.125</v>
      </c>
      <c r="E324" s="43">
        <v>2.2751099691145766</v>
      </c>
      <c r="F324" s="47">
        <f t="shared" si="28"/>
        <v>189.125</v>
      </c>
      <c r="G324" s="65">
        <f>LN(E324)</f>
        <v>0.82202838930700817</v>
      </c>
      <c r="H324" s="65">
        <f>LN(E324)</f>
        <v>0.82202838930700817</v>
      </c>
      <c r="I324" s="65"/>
      <c r="J324" s="59">
        <v>4.1668165682834921</v>
      </c>
      <c r="K324" s="36">
        <f t="shared" si="29"/>
        <v>-9.3861599168915788E-2</v>
      </c>
    </row>
    <row r="325" spans="1:11" x14ac:dyDescent="0.25">
      <c r="A325" s="1">
        <v>1999</v>
      </c>
      <c r="B325" s="2">
        <v>36349</v>
      </c>
      <c r="C325" s="3">
        <v>189</v>
      </c>
      <c r="D325" s="4">
        <v>0.16666666666666699</v>
      </c>
      <c r="E325" s="43">
        <v>2.2288114070391734</v>
      </c>
      <c r="F325" s="47">
        <f t="shared" si="28"/>
        <v>189.16666666666666</v>
      </c>
      <c r="G325" s="65"/>
      <c r="H325" s="65">
        <f t="shared" ref="H325:H327" si="30">LN(E325)</f>
        <v>0.80146844204860102</v>
      </c>
      <c r="I325" s="65"/>
      <c r="J325" s="59">
        <v>4.0075349691145767</v>
      </c>
      <c r="K325" s="36">
        <f t="shared" si="29"/>
        <v>-4.6298562075403282E-2</v>
      </c>
    </row>
    <row r="326" spans="1:11" x14ac:dyDescent="0.25">
      <c r="A326" s="1">
        <v>1999</v>
      </c>
      <c r="B326" s="2">
        <v>36349</v>
      </c>
      <c r="C326" s="3">
        <v>189</v>
      </c>
      <c r="D326" s="4">
        <v>0.20833333333333401</v>
      </c>
      <c r="E326" s="43">
        <v>2.1947258564710701</v>
      </c>
      <c r="F326" s="47">
        <f t="shared" si="28"/>
        <v>189.20833333333334</v>
      </c>
      <c r="G326" s="65"/>
      <c r="H326" s="65">
        <f t="shared" si="30"/>
        <v>0.78605714418095185</v>
      </c>
      <c r="I326" s="65"/>
      <c r="J326" s="59">
        <v>3.8794614070391735</v>
      </c>
      <c r="K326" s="36">
        <f t="shared" si="29"/>
        <v>-3.4085550568103251E-2</v>
      </c>
    </row>
    <row r="327" spans="1:11" x14ac:dyDescent="0.25">
      <c r="A327" s="1">
        <v>1999</v>
      </c>
      <c r="B327" s="2">
        <v>36349</v>
      </c>
      <c r="C327" s="3">
        <v>189</v>
      </c>
      <c r="D327" s="4">
        <v>0.25</v>
      </c>
      <c r="E327" s="43">
        <v>2.1744278301528155</v>
      </c>
      <c r="F327" s="47">
        <f t="shared" si="28"/>
        <v>189.25</v>
      </c>
      <c r="G327" s="65"/>
      <c r="H327" s="65">
        <f t="shared" si="30"/>
        <v>0.7767655633361541</v>
      </c>
      <c r="I327" s="65"/>
      <c r="J327" s="59">
        <v>3.7799558564710698</v>
      </c>
      <c r="K327" s="36">
        <f t="shared" si="29"/>
        <v>-2.0298026318254614E-2</v>
      </c>
    </row>
    <row r="328" spans="1:11" x14ac:dyDescent="0.25">
      <c r="A328" s="1">
        <v>1999</v>
      </c>
      <c r="B328" s="2">
        <v>36349</v>
      </c>
      <c r="C328" s="3">
        <v>189</v>
      </c>
      <c r="D328" s="4">
        <v>0.29166666666666702</v>
      </c>
      <c r="E328" s="7">
        <v>2.2816513574490838</v>
      </c>
      <c r="F328" s="5">
        <f t="shared" si="28"/>
        <v>189.29166666666666</v>
      </c>
      <c r="G328" s="67"/>
      <c r="H328" s="67"/>
      <c r="I328" s="67"/>
      <c r="J328" s="59">
        <v>3.7433028301528153</v>
      </c>
      <c r="K328" s="15">
        <f t="shared" si="29"/>
        <v>0.10722352729626827</v>
      </c>
    </row>
    <row r="329" spans="1:11" x14ac:dyDescent="0.25">
      <c r="A329" s="1">
        <v>1999</v>
      </c>
      <c r="B329" s="2">
        <v>36349</v>
      </c>
      <c r="C329" s="3">
        <v>189</v>
      </c>
      <c r="D329" s="4">
        <v>0.33333333333333398</v>
      </c>
      <c r="E329" s="7">
        <v>2.3961252580677117</v>
      </c>
      <c r="F329" s="5">
        <f t="shared" si="28"/>
        <v>189.33333333333334</v>
      </c>
      <c r="G329" s="67"/>
      <c r="H329" s="67"/>
      <c r="I329" s="67"/>
      <c r="J329" s="59">
        <v>3.8668813574490835</v>
      </c>
      <c r="K329" s="15">
        <f t="shared" si="29"/>
        <v>0.11447390061862794</v>
      </c>
    </row>
    <row r="330" spans="1:11" x14ac:dyDescent="0.25">
      <c r="A330" s="1">
        <v>1999</v>
      </c>
      <c r="B330" s="2">
        <v>36349</v>
      </c>
      <c r="C330" s="3">
        <v>189</v>
      </c>
      <c r="D330" s="4">
        <v>0.375</v>
      </c>
      <c r="E330" s="7">
        <v>2.4507465682834919</v>
      </c>
      <c r="F330" s="5">
        <f t="shared" si="28"/>
        <v>189.375</v>
      </c>
      <c r="G330" s="67"/>
      <c r="H330" s="67"/>
      <c r="I330" s="67"/>
      <c r="J330" s="59">
        <v>4.0467752580677114</v>
      </c>
      <c r="K330" s="15">
        <f t="shared" si="29"/>
        <v>5.4621310215780206E-2</v>
      </c>
    </row>
    <row r="331" spans="1:11" x14ac:dyDescent="0.25">
      <c r="A331" s="1">
        <v>1999</v>
      </c>
      <c r="B331" s="2">
        <v>36349</v>
      </c>
      <c r="C331" s="3">
        <v>189</v>
      </c>
      <c r="D331" s="4">
        <v>0.41666666666666702</v>
      </c>
      <c r="E331" s="7">
        <v>2.6303886812784909</v>
      </c>
      <c r="F331" s="5">
        <f t="shared" si="28"/>
        <v>189.41666666666666</v>
      </c>
      <c r="G331" s="67"/>
      <c r="H331" s="67"/>
      <c r="I331" s="67"/>
      <c r="J331" s="59">
        <v>4.1668165682834921</v>
      </c>
      <c r="K331" s="15">
        <f t="shared" si="29"/>
        <v>0.17964211299499899</v>
      </c>
    </row>
    <row r="332" spans="1:11" x14ac:dyDescent="0.25">
      <c r="A332" s="1">
        <v>1999</v>
      </c>
      <c r="B332" s="2">
        <v>36349</v>
      </c>
      <c r="C332" s="3">
        <v>189</v>
      </c>
      <c r="D332" s="4">
        <v>0.45833333333333398</v>
      </c>
      <c r="E332" s="7">
        <v>2.9874574262683842</v>
      </c>
      <c r="F332" s="5">
        <f t="shared" si="28"/>
        <v>189.45833333333334</v>
      </c>
      <c r="G332" s="67"/>
      <c r="H332" s="67"/>
      <c r="I332" s="67"/>
      <c r="J332" s="59">
        <v>4.4609436812784908</v>
      </c>
      <c r="K332" s="15">
        <f t="shared" si="29"/>
        <v>0.35706874498989327</v>
      </c>
    </row>
    <row r="333" spans="1:11" x14ac:dyDescent="0.25">
      <c r="A333" s="1">
        <v>1999</v>
      </c>
      <c r="B333" s="2">
        <v>36349</v>
      </c>
      <c r="C333" s="3">
        <v>189</v>
      </c>
      <c r="D333" s="4">
        <v>0.5</v>
      </c>
      <c r="E333" s="7">
        <v>3.2017216232032997</v>
      </c>
      <c r="F333" s="5">
        <f t="shared" si="28"/>
        <v>189.5</v>
      </c>
      <c r="G333" s="67"/>
      <c r="H333" s="67"/>
      <c r="I333" s="67"/>
      <c r="J333" s="59">
        <v>5.0142724262683842</v>
      </c>
      <c r="K333" s="15">
        <f t="shared" si="29"/>
        <v>0.2142641969349155</v>
      </c>
    </row>
    <row r="334" spans="1:11" x14ac:dyDescent="0.25">
      <c r="A334" s="1">
        <v>1999</v>
      </c>
      <c r="B334" s="2">
        <v>36349</v>
      </c>
      <c r="C334" s="3">
        <v>189</v>
      </c>
      <c r="D334" s="4">
        <v>0.54166666666666696</v>
      </c>
      <c r="E334" s="7">
        <v>3.5656856269545312</v>
      </c>
      <c r="F334" s="5">
        <f t="shared" si="28"/>
        <v>189.54166666666666</v>
      </c>
      <c r="G334" s="67"/>
      <c r="H334" s="67"/>
      <c r="I334" s="67"/>
      <c r="J334" s="59">
        <v>5.4738616232032999</v>
      </c>
      <c r="K334" s="15">
        <f t="shared" si="29"/>
        <v>0.3639640037512315</v>
      </c>
    </row>
    <row r="335" spans="1:11" x14ac:dyDescent="0.25">
      <c r="A335" s="1">
        <v>1999</v>
      </c>
      <c r="B335" s="2">
        <v>36349</v>
      </c>
      <c r="C335" s="3">
        <v>189</v>
      </c>
      <c r="D335" s="4">
        <v>0.58333333333333404</v>
      </c>
      <c r="E335" s="7">
        <v>3.8913235710096785</v>
      </c>
      <c r="F335" s="5">
        <f t="shared" si="28"/>
        <v>189.58333333333334</v>
      </c>
      <c r="G335" s="67"/>
      <c r="H335" s="67"/>
      <c r="I335" s="67"/>
      <c r="J335" s="59">
        <v>6.0340856269545311</v>
      </c>
      <c r="K335" s="15">
        <f t="shared" si="29"/>
        <v>0.32563794405514734</v>
      </c>
    </row>
    <row r="336" spans="1:11" x14ac:dyDescent="0.25">
      <c r="A336" s="1">
        <v>1999</v>
      </c>
      <c r="B336" s="2">
        <v>36349</v>
      </c>
      <c r="C336" s="3">
        <v>189</v>
      </c>
      <c r="D336" s="4">
        <v>0.625</v>
      </c>
      <c r="E336" s="7">
        <v>3.9542759237988605</v>
      </c>
      <c r="F336" s="5">
        <f t="shared" si="28"/>
        <v>189.625</v>
      </c>
      <c r="G336" s="67"/>
      <c r="H336" s="67"/>
      <c r="I336" s="67"/>
      <c r="J336" s="59">
        <v>6.5232735710096783</v>
      </c>
      <c r="K336" s="15">
        <f t="shared" si="29"/>
        <v>6.2952352789181987E-2</v>
      </c>
    </row>
    <row r="337" spans="1:11" x14ac:dyDescent="0.25">
      <c r="A337" s="1">
        <v>1999</v>
      </c>
      <c r="B337" s="2">
        <v>36349</v>
      </c>
      <c r="C337" s="3">
        <v>189</v>
      </c>
      <c r="D337" s="4">
        <v>0.66666666666666696</v>
      </c>
      <c r="E337" s="7">
        <v>3.8999964256656199</v>
      </c>
      <c r="F337" s="5">
        <f t="shared" si="28"/>
        <v>189.66666666666666</v>
      </c>
      <c r="G337" s="67"/>
      <c r="H337" s="67"/>
      <c r="I337" s="67"/>
      <c r="J337" s="59">
        <v>6.6516459237988608</v>
      </c>
      <c r="K337" s="15">
        <f t="shared" si="29"/>
        <v>-5.4279498133240622E-2</v>
      </c>
    </row>
    <row r="338" spans="1:11" x14ac:dyDescent="0.25">
      <c r="A338" s="1">
        <v>1999</v>
      </c>
      <c r="B338" s="2">
        <v>36349</v>
      </c>
      <c r="C338" s="3">
        <v>189</v>
      </c>
      <c r="D338" s="4">
        <v>0.70833333333333404</v>
      </c>
      <c r="E338" s="7">
        <v>3.7076510338350843</v>
      </c>
      <c r="F338" s="5">
        <f t="shared" si="28"/>
        <v>189.70833333333334</v>
      </c>
      <c r="G338" s="67"/>
      <c r="H338" s="67"/>
      <c r="I338" s="67"/>
      <c r="J338" s="59">
        <v>6.6300764256656199</v>
      </c>
      <c r="K338" s="15">
        <f t="shared" si="29"/>
        <v>-0.19234539183053556</v>
      </c>
    </row>
    <row r="339" spans="1:11" x14ac:dyDescent="0.25">
      <c r="A339" s="1">
        <v>1999</v>
      </c>
      <c r="B339" s="2">
        <v>36349</v>
      </c>
      <c r="C339" s="3">
        <v>189</v>
      </c>
      <c r="D339" s="4">
        <v>0.75</v>
      </c>
      <c r="E339" s="7">
        <v>3.8234763627056418</v>
      </c>
      <c r="F339" s="5">
        <f t="shared" si="28"/>
        <v>189.75</v>
      </c>
      <c r="G339" s="67"/>
      <c r="H339" s="67"/>
      <c r="I339" s="67"/>
      <c r="J339" s="59">
        <v>6.355956033835084</v>
      </c>
      <c r="K339" s="15">
        <f t="shared" si="29"/>
        <v>0.11582532887055752</v>
      </c>
    </row>
    <row r="340" spans="1:11" x14ac:dyDescent="0.25">
      <c r="A340" s="1">
        <v>1999</v>
      </c>
      <c r="B340" s="2">
        <v>36349</v>
      </c>
      <c r="C340" s="3">
        <v>189</v>
      </c>
      <c r="D340" s="4">
        <v>0.79166666666666696</v>
      </c>
      <c r="E340" s="43">
        <v>3.8961906095020007</v>
      </c>
      <c r="F340" s="47">
        <f t="shared" si="28"/>
        <v>189.79166666666666</v>
      </c>
      <c r="G340" s="65">
        <f>LN(E340)</f>
        <v>1.3599993089936933</v>
      </c>
      <c r="H340" s="65"/>
      <c r="I340" s="65"/>
      <c r="J340" s="59">
        <v>6.4390713627056417</v>
      </c>
      <c r="K340" s="15">
        <f t="shared" si="29"/>
        <v>7.271424679635885E-2</v>
      </c>
    </row>
    <row r="341" spans="1:11" x14ac:dyDescent="0.25">
      <c r="A341" s="1">
        <v>1999</v>
      </c>
      <c r="B341" s="2">
        <v>36349</v>
      </c>
      <c r="C341" s="3">
        <v>189</v>
      </c>
      <c r="D341" s="4">
        <v>0.83333333333333404</v>
      </c>
      <c r="E341" s="43">
        <v>3.7937487414518571</v>
      </c>
      <c r="F341" s="47">
        <f t="shared" si="28"/>
        <v>189.83333333333334</v>
      </c>
      <c r="G341" s="65">
        <f>LN(E341)</f>
        <v>1.3333546440831074</v>
      </c>
      <c r="H341" s="65"/>
      <c r="I341" s="65"/>
      <c r="J341" s="59">
        <v>6.5444956095020004</v>
      </c>
      <c r="K341" s="36">
        <f t="shared" si="29"/>
        <v>-0.10244186805014355</v>
      </c>
    </row>
    <row r="342" spans="1:11" x14ac:dyDescent="0.25">
      <c r="A342" s="1">
        <v>1999</v>
      </c>
      <c r="B342" s="2">
        <v>36349</v>
      </c>
      <c r="C342" s="3">
        <v>189</v>
      </c>
      <c r="D342" s="4">
        <v>0.875</v>
      </c>
      <c r="E342" s="43">
        <v>3.4791074903848411</v>
      </c>
      <c r="F342" s="47">
        <f t="shared" si="28"/>
        <v>189.875</v>
      </c>
      <c r="G342" s="65">
        <f t="shared" ref="G342:G346" si="31">LN(E342)</f>
        <v>1.2467757926125513</v>
      </c>
      <c r="H342" s="65"/>
      <c r="I342" s="65"/>
      <c r="J342" s="59">
        <v>6.3766337414518572</v>
      </c>
      <c r="K342" s="36">
        <f t="shared" si="29"/>
        <v>-0.31464125106701601</v>
      </c>
    </row>
    <row r="343" spans="1:11" x14ac:dyDescent="0.25">
      <c r="A343" s="1">
        <v>1999</v>
      </c>
      <c r="B343" s="2">
        <v>36349</v>
      </c>
      <c r="C343" s="3">
        <v>189</v>
      </c>
      <c r="D343" s="4">
        <v>0.91666666666666696</v>
      </c>
      <c r="E343" s="43">
        <v>3.2017216232032997</v>
      </c>
      <c r="F343" s="47">
        <f t="shared" si="28"/>
        <v>189.91666666666666</v>
      </c>
      <c r="G343" s="65">
        <f t="shared" si="31"/>
        <v>1.1636886723826991</v>
      </c>
      <c r="H343" s="65"/>
      <c r="I343" s="65"/>
      <c r="J343" s="59">
        <v>5.8984424903848414</v>
      </c>
      <c r="K343" s="36">
        <f t="shared" si="29"/>
        <v>-0.27738586718154146</v>
      </c>
    </row>
    <row r="344" spans="1:11" s="35" customFormat="1" x14ac:dyDescent="0.25">
      <c r="A344" s="29">
        <v>1999</v>
      </c>
      <c r="B344" s="30">
        <v>36349</v>
      </c>
      <c r="C344" s="31">
        <v>189</v>
      </c>
      <c r="D344" s="32">
        <v>0.95833333333333404</v>
      </c>
      <c r="E344" s="44">
        <v>2.8894778769664828</v>
      </c>
      <c r="F344" s="49">
        <f t="shared" si="28"/>
        <v>189.95833333333334</v>
      </c>
      <c r="G344" s="66">
        <f t="shared" si="31"/>
        <v>1.0610758203928583</v>
      </c>
      <c r="H344" s="66"/>
      <c r="I344" s="66"/>
      <c r="J344" s="60">
        <v>5.4738616232032999</v>
      </c>
      <c r="K344" s="37">
        <f t="shared" si="29"/>
        <v>-0.31224374623681683</v>
      </c>
    </row>
    <row r="345" spans="1:11" x14ac:dyDescent="0.25">
      <c r="A345" s="1">
        <v>1999</v>
      </c>
      <c r="B345" s="2">
        <v>36350</v>
      </c>
      <c r="C345" s="3">
        <v>190</v>
      </c>
      <c r="D345" s="4">
        <v>0</v>
      </c>
      <c r="E345" s="43">
        <v>2.6863529036522191</v>
      </c>
      <c r="F345" s="47">
        <f t="shared" si="28"/>
        <v>190</v>
      </c>
      <c r="G345" s="65">
        <f t="shared" si="31"/>
        <v>0.9881844757893905</v>
      </c>
      <c r="H345" s="65"/>
      <c r="I345" s="65"/>
      <c r="J345" s="59">
        <v>5.0798428769664827</v>
      </c>
      <c r="K345" s="36">
        <f t="shared" si="29"/>
        <v>-0.20312497331426371</v>
      </c>
    </row>
    <row r="346" spans="1:11" x14ac:dyDescent="0.25">
      <c r="A346" s="1">
        <v>1999</v>
      </c>
      <c r="B346" s="2">
        <v>36350</v>
      </c>
      <c r="C346" s="3">
        <v>190</v>
      </c>
      <c r="D346" s="4">
        <v>4.1666666666666664E-2</v>
      </c>
      <c r="E346" s="43">
        <v>2.4850830411184268</v>
      </c>
      <c r="F346" s="47">
        <f t="shared" si="28"/>
        <v>190.04166666666666</v>
      </c>
      <c r="G346" s="65">
        <f t="shared" si="31"/>
        <v>0.91030607593932333</v>
      </c>
      <c r="H346" s="65"/>
      <c r="I346" s="65"/>
      <c r="J346" s="59">
        <v>4.7295229036522191</v>
      </c>
      <c r="K346" s="36">
        <f t="shared" si="29"/>
        <v>-0.20126986253379231</v>
      </c>
    </row>
    <row r="347" spans="1:11" x14ac:dyDescent="0.25">
      <c r="A347" s="1">
        <v>1999</v>
      </c>
      <c r="B347" s="2">
        <v>36350</v>
      </c>
      <c r="C347" s="3">
        <v>190</v>
      </c>
      <c r="D347" s="4">
        <v>8.3333333333333329E-2</v>
      </c>
      <c r="E347" s="43">
        <v>2.3443514832971553</v>
      </c>
      <c r="F347" s="47">
        <f t="shared" si="28"/>
        <v>190.08333333333334</v>
      </c>
      <c r="G347" s="65">
        <f>LN(E347)</f>
        <v>0.85200881068545387</v>
      </c>
      <c r="I347" s="65"/>
      <c r="J347" s="59">
        <v>4.4464780411184268</v>
      </c>
      <c r="K347" s="36">
        <f t="shared" si="29"/>
        <v>-0.14073155782127156</v>
      </c>
    </row>
    <row r="348" spans="1:11" x14ac:dyDescent="0.25">
      <c r="A348" s="1">
        <v>1999</v>
      </c>
      <c r="B348" s="2">
        <v>36350</v>
      </c>
      <c r="C348" s="3">
        <v>190</v>
      </c>
      <c r="D348" s="4">
        <v>0.125</v>
      </c>
      <c r="E348" s="43">
        <v>2.2854939778714711</v>
      </c>
      <c r="F348" s="47">
        <f t="shared" si="28"/>
        <v>190.125</v>
      </c>
      <c r="G348" s="65">
        <f>LN(E348)</f>
        <v>0.82658218385793469</v>
      </c>
      <c r="I348" s="65"/>
      <c r="J348" s="59">
        <v>4.207616483297155</v>
      </c>
      <c r="K348" s="36">
        <f t="shared" si="29"/>
        <v>-5.8857505425684131E-2</v>
      </c>
    </row>
    <row r="349" spans="1:11" x14ac:dyDescent="0.25">
      <c r="A349" s="1">
        <v>1999</v>
      </c>
      <c r="B349" s="2">
        <v>36350</v>
      </c>
      <c r="C349" s="3">
        <v>190</v>
      </c>
      <c r="D349" s="4">
        <v>0.16666666666666699</v>
      </c>
      <c r="E349" s="43">
        <v>2.2848726546738307</v>
      </c>
      <c r="F349" s="47">
        <f t="shared" si="28"/>
        <v>190.16666666666666</v>
      </c>
      <c r="G349" s="65"/>
      <c r="H349" s="65"/>
      <c r="I349" s="65"/>
      <c r="J349" s="59">
        <v>4.0996939778714712</v>
      </c>
      <c r="K349" s="36">
        <f t="shared" si="29"/>
        <v>-6.21323197640411E-4</v>
      </c>
    </row>
    <row r="350" spans="1:11" x14ac:dyDescent="0.25">
      <c r="A350" s="1">
        <v>1999</v>
      </c>
      <c r="B350" s="2">
        <v>36350</v>
      </c>
      <c r="C350" s="3">
        <v>190</v>
      </c>
      <c r="D350" s="4">
        <v>0.20833333333333401</v>
      </c>
      <c r="E350" s="15">
        <v>2.2988314322121552</v>
      </c>
      <c r="F350" s="20">
        <f t="shared" si="28"/>
        <v>190.20833333333334</v>
      </c>
      <c r="G350" s="63"/>
      <c r="H350" s="63"/>
      <c r="I350" s="63"/>
      <c r="J350" s="59">
        <v>4.0336526546738307</v>
      </c>
      <c r="K350" s="15">
        <f t="shared" si="29"/>
        <v>1.3958777538324529E-2</v>
      </c>
    </row>
    <row r="351" spans="1:11" x14ac:dyDescent="0.25">
      <c r="A351" s="1">
        <v>1999</v>
      </c>
      <c r="B351" s="2">
        <v>36350</v>
      </c>
      <c r="C351" s="3">
        <v>190</v>
      </c>
      <c r="D351" s="4">
        <v>0.25</v>
      </c>
      <c r="E351" s="7">
        <v>2.5018738989442943</v>
      </c>
      <c r="F351" s="5">
        <f t="shared" si="28"/>
        <v>190.25</v>
      </c>
      <c r="G351" s="67"/>
      <c r="H351" s="67"/>
      <c r="I351" s="67"/>
      <c r="J351" s="59">
        <v>4.1130314322121553</v>
      </c>
      <c r="K351" s="15">
        <f t="shared" si="29"/>
        <v>0.2030424667321391</v>
      </c>
    </row>
    <row r="352" spans="1:11" x14ac:dyDescent="0.25">
      <c r="A352" s="1">
        <v>1999</v>
      </c>
      <c r="B352" s="2">
        <v>36350</v>
      </c>
      <c r="C352" s="3">
        <v>190</v>
      </c>
      <c r="D352" s="4">
        <v>0.29166666666666702</v>
      </c>
      <c r="E352" s="7">
        <v>2.9089853577342439</v>
      </c>
      <c r="F352" s="5">
        <f t="shared" si="28"/>
        <v>190.29166666666666</v>
      </c>
      <c r="G352" s="67"/>
      <c r="H352" s="67"/>
      <c r="I352" s="67"/>
      <c r="J352" s="59">
        <v>4.3324288989442943</v>
      </c>
      <c r="K352" s="15">
        <f t="shared" si="29"/>
        <v>0.40711145878994959</v>
      </c>
    </row>
    <row r="353" spans="1:11" x14ac:dyDescent="0.25">
      <c r="A353" s="1">
        <v>1999</v>
      </c>
      <c r="B353" s="2">
        <v>36350</v>
      </c>
      <c r="C353" s="3">
        <v>190</v>
      </c>
      <c r="D353" s="4">
        <v>0.33333333333333398</v>
      </c>
      <c r="E353" s="7">
        <v>3.3355255718454195</v>
      </c>
      <c r="F353" s="5">
        <f t="shared" si="28"/>
        <v>190.33333333333334</v>
      </c>
      <c r="G353" s="67"/>
      <c r="H353" s="67"/>
      <c r="I353" s="67"/>
      <c r="J353" s="59">
        <v>4.854025357734244</v>
      </c>
      <c r="K353" s="15">
        <f t="shared" si="29"/>
        <v>0.4265402141111756</v>
      </c>
    </row>
    <row r="354" spans="1:11" x14ac:dyDescent="0.25">
      <c r="A354" s="1">
        <v>1999</v>
      </c>
      <c r="B354" s="2">
        <v>36350</v>
      </c>
      <c r="C354" s="3">
        <v>190</v>
      </c>
      <c r="D354" s="4">
        <v>0.375</v>
      </c>
      <c r="E354" s="7">
        <v>3.7946556269545311</v>
      </c>
      <c r="F354" s="5">
        <f t="shared" si="28"/>
        <v>190.375</v>
      </c>
      <c r="G354" s="67"/>
      <c r="H354" s="67"/>
      <c r="I354" s="67"/>
      <c r="J354" s="59">
        <v>5.5095355718454195</v>
      </c>
      <c r="K354" s="15">
        <f t="shared" si="29"/>
        <v>0.45913005510911153</v>
      </c>
    </row>
    <row r="355" spans="1:11" x14ac:dyDescent="0.25">
      <c r="A355" s="1">
        <v>1999</v>
      </c>
      <c r="B355" s="2">
        <v>36350</v>
      </c>
      <c r="C355" s="3">
        <v>190</v>
      </c>
      <c r="D355" s="4">
        <v>0.41666666666666702</v>
      </c>
      <c r="E355" s="7">
        <v>4.1088056095020002</v>
      </c>
      <c r="F355" s="5">
        <f t="shared" si="28"/>
        <v>190.41666666666666</v>
      </c>
      <c r="G355" s="67"/>
      <c r="H355" s="67"/>
      <c r="I355" s="67"/>
      <c r="J355" s="59">
        <v>6.0340856269545311</v>
      </c>
      <c r="K355" s="15">
        <f t="shared" si="29"/>
        <v>0.31414998254746918</v>
      </c>
    </row>
    <row r="356" spans="1:11" x14ac:dyDescent="0.25">
      <c r="A356" s="1">
        <v>1999</v>
      </c>
      <c r="B356" s="2">
        <v>36350</v>
      </c>
      <c r="C356" s="3">
        <v>190</v>
      </c>
      <c r="D356" s="4">
        <v>0.45833333333333398</v>
      </c>
      <c r="E356" s="7">
        <v>4.1940205657840526</v>
      </c>
      <c r="F356" s="5">
        <f t="shared" si="28"/>
        <v>190.45833333333334</v>
      </c>
      <c r="G356" s="67"/>
      <c r="H356" s="67"/>
      <c r="I356" s="67"/>
      <c r="J356" s="59">
        <v>6.5444956095020004</v>
      </c>
      <c r="K356" s="15">
        <f t="shared" si="29"/>
        <v>8.5214956282052334E-2</v>
      </c>
    </row>
    <row r="357" spans="1:11" x14ac:dyDescent="0.25">
      <c r="A357" s="1">
        <v>1999</v>
      </c>
      <c r="B357" s="2">
        <v>36350</v>
      </c>
      <c r="C357" s="3">
        <v>190</v>
      </c>
      <c r="D357" s="4">
        <v>0.5</v>
      </c>
      <c r="E357" s="7">
        <v>4.430614260947463</v>
      </c>
      <c r="F357" s="5">
        <f t="shared" si="28"/>
        <v>190.5</v>
      </c>
      <c r="G357" s="67"/>
      <c r="H357" s="67"/>
      <c r="I357" s="67"/>
      <c r="J357" s="59">
        <v>6.7605505657840528</v>
      </c>
      <c r="K357" s="15">
        <f t="shared" si="29"/>
        <v>0.23659369516341044</v>
      </c>
    </row>
    <row r="358" spans="1:11" x14ac:dyDescent="0.25">
      <c r="A358" s="1">
        <v>1999</v>
      </c>
      <c r="B358" s="2">
        <v>36350</v>
      </c>
      <c r="C358" s="3">
        <v>190</v>
      </c>
      <c r="D358" s="4">
        <v>0.54166666666666696</v>
      </c>
      <c r="E358" s="7">
        <v>4.7054890901313247</v>
      </c>
      <c r="F358" s="5">
        <f t="shared" si="28"/>
        <v>190.54166666666666</v>
      </c>
      <c r="G358" s="67"/>
      <c r="H358" s="67"/>
      <c r="I358" s="67"/>
      <c r="J358" s="59">
        <v>7.1443392609474632</v>
      </c>
      <c r="K358" s="15">
        <f t="shared" si="29"/>
        <v>0.27487482918386164</v>
      </c>
    </row>
    <row r="359" spans="1:11" x14ac:dyDescent="0.25">
      <c r="A359" s="1">
        <v>1999</v>
      </c>
      <c r="B359" s="2">
        <v>36350</v>
      </c>
      <c r="C359" s="3">
        <v>190</v>
      </c>
      <c r="D359" s="4">
        <v>0.58333333333333404</v>
      </c>
      <c r="E359" s="7">
        <v>4.9733323578266182</v>
      </c>
      <c r="F359" s="5">
        <f t="shared" si="28"/>
        <v>190.58333333333334</v>
      </c>
      <c r="G359" s="67"/>
      <c r="H359" s="67"/>
      <c r="I359" s="67"/>
      <c r="J359" s="59">
        <v>7.5991190901313246</v>
      </c>
      <c r="K359" s="15">
        <f t="shared" si="29"/>
        <v>0.26784326769529354</v>
      </c>
    </row>
    <row r="360" spans="1:11" x14ac:dyDescent="0.25">
      <c r="A360" s="1">
        <v>1999</v>
      </c>
      <c r="B360" s="2">
        <v>36350</v>
      </c>
      <c r="C360" s="3">
        <v>190</v>
      </c>
      <c r="D360" s="4">
        <v>0.625</v>
      </c>
      <c r="E360" s="7">
        <v>5.2051882044921571</v>
      </c>
      <c r="F360" s="5">
        <f t="shared" si="28"/>
        <v>190.625</v>
      </c>
      <c r="G360" s="67"/>
      <c r="H360" s="67"/>
      <c r="I360" s="67"/>
      <c r="J360" s="59">
        <v>8.030512357826618</v>
      </c>
      <c r="K360" s="15">
        <f t="shared" si="29"/>
        <v>0.23185584666553893</v>
      </c>
    </row>
    <row r="361" spans="1:11" x14ac:dyDescent="0.25">
      <c r="A361" s="1">
        <v>1999</v>
      </c>
      <c r="B361" s="2">
        <v>36350</v>
      </c>
      <c r="C361" s="3">
        <v>190</v>
      </c>
      <c r="D361" s="4">
        <v>0.66666666666666696</v>
      </c>
      <c r="E361" s="7">
        <v>5.4344062293180366</v>
      </c>
      <c r="F361" s="5">
        <f t="shared" si="28"/>
        <v>190.66666666666666</v>
      </c>
      <c r="G361" s="67"/>
      <c r="H361" s="67"/>
      <c r="I361" s="67"/>
      <c r="J361" s="59">
        <v>8.3768532044921571</v>
      </c>
      <c r="K361" s="15">
        <f t="shared" si="29"/>
        <v>0.2292180248258795</v>
      </c>
    </row>
    <row r="362" spans="1:11" x14ac:dyDescent="0.25">
      <c r="A362" s="1">
        <v>1999</v>
      </c>
      <c r="B362" s="2">
        <v>36350</v>
      </c>
      <c r="C362" s="3">
        <v>190</v>
      </c>
      <c r="D362" s="4">
        <v>0.70833333333333404</v>
      </c>
      <c r="E362" s="36">
        <v>5.5977082044921573</v>
      </c>
      <c r="F362" s="51">
        <f t="shared" si="28"/>
        <v>190.70833333333334</v>
      </c>
      <c r="G362" s="69"/>
      <c r="H362" s="69"/>
      <c r="I362" s="69"/>
      <c r="J362" s="59">
        <v>8.4588762293180366</v>
      </c>
      <c r="K362" s="15">
        <f t="shared" si="29"/>
        <v>0.16330197517412071</v>
      </c>
    </row>
    <row r="363" spans="1:11" x14ac:dyDescent="0.25">
      <c r="A363" s="1">
        <v>1999</v>
      </c>
      <c r="B363" s="2">
        <v>36350</v>
      </c>
      <c r="C363" s="3">
        <v>190</v>
      </c>
      <c r="D363" s="4">
        <v>0.75</v>
      </c>
      <c r="E363" s="36">
        <v>5.3727354623960517</v>
      </c>
      <c r="F363" s="51">
        <f t="shared" si="28"/>
        <v>190.75</v>
      </c>
      <c r="G363" s="69">
        <f t="shared" ref="G363:G372" si="32">LN(E363)</f>
        <v>1.6813371759163538</v>
      </c>
      <c r="H363" s="69"/>
      <c r="I363" s="69"/>
      <c r="J363" s="59">
        <v>8.3768532044921571</v>
      </c>
      <c r="K363" s="36">
        <f t="shared" si="29"/>
        <v>-0.22497274209610563</v>
      </c>
    </row>
    <row r="364" spans="1:11" x14ac:dyDescent="0.25">
      <c r="A364" s="1">
        <v>1999</v>
      </c>
      <c r="B364" s="2">
        <v>36350</v>
      </c>
      <c r="C364" s="3">
        <v>190</v>
      </c>
      <c r="D364" s="4">
        <v>0.79166666666666696</v>
      </c>
      <c r="E364" s="36">
        <v>5.0854373069328158</v>
      </c>
      <c r="F364" s="51">
        <f t="shared" si="28"/>
        <v>190.79166666666666</v>
      </c>
      <c r="G364" s="69">
        <f t="shared" si="32"/>
        <v>1.6263810251996045</v>
      </c>
      <c r="H364" s="69"/>
      <c r="I364" s="69"/>
      <c r="J364" s="59">
        <v>8.1355254623960516</v>
      </c>
      <c r="K364" s="36">
        <f t="shared" si="29"/>
        <v>-0.28729815546323589</v>
      </c>
    </row>
    <row r="365" spans="1:11" x14ac:dyDescent="0.25">
      <c r="A365" s="1">
        <v>1999</v>
      </c>
      <c r="B365" s="2">
        <v>36350</v>
      </c>
      <c r="C365" s="3">
        <v>190</v>
      </c>
      <c r="D365" s="4">
        <v>0.83333333333333404</v>
      </c>
      <c r="E365" s="36">
        <v>4.7231918459924618</v>
      </c>
      <c r="F365" s="51">
        <f t="shared" si="28"/>
        <v>190.83333333333334</v>
      </c>
      <c r="G365" s="69">
        <f t="shared" si="32"/>
        <v>1.5524848096089243</v>
      </c>
      <c r="H365" s="69"/>
      <c r="I365" s="69"/>
      <c r="J365" s="59">
        <v>7.799162306932816</v>
      </c>
      <c r="K365" s="36">
        <f t="shared" si="29"/>
        <v>-0.36224546094035404</v>
      </c>
    </row>
    <row r="366" spans="1:11" x14ac:dyDescent="0.25">
      <c r="A366" s="1">
        <v>1999</v>
      </c>
      <c r="B366" s="2">
        <v>36350</v>
      </c>
      <c r="C366" s="3">
        <v>190</v>
      </c>
      <c r="D366" s="4">
        <v>0.875</v>
      </c>
      <c r="E366" s="36">
        <v>4.2863681946079382</v>
      </c>
      <c r="F366" s="51">
        <f t="shared" si="28"/>
        <v>190.875</v>
      </c>
      <c r="G366" s="69">
        <f t="shared" si="32"/>
        <v>1.4554397997097419</v>
      </c>
      <c r="H366" s="69"/>
      <c r="I366" s="69"/>
      <c r="J366" s="59">
        <v>7.4042068459924621</v>
      </c>
      <c r="K366" s="36">
        <f t="shared" si="29"/>
        <v>-0.43682365138452361</v>
      </c>
    </row>
    <row r="367" spans="1:11" x14ac:dyDescent="0.25">
      <c r="A367" s="1">
        <v>1999</v>
      </c>
      <c r="B367" s="2">
        <v>36350</v>
      </c>
      <c r="C367" s="3">
        <v>190</v>
      </c>
      <c r="D367" s="4">
        <v>0.91666666666666696</v>
      </c>
      <c r="E367" s="36">
        <v>3.9240335710096783</v>
      </c>
      <c r="F367" s="51">
        <f t="shared" si="28"/>
        <v>190.91666666666666</v>
      </c>
      <c r="G367" s="69">
        <f t="shared" si="32"/>
        <v>1.3671200969697002</v>
      </c>
      <c r="H367" s="69"/>
      <c r="I367" s="69"/>
      <c r="J367" s="59">
        <v>6.9837381946079384</v>
      </c>
      <c r="K367" s="36">
        <f t="shared" si="29"/>
        <v>-0.36233462359825985</v>
      </c>
    </row>
    <row r="368" spans="1:11" s="35" customFormat="1" x14ac:dyDescent="0.25">
      <c r="A368" s="29">
        <v>1999</v>
      </c>
      <c r="B368" s="30">
        <v>36350</v>
      </c>
      <c r="C368" s="31">
        <v>190</v>
      </c>
      <c r="D368" s="32">
        <v>0.95833333333333404</v>
      </c>
      <c r="E368" s="37">
        <v>3.5757041447265459</v>
      </c>
      <c r="F368" s="52">
        <f t="shared" si="28"/>
        <v>190.95833333333334</v>
      </c>
      <c r="G368" s="70">
        <f t="shared" si="32"/>
        <v>1.2741621203110687</v>
      </c>
      <c r="H368" s="70"/>
      <c r="I368" s="70"/>
      <c r="J368" s="60">
        <v>6.5232735710096783</v>
      </c>
      <c r="K368" s="37">
        <f t="shared" si="29"/>
        <v>-0.34832942628313246</v>
      </c>
    </row>
    <row r="369" spans="1:11" x14ac:dyDescent="0.25">
      <c r="A369" s="1">
        <v>1999</v>
      </c>
      <c r="B369" s="2">
        <v>36351</v>
      </c>
      <c r="C369" s="3">
        <v>191</v>
      </c>
      <c r="D369" s="4">
        <v>0</v>
      </c>
      <c r="E369" s="36">
        <v>3.1776828909587818</v>
      </c>
      <c r="F369" s="51">
        <f t="shared" si="28"/>
        <v>191</v>
      </c>
      <c r="G369" s="69">
        <f t="shared" si="32"/>
        <v>1.1561522805552888</v>
      </c>
      <c r="H369" s="69"/>
      <c r="I369" s="69"/>
      <c r="J369" s="59">
        <v>6.0931691447265459</v>
      </c>
      <c r="K369" s="36">
        <f t="shared" si="29"/>
        <v>-0.39802125376776409</v>
      </c>
    </row>
    <row r="370" spans="1:11" x14ac:dyDescent="0.25">
      <c r="A370" s="1">
        <v>1999</v>
      </c>
      <c r="B370" s="2">
        <v>36351</v>
      </c>
      <c r="C370" s="3">
        <v>191</v>
      </c>
      <c r="D370" s="4">
        <v>4.1666666666666664E-2</v>
      </c>
      <c r="E370" s="36">
        <v>2.8775828053426356</v>
      </c>
      <c r="F370" s="51">
        <f t="shared" si="28"/>
        <v>191.04166666666666</v>
      </c>
      <c r="G370" s="69">
        <f t="shared" si="32"/>
        <v>1.0569506380348288</v>
      </c>
      <c r="H370" s="69"/>
      <c r="I370" s="69"/>
      <c r="J370" s="59">
        <v>5.5634828909587819</v>
      </c>
      <c r="K370" s="36">
        <f t="shared" si="29"/>
        <v>-0.30010008561614621</v>
      </c>
    </row>
    <row r="371" spans="1:11" x14ac:dyDescent="0.25">
      <c r="A371" s="1">
        <v>1999</v>
      </c>
      <c r="B371" s="2">
        <v>36351</v>
      </c>
      <c r="C371" s="3">
        <v>191</v>
      </c>
      <c r="D371" s="4">
        <v>8.3333333333333329E-2</v>
      </c>
      <c r="E371" s="36">
        <v>2.6158758027270599</v>
      </c>
      <c r="F371" s="51">
        <f t="shared" si="28"/>
        <v>191.08333333333334</v>
      </c>
      <c r="G371" s="69">
        <f t="shared" si="32"/>
        <v>0.96159895644616422</v>
      </c>
      <c r="H371" s="69"/>
      <c r="I371" s="69"/>
      <c r="J371" s="59">
        <v>5.1295828053426353</v>
      </c>
      <c r="K371" s="36">
        <f t="shared" si="29"/>
        <v>-0.26170700261557567</v>
      </c>
    </row>
    <row r="372" spans="1:11" x14ac:dyDescent="0.25">
      <c r="A372" s="1">
        <v>1999</v>
      </c>
      <c r="B372" s="2">
        <v>36351</v>
      </c>
      <c r="C372" s="3">
        <v>191</v>
      </c>
      <c r="D372" s="4">
        <v>0.125</v>
      </c>
      <c r="E372" s="36">
        <v>2.3538406552639883</v>
      </c>
      <c r="F372" s="51">
        <f t="shared" si="28"/>
        <v>191.125</v>
      </c>
      <c r="G372" s="69">
        <f t="shared" si="32"/>
        <v>0.85604831549511073</v>
      </c>
      <c r="H372" s="69"/>
      <c r="I372" s="69"/>
      <c r="J372" s="59">
        <v>4.8225958027270597</v>
      </c>
      <c r="K372" s="36">
        <f t="shared" si="29"/>
        <v>-0.26203514746307155</v>
      </c>
    </row>
    <row r="373" spans="1:11" x14ac:dyDescent="0.25">
      <c r="A373" s="1">
        <v>1999</v>
      </c>
      <c r="B373" s="2">
        <v>36351</v>
      </c>
      <c r="C373" s="3">
        <v>191</v>
      </c>
      <c r="D373" s="4">
        <v>0.16666666666666699</v>
      </c>
      <c r="E373" s="7">
        <v>2.4253908633671428</v>
      </c>
      <c r="F373" s="5">
        <f t="shared" si="28"/>
        <v>191.16666666666666</v>
      </c>
      <c r="G373" s="67"/>
      <c r="H373" s="67"/>
      <c r="I373" s="67"/>
      <c r="J373" s="59">
        <v>4.5932706552639884</v>
      </c>
      <c r="K373" s="15">
        <f t="shared" si="29"/>
        <v>7.1550208103154489E-2</v>
      </c>
    </row>
    <row r="374" spans="1:11" x14ac:dyDescent="0.25">
      <c r="A374" s="1">
        <v>1999</v>
      </c>
      <c r="B374" s="2">
        <v>36351</v>
      </c>
      <c r="C374" s="3">
        <v>191</v>
      </c>
      <c r="D374" s="4">
        <v>0.20833333333333401</v>
      </c>
      <c r="E374" s="7">
        <v>2.4761083832759159</v>
      </c>
      <c r="F374" s="5">
        <f t="shared" si="28"/>
        <v>191.20833333333334</v>
      </c>
      <c r="G374" s="67"/>
      <c r="H374" s="67"/>
      <c r="I374" s="67"/>
      <c r="J374" s="59">
        <v>4.5339808633671428</v>
      </c>
      <c r="K374" s="15">
        <f t="shared" si="29"/>
        <v>5.0717519908773046E-2</v>
      </c>
    </row>
    <row r="375" spans="1:11" x14ac:dyDescent="0.25">
      <c r="A375" s="1">
        <v>1999</v>
      </c>
      <c r="B375" s="2">
        <v>36351</v>
      </c>
      <c r="C375" s="3">
        <v>191</v>
      </c>
      <c r="D375" s="4">
        <v>0.25</v>
      </c>
      <c r="E375" s="7">
        <v>2.525173383275916</v>
      </c>
      <c r="F375" s="5">
        <f t="shared" si="28"/>
        <v>191.25</v>
      </c>
      <c r="G375" s="67"/>
      <c r="H375" s="67"/>
      <c r="I375" s="67"/>
      <c r="J375" s="59">
        <v>4.5192783832759158</v>
      </c>
      <c r="K375" s="15">
        <f t="shared" si="29"/>
        <v>4.9065000000000136E-2</v>
      </c>
    </row>
    <row r="376" spans="1:11" x14ac:dyDescent="0.25">
      <c r="A376" s="1">
        <v>1999</v>
      </c>
      <c r="B376" s="2">
        <v>36351</v>
      </c>
      <c r="C376" s="3">
        <v>191</v>
      </c>
      <c r="D376" s="4">
        <v>0.29166666666666702</v>
      </c>
      <c r="E376" s="7">
        <v>2.6404922285431196</v>
      </c>
      <c r="F376" s="5">
        <f t="shared" si="28"/>
        <v>191.29166666666666</v>
      </c>
      <c r="G376" s="67"/>
      <c r="H376" s="67"/>
      <c r="I376" s="67"/>
      <c r="J376" s="59">
        <v>4.5192783832759158</v>
      </c>
      <c r="K376" s="15">
        <f t="shared" si="29"/>
        <v>0.1153188452672036</v>
      </c>
    </row>
    <row r="377" spans="1:11" x14ac:dyDescent="0.25">
      <c r="A377" s="1">
        <v>1999</v>
      </c>
      <c r="B377" s="2">
        <v>36351</v>
      </c>
      <c r="C377" s="3">
        <v>191</v>
      </c>
      <c r="D377" s="4">
        <v>0.33333333333333398</v>
      </c>
      <c r="E377" s="7">
        <v>2.8896490305757734</v>
      </c>
      <c r="F377" s="5">
        <f t="shared" si="28"/>
        <v>191.33333333333334</v>
      </c>
      <c r="G377" s="67"/>
      <c r="H377" s="67"/>
      <c r="I377" s="67"/>
      <c r="J377" s="59">
        <v>4.6836622285431195</v>
      </c>
      <c r="K377" s="15">
        <f t="shared" si="29"/>
        <v>0.24915680203265378</v>
      </c>
    </row>
    <row r="378" spans="1:11" x14ac:dyDescent="0.25">
      <c r="A378" s="1">
        <v>1999</v>
      </c>
      <c r="B378" s="2">
        <v>36351</v>
      </c>
      <c r="C378" s="3">
        <v>191</v>
      </c>
      <c r="D378" s="4">
        <v>0.375</v>
      </c>
      <c r="E378" s="7">
        <v>3.3652714640904744</v>
      </c>
      <c r="F378" s="5">
        <f t="shared" si="28"/>
        <v>191.375</v>
      </c>
      <c r="G378" s="67"/>
      <c r="H378" s="67"/>
      <c r="I378" s="67"/>
      <c r="J378" s="59">
        <v>5.0963690305757732</v>
      </c>
      <c r="K378" s="15">
        <f t="shared" si="29"/>
        <v>0.47562243351470102</v>
      </c>
    </row>
    <row r="379" spans="1:11" x14ac:dyDescent="0.25">
      <c r="A379" s="1">
        <v>1999</v>
      </c>
      <c r="B379" s="2">
        <v>36351</v>
      </c>
      <c r="C379" s="3">
        <v>191</v>
      </c>
      <c r="D379" s="4">
        <v>0.41666666666666702</v>
      </c>
      <c r="E379" s="7">
        <v>3.9098444677983739</v>
      </c>
      <c r="F379" s="5">
        <f t="shared" si="28"/>
        <v>191.41666666666666</v>
      </c>
      <c r="G379" s="67"/>
      <c r="H379" s="67"/>
      <c r="I379" s="67"/>
      <c r="J379" s="59">
        <v>5.7846064640904746</v>
      </c>
      <c r="K379" s="15">
        <f t="shared" si="29"/>
        <v>0.54457300370789952</v>
      </c>
    </row>
    <row r="380" spans="1:11" x14ac:dyDescent="0.25">
      <c r="A380" s="1">
        <v>1999</v>
      </c>
      <c r="B380" s="2">
        <v>36351</v>
      </c>
      <c r="C380" s="3">
        <v>191</v>
      </c>
      <c r="D380" s="4">
        <v>0.45833333333333398</v>
      </c>
      <c r="E380" s="7">
        <v>4.3547503564209897</v>
      </c>
      <c r="F380" s="5">
        <f t="shared" si="28"/>
        <v>191.45833333333334</v>
      </c>
      <c r="G380" s="67"/>
      <c r="H380" s="67"/>
      <c r="I380" s="67"/>
      <c r="J380" s="59">
        <v>6.4600194677983742</v>
      </c>
      <c r="K380" s="15">
        <f t="shared" si="29"/>
        <v>0.44490588862261582</v>
      </c>
    </row>
    <row r="381" spans="1:11" x14ac:dyDescent="0.25">
      <c r="A381" s="1">
        <v>1999</v>
      </c>
      <c r="B381" s="2">
        <v>36351</v>
      </c>
      <c r="C381" s="3">
        <v>191</v>
      </c>
      <c r="D381" s="4">
        <v>0.5</v>
      </c>
      <c r="E381" s="7">
        <v>4.7218440901313246</v>
      </c>
      <c r="F381" s="5">
        <f t="shared" si="28"/>
        <v>191.5</v>
      </c>
      <c r="G381" s="67"/>
      <c r="H381" s="67"/>
      <c r="I381" s="67"/>
      <c r="J381" s="59">
        <v>7.05212035642099</v>
      </c>
      <c r="K381" s="15">
        <f t="shared" si="29"/>
        <v>0.36709373371033482</v>
      </c>
    </row>
    <row r="382" spans="1:11" x14ac:dyDescent="0.25">
      <c r="A382" s="1">
        <v>1999</v>
      </c>
      <c r="B382" s="2">
        <v>36351</v>
      </c>
      <c r="C382" s="3">
        <v>191</v>
      </c>
      <c r="D382" s="4">
        <v>0.54166666666666696</v>
      </c>
      <c r="E382" s="7">
        <v>4.7808413175956748</v>
      </c>
      <c r="F382" s="5">
        <f t="shared" si="28"/>
        <v>191.54166666666666</v>
      </c>
      <c r="G382" s="67"/>
      <c r="H382" s="67"/>
      <c r="I382" s="67"/>
      <c r="J382" s="59">
        <v>7.5991190901313246</v>
      </c>
      <c r="K382" s="15">
        <f t="shared" si="29"/>
        <v>5.899722746435021E-2</v>
      </c>
    </row>
    <row r="383" spans="1:11" x14ac:dyDescent="0.25">
      <c r="A383" s="1">
        <v>1999</v>
      </c>
      <c r="B383" s="2">
        <v>36351</v>
      </c>
      <c r="C383" s="3">
        <v>191</v>
      </c>
      <c r="D383" s="4">
        <v>0.58333333333333404</v>
      </c>
      <c r="E383" s="7">
        <v>5.515933204492157</v>
      </c>
      <c r="F383" s="5">
        <f t="shared" si="28"/>
        <v>191.58333333333334</v>
      </c>
      <c r="G383" s="67"/>
      <c r="H383" s="67"/>
      <c r="I383" s="67"/>
      <c r="J383" s="59">
        <v>7.7235363175956753</v>
      </c>
      <c r="K383" s="15">
        <f t="shared" si="29"/>
        <v>0.73509188689648219</v>
      </c>
    </row>
    <row r="384" spans="1:11" x14ac:dyDescent="0.25">
      <c r="A384" s="1">
        <v>1999</v>
      </c>
      <c r="B384" s="2">
        <v>36351</v>
      </c>
      <c r="C384" s="3">
        <v>191</v>
      </c>
      <c r="D384" s="4">
        <v>0.625</v>
      </c>
      <c r="E384" s="7">
        <v>5.2278539502848185</v>
      </c>
      <c r="F384" s="5">
        <f t="shared" si="28"/>
        <v>191.625</v>
      </c>
      <c r="G384" s="67"/>
      <c r="H384" s="67"/>
      <c r="I384" s="67"/>
      <c r="J384" s="59">
        <v>8.3768532044921571</v>
      </c>
      <c r="K384" s="15">
        <f t="shared" si="29"/>
        <v>-0.28807925420733849</v>
      </c>
    </row>
    <row r="385" spans="1:14" x14ac:dyDescent="0.25">
      <c r="A385" s="1">
        <v>1999</v>
      </c>
      <c r="B385" s="2">
        <v>36351</v>
      </c>
      <c r="C385" s="3">
        <v>191</v>
      </c>
      <c r="D385" s="4">
        <v>0.66666666666666696</v>
      </c>
      <c r="E385" s="7">
        <v>4.437523040835365</v>
      </c>
      <c r="F385" s="5">
        <f t="shared" si="28"/>
        <v>191.66666666666666</v>
      </c>
      <c r="G385" s="67"/>
      <c r="H385" s="67"/>
      <c r="I385" s="67"/>
      <c r="J385" s="59">
        <v>8.5140039502848186</v>
      </c>
      <c r="K385" s="15">
        <f t="shared" si="29"/>
        <v>-0.7903309094494535</v>
      </c>
    </row>
    <row r="386" spans="1:14" x14ac:dyDescent="0.25">
      <c r="A386" s="1">
        <v>1999</v>
      </c>
      <c r="B386" s="2">
        <v>36351</v>
      </c>
      <c r="C386" s="3">
        <v>191</v>
      </c>
      <c r="D386" s="4">
        <v>0.70833333333333404</v>
      </c>
      <c r="E386" s="7">
        <v>4.1494599019976164</v>
      </c>
      <c r="F386" s="5">
        <f t="shared" ref="F386:F449" si="33">SUM(C386+D386)</f>
        <v>191.70833333333334</v>
      </c>
      <c r="G386" s="67"/>
      <c r="H386" s="67"/>
      <c r="I386" s="67"/>
      <c r="J386" s="59">
        <v>7.9526430408353654</v>
      </c>
      <c r="K386" s="15">
        <f t="shared" si="29"/>
        <v>-0.28806313883774859</v>
      </c>
    </row>
    <row r="387" spans="1:14" x14ac:dyDescent="0.25">
      <c r="A387" s="1">
        <v>1999</v>
      </c>
      <c r="B387" s="2">
        <v>36351</v>
      </c>
      <c r="C387" s="3">
        <v>191</v>
      </c>
      <c r="D387" s="4">
        <v>0.75</v>
      </c>
      <c r="E387" s="36">
        <v>4.5606431474372577</v>
      </c>
      <c r="F387" s="51">
        <f t="shared" si="33"/>
        <v>191.75</v>
      </c>
      <c r="G387" s="69">
        <f>LN(E387)</f>
        <v>1.5174636546855951</v>
      </c>
      <c r="H387" s="69"/>
      <c r="I387" s="69"/>
      <c r="J387" s="59">
        <v>7.5010299019976161</v>
      </c>
      <c r="K387" s="15">
        <f t="shared" ref="K387:K450" si="34">E387-E386</f>
        <v>0.41118324543964135</v>
      </c>
    </row>
    <row r="388" spans="1:14" x14ac:dyDescent="0.25">
      <c r="A388" s="1">
        <v>1999</v>
      </c>
      <c r="B388" s="2">
        <v>36351</v>
      </c>
      <c r="C388" s="3">
        <v>191</v>
      </c>
      <c r="D388" s="4">
        <v>0.79166666666666696</v>
      </c>
      <c r="E388" s="36">
        <v>4.2883478560634583</v>
      </c>
      <c r="F388" s="51">
        <f t="shared" si="33"/>
        <v>191.79166666666666</v>
      </c>
      <c r="G388" s="69">
        <f t="shared" ref="G388:G392" si="35">LN(E388)</f>
        <v>1.4559015436273235</v>
      </c>
      <c r="H388" s="69"/>
      <c r="I388" s="69"/>
      <c r="J388" s="59">
        <v>7.7486631474372576</v>
      </c>
      <c r="K388" s="36">
        <f t="shared" si="34"/>
        <v>-0.27229529137379949</v>
      </c>
    </row>
    <row r="389" spans="1:14" x14ac:dyDescent="0.25">
      <c r="A389" s="1">
        <v>1999</v>
      </c>
      <c r="B389" s="2">
        <v>36351</v>
      </c>
      <c r="C389" s="3">
        <v>191</v>
      </c>
      <c r="D389" s="4">
        <v>0.83333333333333404</v>
      </c>
      <c r="E389" s="36">
        <v>3.8111203564209899</v>
      </c>
      <c r="F389" s="51">
        <f t="shared" si="33"/>
        <v>191.83333333333334</v>
      </c>
      <c r="G389" s="69">
        <f t="shared" si="35"/>
        <v>1.337923202715791</v>
      </c>
      <c r="H389" s="69"/>
      <c r="I389" s="69"/>
      <c r="J389" s="59">
        <v>7.5254328560634587</v>
      </c>
      <c r="K389" s="36">
        <f t="shared" si="34"/>
        <v>-0.47722749964246836</v>
      </c>
    </row>
    <row r="390" spans="1:14" x14ac:dyDescent="0.25">
      <c r="A390" s="1">
        <v>1999</v>
      </c>
      <c r="B390" s="2">
        <v>36351</v>
      </c>
      <c r="C390" s="3">
        <v>191</v>
      </c>
      <c r="D390" s="4">
        <v>0.875</v>
      </c>
      <c r="E390" s="36">
        <v>3.4755459237988608</v>
      </c>
      <c r="F390" s="51">
        <f t="shared" si="33"/>
        <v>191.875</v>
      </c>
      <c r="G390" s="69">
        <f t="shared" si="35"/>
        <v>1.2457515670515569</v>
      </c>
      <c r="H390" s="69"/>
      <c r="I390" s="69"/>
      <c r="J390" s="59">
        <v>7.05212035642099</v>
      </c>
      <c r="K390" s="36">
        <f t="shared" si="34"/>
        <v>-0.33557443262212905</v>
      </c>
    </row>
    <row r="391" spans="1:14" x14ac:dyDescent="0.25">
      <c r="A391" s="1">
        <v>1999</v>
      </c>
      <c r="B391" s="2">
        <v>36351</v>
      </c>
      <c r="C391" s="3">
        <v>191</v>
      </c>
      <c r="D391" s="4">
        <v>0.91666666666666696</v>
      </c>
      <c r="E391" s="36">
        <v>3.1880793554156126</v>
      </c>
      <c r="F391" s="51">
        <f t="shared" si="33"/>
        <v>191.91666666666666</v>
      </c>
      <c r="G391" s="69">
        <f t="shared" si="35"/>
        <v>1.1594186525302193</v>
      </c>
      <c r="H391" s="69"/>
      <c r="I391" s="69"/>
      <c r="J391" s="59">
        <v>6.6516459237988608</v>
      </c>
      <c r="K391" s="36">
        <f t="shared" si="34"/>
        <v>-0.28746656838324824</v>
      </c>
    </row>
    <row r="392" spans="1:14" s="35" customFormat="1" x14ac:dyDescent="0.25">
      <c r="A392" s="29">
        <v>1999</v>
      </c>
      <c r="B392" s="30">
        <v>36351</v>
      </c>
      <c r="C392" s="31">
        <v>191</v>
      </c>
      <c r="D392" s="32">
        <v>0.95833333333333404</v>
      </c>
      <c r="E392" s="37">
        <v>2.9293152447143052</v>
      </c>
      <c r="F392" s="52">
        <f t="shared" si="33"/>
        <v>191.95833333333334</v>
      </c>
      <c r="G392" s="70">
        <f t="shared" si="35"/>
        <v>1.0747686908400722</v>
      </c>
      <c r="H392" s="70"/>
      <c r="I392" s="70"/>
      <c r="J392" s="60">
        <v>6.294324355415613</v>
      </c>
      <c r="K392" s="37">
        <f t="shared" si="34"/>
        <v>-0.25876411070130745</v>
      </c>
    </row>
    <row r="393" spans="1:14" x14ac:dyDescent="0.25">
      <c r="A393" s="1">
        <v>1999</v>
      </c>
      <c r="B393" s="2">
        <v>36352</v>
      </c>
      <c r="C393" s="3">
        <v>192</v>
      </c>
      <c r="D393" s="4">
        <v>0</v>
      </c>
      <c r="E393" s="36">
        <v>2.7694649802161098</v>
      </c>
      <c r="F393" s="51">
        <f t="shared" si="33"/>
        <v>192</v>
      </c>
      <c r="G393" s="69">
        <f>LN(E393)</f>
        <v>1.0186541536073597</v>
      </c>
      <c r="H393" s="69"/>
      <c r="I393" s="69"/>
      <c r="J393" s="59">
        <v>5.9950152447143052</v>
      </c>
      <c r="K393" s="36">
        <f t="shared" si="34"/>
        <v>-0.15985026449819539</v>
      </c>
    </row>
    <row r="394" spans="1:14" x14ac:dyDescent="0.25">
      <c r="A394" s="1">
        <v>1999</v>
      </c>
      <c r="B394" s="2">
        <v>36352</v>
      </c>
      <c r="C394" s="3">
        <v>192</v>
      </c>
      <c r="D394" s="4">
        <v>4.1666666666666664E-2</v>
      </c>
      <c r="E394" s="7">
        <v>2.7973796363059602</v>
      </c>
      <c r="F394" s="5">
        <f t="shared" si="33"/>
        <v>192.04166666666666</v>
      </c>
      <c r="G394" s="67"/>
      <c r="H394" s="67"/>
      <c r="I394" s="67"/>
      <c r="J394" s="59">
        <v>5.7285149802161097</v>
      </c>
      <c r="K394" s="15">
        <f t="shared" si="34"/>
        <v>2.7914656089850443E-2</v>
      </c>
      <c r="N394" s="6"/>
    </row>
    <row r="395" spans="1:14" x14ac:dyDescent="0.25">
      <c r="A395" s="1">
        <v>1999</v>
      </c>
      <c r="B395" s="2">
        <v>36352</v>
      </c>
      <c r="C395" s="3">
        <v>192</v>
      </c>
      <c r="D395" s="4">
        <v>8.3333333333333329E-2</v>
      </c>
      <c r="E395" s="7">
        <v>2.745565811443607</v>
      </c>
      <c r="F395" s="5">
        <f t="shared" si="33"/>
        <v>192.08333333333334</v>
      </c>
      <c r="G395" s="67"/>
      <c r="H395" s="67"/>
      <c r="I395" s="67"/>
      <c r="J395" s="59">
        <v>5.5274596363059603</v>
      </c>
      <c r="K395" s="15">
        <f t="shared" si="34"/>
        <v>-5.1813824862353197E-2</v>
      </c>
    </row>
    <row r="396" spans="1:14" x14ac:dyDescent="0.25">
      <c r="A396" s="1">
        <v>1999</v>
      </c>
      <c r="B396" s="2">
        <v>36352</v>
      </c>
      <c r="C396" s="3">
        <v>192</v>
      </c>
      <c r="D396" s="4">
        <v>0.125</v>
      </c>
      <c r="E396" s="7">
        <v>2.5987690305757734</v>
      </c>
      <c r="F396" s="5">
        <f t="shared" si="33"/>
        <v>192.125</v>
      </c>
      <c r="G396" s="67"/>
      <c r="H396" s="67"/>
      <c r="I396" s="67"/>
      <c r="J396" s="59">
        <v>5.3161658114436072</v>
      </c>
      <c r="K396" s="15">
        <f t="shared" si="34"/>
        <v>-0.14679678086783365</v>
      </c>
    </row>
    <row r="397" spans="1:14" x14ac:dyDescent="0.25">
      <c r="A397" s="1">
        <v>1999</v>
      </c>
      <c r="B397" s="2">
        <v>36352</v>
      </c>
      <c r="C397" s="3">
        <v>192</v>
      </c>
      <c r="D397" s="4">
        <v>0.16666666666666699</v>
      </c>
      <c r="E397" s="7">
        <v>2.4816506258597153</v>
      </c>
      <c r="F397" s="5">
        <f t="shared" si="33"/>
        <v>192.16666666666666</v>
      </c>
      <c r="G397" s="67"/>
      <c r="H397" s="67"/>
      <c r="I397" s="67"/>
      <c r="J397" s="59">
        <v>5.0963690305757732</v>
      </c>
      <c r="K397" s="15">
        <f t="shared" si="34"/>
        <v>-0.11711840471605806</v>
      </c>
    </row>
    <row r="398" spans="1:14" x14ac:dyDescent="0.25">
      <c r="A398" s="1">
        <v>1999</v>
      </c>
      <c r="B398" s="2">
        <v>36352</v>
      </c>
      <c r="C398" s="3">
        <v>192</v>
      </c>
      <c r="D398" s="4">
        <v>0.20833333333333401</v>
      </c>
      <c r="E398" s="7">
        <v>2.4376983032017305</v>
      </c>
      <c r="F398" s="5">
        <f t="shared" si="33"/>
        <v>192.20833333333334</v>
      </c>
      <c r="G398" s="67"/>
      <c r="H398" s="67"/>
      <c r="I398" s="67"/>
      <c r="J398" s="59">
        <v>4.9656506258597153</v>
      </c>
      <c r="K398" s="15">
        <f t="shared" si="34"/>
        <v>-4.3952322657984766E-2</v>
      </c>
    </row>
    <row r="399" spans="1:14" x14ac:dyDescent="0.25">
      <c r="A399" s="1">
        <v>1999</v>
      </c>
      <c r="B399" s="2">
        <v>36352</v>
      </c>
      <c r="C399" s="3">
        <v>192</v>
      </c>
      <c r="D399" s="4">
        <v>0.25</v>
      </c>
      <c r="E399" s="7">
        <v>2.6786997685611622</v>
      </c>
      <c r="F399" s="5">
        <f t="shared" si="33"/>
        <v>192.25</v>
      </c>
      <c r="G399" s="67"/>
      <c r="H399" s="67"/>
      <c r="I399" s="67"/>
      <c r="J399" s="59">
        <v>4.9334983032017306</v>
      </c>
      <c r="K399" s="15">
        <f t="shared" si="34"/>
        <v>0.24100146535943168</v>
      </c>
    </row>
    <row r="400" spans="1:14" x14ac:dyDescent="0.25">
      <c r="A400" s="1">
        <v>1999</v>
      </c>
      <c r="B400" s="2">
        <v>36352</v>
      </c>
      <c r="C400" s="3">
        <v>192</v>
      </c>
      <c r="D400" s="4">
        <v>0.29166666666666702</v>
      </c>
      <c r="E400" s="7">
        <v>2.9373086614738035</v>
      </c>
      <c r="F400" s="5">
        <f t="shared" si="33"/>
        <v>192.29166666666666</v>
      </c>
      <c r="G400" s="67"/>
      <c r="H400" s="67"/>
      <c r="I400" s="67"/>
      <c r="J400" s="59">
        <v>5.1798097685611619</v>
      </c>
      <c r="K400" s="15">
        <f t="shared" si="34"/>
        <v>0.25860889291264133</v>
      </c>
    </row>
    <row r="401" spans="1:11" x14ac:dyDescent="0.25">
      <c r="A401" s="1">
        <v>1999</v>
      </c>
      <c r="B401" s="2">
        <v>36352</v>
      </c>
      <c r="C401" s="3">
        <v>192</v>
      </c>
      <c r="D401" s="4">
        <v>0.33333333333333398</v>
      </c>
      <c r="E401" s="7">
        <v>3.0314074611788655</v>
      </c>
      <c r="F401" s="5">
        <f t="shared" si="33"/>
        <v>192.33333333333334</v>
      </c>
      <c r="G401" s="67"/>
      <c r="H401" s="67"/>
      <c r="I401" s="67"/>
      <c r="J401" s="59">
        <v>5.4384186614738033</v>
      </c>
      <c r="K401" s="15">
        <f t="shared" si="34"/>
        <v>9.4098799705061964E-2</v>
      </c>
    </row>
    <row r="402" spans="1:11" x14ac:dyDescent="0.25">
      <c r="A402" s="1">
        <v>1999</v>
      </c>
      <c r="B402" s="2">
        <v>36352</v>
      </c>
      <c r="C402" s="3">
        <v>192</v>
      </c>
      <c r="D402" s="4">
        <v>0.375</v>
      </c>
      <c r="E402" s="7">
        <v>3.0069146303035277</v>
      </c>
      <c r="F402" s="5">
        <f t="shared" si="33"/>
        <v>192.375</v>
      </c>
      <c r="G402" s="67"/>
      <c r="H402" s="67"/>
      <c r="I402" s="67"/>
      <c r="J402" s="59">
        <v>5.5815824611788658</v>
      </c>
      <c r="K402" s="15">
        <f t="shared" si="34"/>
        <v>-2.4492830875337823E-2</v>
      </c>
    </row>
    <row r="403" spans="1:11" x14ac:dyDescent="0.25">
      <c r="A403" s="1">
        <v>1999</v>
      </c>
      <c r="B403" s="2">
        <v>36352</v>
      </c>
      <c r="C403" s="3">
        <v>192</v>
      </c>
      <c r="D403" s="4">
        <v>0.41666666666666702</v>
      </c>
      <c r="E403" s="7">
        <v>2.9304807898396414</v>
      </c>
      <c r="F403" s="5">
        <f t="shared" si="33"/>
        <v>192.41666666666666</v>
      </c>
      <c r="G403" s="67"/>
      <c r="H403" s="67"/>
      <c r="I403" s="67"/>
      <c r="J403" s="59">
        <v>5.4916696303035275</v>
      </c>
      <c r="K403" s="15">
        <f t="shared" si="34"/>
        <v>-7.6433840463886238E-2</v>
      </c>
    </row>
    <row r="404" spans="1:11" x14ac:dyDescent="0.25">
      <c r="A404" s="1">
        <v>1999</v>
      </c>
      <c r="B404" s="2">
        <v>36352</v>
      </c>
      <c r="C404" s="3">
        <v>192</v>
      </c>
      <c r="D404" s="4">
        <v>0.45833333333333398</v>
      </c>
      <c r="E404" s="7">
        <v>2.9468357898396413</v>
      </c>
      <c r="F404" s="5">
        <f t="shared" si="33"/>
        <v>192.45833333333334</v>
      </c>
      <c r="G404" s="67"/>
      <c r="H404" s="67"/>
      <c r="I404" s="67"/>
      <c r="J404" s="59">
        <v>5.3334607898396413</v>
      </c>
      <c r="K404" s="15">
        <f t="shared" si="34"/>
        <v>1.6354999999999897E-2</v>
      </c>
    </row>
    <row r="405" spans="1:11" x14ac:dyDescent="0.25">
      <c r="A405" s="1">
        <v>1999</v>
      </c>
      <c r="B405" s="2">
        <v>36352</v>
      </c>
      <c r="C405" s="3">
        <v>192</v>
      </c>
      <c r="D405" s="4">
        <v>0.5</v>
      </c>
      <c r="E405" s="7">
        <v>2.8787639216749752</v>
      </c>
      <c r="F405" s="5">
        <f t="shared" si="33"/>
        <v>192.5</v>
      </c>
      <c r="G405" s="67"/>
      <c r="H405" s="67"/>
      <c r="I405" s="67"/>
      <c r="J405" s="59">
        <v>5.3334607898396413</v>
      </c>
      <c r="K405" s="15">
        <f t="shared" si="34"/>
        <v>-6.8071868164666149E-2</v>
      </c>
    </row>
    <row r="406" spans="1:11" x14ac:dyDescent="0.25">
      <c r="A406" s="1">
        <v>1999</v>
      </c>
      <c r="B406" s="2">
        <v>36352</v>
      </c>
      <c r="C406" s="3">
        <v>192</v>
      </c>
      <c r="D406" s="4">
        <v>0.54166666666666696</v>
      </c>
      <c r="E406" s="7">
        <v>2.778483535485738</v>
      </c>
      <c r="F406" s="5">
        <f t="shared" si="33"/>
        <v>192.54166666666666</v>
      </c>
      <c r="G406" s="67"/>
      <c r="H406" s="67"/>
      <c r="I406" s="67"/>
      <c r="J406" s="59">
        <v>5.2817439216749751</v>
      </c>
      <c r="K406" s="15">
        <f t="shared" si="34"/>
        <v>-0.10028038618923718</v>
      </c>
    </row>
    <row r="407" spans="1:11" x14ac:dyDescent="0.25">
      <c r="A407" s="1">
        <v>1999</v>
      </c>
      <c r="B407" s="2">
        <v>36352</v>
      </c>
      <c r="C407" s="3">
        <v>192</v>
      </c>
      <c r="D407" s="4">
        <v>0.58333333333333404</v>
      </c>
      <c r="E407" s="7">
        <v>2.7277647685611619</v>
      </c>
      <c r="F407" s="5">
        <f t="shared" si="33"/>
        <v>192.58333333333334</v>
      </c>
      <c r="G407" s="67"/>
      <c r="H407" s="67"/>
      <c r="I407" s="67"/>
      <c r="J407" s="59">
        <v>5.230528535485738</v>
      </c>
      <c r="K407" s="15">
        <f t="shared" si="34"/>
        <v>-5.0718766924576109E-2</v>
      </c>
    </row>
    <row r="408" spans="1:11" x14ac:dyDescent="0.25">
      <c r="A408" s="1">
        <v>1999</v>
      </c>
      <c r="B408" s="2">
        <v>36352</v>
      </c>
      <c r="C408" s="3">
        <v>192</v>
      </c>
      <c r="D408" s="4">
        <v>0.625</v>
      </c>
      <c r="E408" s="7">
        <v>2.8275485354857381</v>
      </c>
      <c r="F408" s="5">
        <f t="shared" si="33"/>
        <v>192.625</v>
      </c>
      <c r="G408" s="67"/>
      <c r="H408" s="67"/>
      <c r="I408" s="67"/>
      <c r="J408" s="59">
        <v>5.1798097685611619</v>
      </c>
      <c r="K408" s="15">
        <f t="shared" si="34"/>
        <v>9.9783766924576245E-2</v>
      </c>
    </row>
    <row r="409" spans="1:11" x14ac:dyDescent="0.25">
      <c r="A409" s="1">
        <v>1999</v>
      </c>
      <c r="B409" s="2">
        <v>36352</v>
      </c>
      <c r="C409" s="3">
        <v>192</v>
      </c>
      <c r="D409" s="4">
        <v>0.66666666666666696</v>
      </c>
      <c r="E409" s="7">
        <v>3.0218166232032999</v>
      </c>
      <c r="F409" s="5">
        <f t="shared" si="33"/>
        <v>192.66666666666666</v>
      </c>
      <c r="G409" s="67"/>
      <c r="H409" s="67"/>
      <c r="I409" s="67"/>
      <c r="J409" s="59">
        <v>5.230528535485738</v>
      </c>
      <c r="K409" s="15">
        <f t="shared" si="34"/>
        <v>0.19426808771756177</v>
      </c>
    </row>
    <row r="410" spans="1:11" x14ac:dyDescent="0.25">
      <c r="A410" s="1">
        <v>1999</v>
      </c>
      <c r="B410" s="2">
        <v>36352</v>
      </c>
      <c r="C410" s="3">
        <v>192</v>
      </c>
      <c r="D410" s="4">
        <v>0.70833333333333404</v>
      </c>
      <c r="E410" s="7">
        <v>3.1391473975704223</v>
      </c>
      <c r="F410" s="5">
        <f t="shared" si="33"/>
        <v>192.70833333333334</v>
      </c>
      <c r="G410" s="67"/>
      <c r="H410" s="67"/>
      <c r="I410" s="67"/>
      <c r="J410" s="59">
        <v>5.4738616232032999</v>
      </c>
      <c r="K410" s="15">
        <f t="shared" si="34"/>
        <v>0.11733077436712236</v>
      </c>
    </row>
    <row r="411" spans="1:11" x14ac:dyDescent="0.25">
      <c r="A411" s="1">
        <v>1999</v>
      </c>
      <c r="B411" s="2">
        <v>36352</v>
      </c>
      <c r="C411" s="3">
        <v>192</v>
      </c>
      <c r="D411" s="4">
        <v>0.75</v>
      </c>
      <c r="E411" s="7">
        <v>3.2230655818467735</v>
      </c>
      <c r="F411" s="5">
        <f t="shared" si="33"/>
        <v>192.75</v>
      </c>
      <c r="G411" s="67"/>
      <c r="H411" s="67"/>
      <c r="I411" s="67"/>
      <c r="J411" s="59">
        <v>5.6729673975704218</v>
      </c>
      <c r="K411" s="15">
        <f t="shared" si="34"/>
        <v>8.3918184276351226E-2</v>
      </c>
    </row>
    <row r="412" spans="1:11" x14ac:dyDescent="0.25">
      <c r="A412" s="1">
        <v>1999</v>
      </c>
      <c r="B412" s="2">
        <v>36352</v>
      </c>
      <c r="C412" s="3">
        <v>192</v>
      </c>
      <c r="D412" s="4">
        <v>0.79166666666666696</v>
      </c>
      <c r="E412" s="36">
        <v>3.2812902447143051</v>
      </c>
      <c r="F412" s="51">
        <f t="shared" si="33"/>
        <v>192.79166666666666</v>
      </c>
      <c r="G412" s="69"/>
      <c r="H412" s="69"/>
      <c r="I412" s="69"/>
      <c r="J412" s="59">
        <v>5.8223055818467735</v>
      </c>
      <c r="K412" s="15">
        <f t="shared" si="34"/>
        <v>5.8224662867531585E-2</v>
      </c>
    </row>
    <row r="413" spans="1:11" x14ac:dyDescent="0.25">
      <c r="A413" s="1">
        <v>1999</v>
      </c>
      <c r="B413" s="2">
        <v>36352</v>
      </c>
      <c r="C413" s="3">
        <v>192</v>
      </c>
      <c r="D413" s="4">
        <v>0.83333333333333404</v>
      </c>
      <c r="E413" s="36">
        <v>3.1520074903848414</v>
      </c>
      <c r="F413" s="51">
        <f t="shared" si="33"/>
        <v>192.83333333333334</v>
      </c>
      <c r="G413" s="69"/>
      <c r="H413" s="69"/>
      <c r="I413" s="69"/>
      <c r="J413" s="59">
        <v>5.9950152447143052</v>
      </c>
      <c r="K413" s="36">
        <f t="shared" si="34"/>
        <v>-0.12928275432946368</v>
      </c>
    </row>
    <row r="414" spans="1:11" x14ac:dyDescent="0.25">
      <c r="A414" s="1">
        <v>1999</v>
      </c>
      <c r="B414" s="2">
        <v>36352</v>
      </c>
      <c r="C414" s="3">
        <v>192</v>
      </c>
      <c r="D414" s="4">
        <v>0.875</v>
      </c>
      <c r="E414" s="36">
        <v>3.0872364640904744</v>
      </c>
      <c r="F414" s="51">
        <f t="shared" si="33"/>
        <v>192.875</v>
      </c>
      <c r="G414" s="69">
        <f>LN(E414)</f>
        <v>1.1272763425509151</v>
      </c>
      <c r="H414" s="69"/>
      <c r="I414" s="69"/>
      <c r="J414" s="59">
        <v>5.8984424903848414</v>
      </c>
      <c r="K414" s="36">
        <f t="shared" si="34"/>
        <v>-6.477102629436704E-2</v>
      </c>
    </row>
    <row r="415" spans="1:11" x14ac:dyDescent="0.25">
      <c r="A415" s="1">
        <v>1999</v>
      </c>
      <c r="B415" s="2">
        <v>36352</v>
      </c>
      <c r="C415" s="3">
        <v>192</v>
      </c>
      <c r="D415" s="4">
        <v>0.91666666666666696</v>
      </c>
      <c r="E415" s="36">
        <v>2.8842124611788655</v>
      </c>
      <c r="F415" s="51">
        <f t="shared" si="33"/>
        <v>192.91666666666666</v>
      </c>
      <c r="G415" s="69">
        <f t="shared" ref="G415:G419" si="36">LN(E415)</f>
        <v>1.0592518856339914</v>
      </c>
      <c r="H415" s="69"/>
      <c r="I415" s="69"/>
      <c r="J415" s="59">
        <v>5.7846064640904746</v>
      </c>
      <c r="K415" s="36">
        <f t="shared" si="34"/>
        <v>-0.20302400291160883</v>
      </c>
    </row>
    <row r="416" spans="1:11" s="35" customFormat="1" x14ac:dyDescent="0.25">
      <c r="A416" s="29">
        <v>1999</v>
      </c>
      <c r="B416" s="30">
        <v>36352</v>
      </c>
      <c r="C416" s="31">
        <v>192</v>
      </c>
      <c r="D416" s="32">
        <v>0.95833333333333404</v>
      </c>
      <c r="E416" s="37">
        <v>2.6791961425062691</v>
      </c>
      <c r="F416" s="52">
        <f t="shared" si="33"/>
        <v>192.95833333333334</v>
      </c>
      <c r="G416" s="70">
        <f t="shared" si="36"/>
        <v>0.9855168027036999</v>
      </c>
      <c r="H416" s="70"/>
      <c r="I416" s="70"/>
      <c r="J416" s="60">
        <v>5.5815824611788658</v>
      </c>
      <c r="K416" s="37">
        <f t="shared" si="34"/>
        <v>-0.2050163186725964</v>
      </c>
    </row>
    <row r="417" spans="1:11" x14ac:dyDescent="0.25">
      <c r="A417" s="1">
        <v>1999</v>
      </c>
      <c r="B417" s="2">
        <v>36353</v>
      </c>
      <c r="C417" s="3">
        <v>193</v>
      </c>
      <c r="D417" s="4">
        <v>0</v>
      </c>
      <c r="E417" s="36">
        <v>2.4089326294013582</v>
      </c>
      <c r="F417" s="51">
        <f t="shared" si="33"/>
        <v>193</v>
      </c>
      <c r="G417" s="69">
        <f t="shared" si="36"/>
        <v>0.87918375703219076</v>
      </c>
      <c r="H417" s="69"/>
      <c r="I417" s="69"/>
      <c r="J417" s="59">
        <v>5.1966611425062688</v>
      </c>
      <c r="K417" s="36">
        <f t="shared" si="34"/>
        <v>-0.27026351310491092</v>
      </c>
    </row>
    <row r="418" spans="1:11" x14ac:dyDescent="0.25">
      <c r="A418" s="1">
        <v>1999</v>
      </c>
      <c r="B418" s="2">
        <v>36353</v>
      </c>
      <c r="C418" s="3">
        <v>193</v>
      </c>
      <c r="D418" s="4">
        <v>4.1666666666666664E-2</v>
      </c>
      <c r="E418" s="36">
        <v>2.1520780411184268</v>
      </c>
      <c r="F418" s="51">
        <f t="shared" si="33"/>
        <v>193.04166666666666</v>
      </c>
      <c r="G418" s="69">
        <f t="shared" si="36"/>
        <v>0.76643390610223383</v>
      </c>
      <c r="H418" s="69"/>
      <c r="I418" s="69"/>
      <c r="J418" s="59">
        <v>4.775832629401358</v>
      </c>
      <c r="K418" s="36">
        <f t="shared" si="34"/>
        <v>-0.2568545882829314</v>
      </c>
    </row>
    <row r="419" spans="1:11" x14ac:dyDescent="0.25">
      <c r="A419" s="1">
        <v>1999</v>
      </c>
      <c r="B419" s="2">
        <v>36353</v>
      </c>
      <c r="C419" s="3">
        <v>193</v>
      </c>
      <c r="D419" s="4">
        <v>8.3333333333333329E-2</v>
      </c>
      <c r="E419" s="36">
        <v>1.9928158958739668</v>
      </c>
      <c r="F419" s="51">
        <f t="shared" si="33"/>
        <v>193.08333333333334</v>
      </c>
      <c r="G419" s="69">
        <f t="shared" si="36"/>
        <v>0.68954866158695427</v>
      </c>
      <c r="H419" s="69">
        <f>LN(E419)</f>
        <v>0.68954866158695427</v>
      </c>
      <c r="I419" s="69"/>
      <c r="J419" s="59">
        <v>4.4464780411184268</v>
      </c>
      <c r="K419" s="36">
        <f t="shared" si="34"/>
        <v>-0.15926214524446003</v>
      </c>
    </row>
    <row r="420" spans="1:11" x14ac:dyDescent="0.25">
      <c r="A420" s="1">
        <v>1999</v>
      </c>
      <c r="B420" s="2">
        <v>36353</v>
      </c>
      <c r="C420" s="3">
        <v>193</v>
      </c>
      <c r="D420" s="4">
        <v>0.125</v>
      </c>
      <c r="E420" s="36">
        <v>1.9063114322121555</v>
      </c>
      <c r="F420" s="51">
        <f t="shared" si="33"/>
        <v>193.125</v>
      </c>
      <c r="G420" s="69"/>
      <c r="H420" s="69">
        <f>LN(E420)</f>
        <v>0.64517018758856015</v>
      </c>
      <c r="I420" s="69"/>
      <c r="J420" s="59">
        <v>4.2488158958739666</v>
      </c>
      <c r="K420" s="36">
        <f t="shared" si="34"/>
        <v>-8.6504463661811304E-2</v>
      </c>
    </row>
    <row r="421" spans="1:11" x14ac:dyDescent="0.25">
      <c r="A421" s="1">
        <v>1999</v>
      </c>
      <c r="B421" s="2">
        <v>36353</v>
      </c>
      <c r="C421" s="3">
        <v>193</v>
      </c>
      <c r="D421" s="4">
        <v>0.16666666666666699</v>
      </c>
      <c r="E421" s="36">
        <v>1.8792726043521735</v>
      </c>
      <c r="F421" s="51">
        <f t="shared" si="33"/>
        <v>193.16666666666666</v>
      </c>
      <c r="G421" s="69"/>
      <c r="H421" s="69">
        <f t="shared" ref="H421:H422" si="37">LN(E421)</f>
        <v>0.63088478939324222</v>
      </c>
      <c r="I421" s="69"/>
      <c r="J421" s="59">
        <v>4.1130314322121553</v>
      </c>
      <c r="K421" s="36">
        <f t="shared" si="34"/>
        <v>-2.7038827859982018E-2</v>
      </c>
    </row>
    <row r="422" spans="1:11" x14ac:dyDescent="0.25">
      <c r="A422" s="1">
        <v>1999</v>
      </c>
      <c r="B422" s="2">
        <v>36353</v>
      </c>
      <c r="C422" s="3">
        <v>193</v>
      </c>
      <c r="D422" s="4">
        <v>0.20833333333333401</v>
      </c>
      <c r="E422" s="36">
        <v>1.8402863941747474</v>
      </c>
      <c r="F422" s="51">
        <f t="shared" si="33"/>
        <v>193.20833333333334</v>
      </c>
      <c r="G422" s="69"/>
      <c r="H422" s="69">
        <f t="shared" si="37"/>
        <v>0.60992120851685905</v>
      </c>
      <c r="I422" s="69"/>
      <c r="J422" s="59">
        <v>4.0205726043521732</v>
      </c>
      <c r="K422" s="36">
        <f t="shared" si="34"/>
        <v>-3.8986210177426095E-2</v>
      </c>
    </row>
    <row r="423" spans="1:11" x14ac:dyDescent="0.25">
      <c r="A423" s="1">
        <v>1999</v>
      </c>
      <c r="B423" s="2">
        <v>36353</v>
      </c>
      <c r="C423" s="3">
        <v>193</v>
      </c>
      <c r="D423" s="4">
        <v>0.25</v>
      </c>
      <c r="E423" s="7">
        <v>1.8532396114203342</v>
      </c>
      <c r="F423" s="5">
        <f t="shared" si="33"/>
        <v>193.25</v>
      </c>
      <c r="G423" s="67"/>
      <c r="H423" s="67"/>
      <c r="I423" s="67"/>
      <c r="J423" s="59">
        <v>3.9815863941747471</v>
      </c>
      <c r="K423" s="15">
        <f t="shared" si="34"/>
        <v>1.2953217245586846E-2</v>
      </c>
    </row>
    <row r="424" spans="1:11" x14ac:dyDescent="0.25">
      <c r="A424" s="1">
        <v>1999</v>
      </c>
      <c r="B424" s="2">
        <v>36353</v>
      </c>
      <c r="C424" s="3">
        <v>193</v>
      </c>
      <c r="D424" s="4">
        <v>0.29166666666666702</v>
      </c>
      <c r="E424" s="7">
        <v>1.8759976546738306</v>
      </c>
      <c r="F424" s="5">
        <f t="shared" si="33"/>
        <v>193.29166666666666</v>
      </c>
      <c r="G424" s="67"/>
      <c r="H424" s="67"/>
      <c r="I424" s="67"/>
      <c r="J424" s="59">
        <v>3.994539611420334</v>
      </c>
      <c r="K424" s="15">
        <f t="shared" si="34"/>
        <v>2.2758043253496396E-2</v>
      </c>
    </row>
    <row r="425" spans="1:11" x14ac:dyDescent="0.25">
      <c r="A425" s="1">
        <v>1999</v>
      </c>
      <c r="B425" s="2">
        <v>36353</v>
      </c>
      <c r="C425" s="3">
        <v>193</v>
      </c>
      <c r="D425" s="4">
        <v>0.33333333333333398</v>
      </c>
      <c r="E425" s="7">
        <v>1.9437415682834924</v>
      </c>
      <c r="F425" s="5">
        <f t="shared" si="33"/>
        <v>193.33333333333334</v>
      </c>
      <c r="G425" s="67"/>
      <c r="H425" s="67"/>
      <c r="I425" s="67"/>
      <c r="J425" s="59">
        <v>4.0336526546738307</v>
      </c>
      <c r="K425" s="15">
        <f t="shared" si="34"/>
        <v>6.774391360966181E-2</v>
      </c>
    </row>
    <row r="426" spans="1:11" x14ac:dyDescent="0.25">
      <c r="A426" s="1">
        <v>1999</v>
      </c>
      <c r="B426" s="2">
        <v>36353</v>
      </c>
      <c r="C426" s="3">
        <v>193</v>
      </c>
      <c r="D426" s="4">
        <v>0.375</v>
      </c>
      <c r="E426" s="7">
        <v>2.1169430436279839</v>
      </c>
      <c r="F426" s="5">
        <f t="shared" si="33"/>
        <v>193.375</v>
      </c>
      <c r="G426" s="67"/>
      <c r="H426" s="67"/>
      <c r="I426" s="67"/>
      <c r="J426" s="59">
        <v>4.1668165682834921</v>
      </c>
      <c r="K426" s="15">
        <f t="shared" si="34"/>
        <v>0.17320147534449148</v>
      </c>
    </row>
    <row r="427" spans="1:11" x14ac:dyDescent="0.25">
      <c r="A427" s="1">
        <v>1999</v>
      </c>
      <c r="B427" s="2">
        <v>36353</v>
      </c>
      <c r="C427" s="3">
        <v>193</v>
      </c>
      <c r="D427" s="4">
        <v>0.41666666666666702</v>
      </c>
      <c r="E427" s="7">
        <v>2.2127758633671428</v>
      </c>
      <c r="F427" s="5">
        <f t="shared" si="33"/>
        <v>193.41666666666666</v>
      </c>
      <c r="G427" s="67"/>
      <c r="H427" s="67"/>
      <c r="I427" s="67"/>
      <c r="J427" s="59">
        <v>4.3890830436279842</v>
      </c>
      <c r="K427" s="15">
        <f t="shared" si="34"/>
        <v>9.5832819739158914E-2</v>
      </c>
    </row>
    <row r="428" spans="1:11" x14ac:dyDescent="0.25">
      <c r="A428" s="1">
        <v>1999</v>
      </c>
      <c r="B428" s="2">
        <v>36353</v>
      </c>
      <c r="C428" s="3">
        <v>193</v>
      </c>
      <c r="D428" s="4">
        <v>0.45833333333333398</v>
      </c>
      <c r="E428" s="7">
        <v>2.3309143720557746</v>
      </c>
      <c r="F428" s="5">
        <f t="shared" si="33"/>
        <v>193.45833333333334</v>
      </c>
      <c r="G428" s="67"/>
      <c r="H428" s="67"/>
      <c r="I428" s="67"/>
      <c r="J428" s="59">
        <v>4.5339808633671428</v>
      </c>
      <c r="K428" s="15">
        <f t="shared" si="34"/>
        <v>0.11813850868863174</v>
      </c>
    </row>
    <row r="429" spans="1:11" x14ac:dyDescent="0.25">
      <c r="A429" s="1">
        <v>1999</v>
      </c>
      <c r="B429" s="2">
        <v>36353</v>
      </c>
      <c r="C429" s="3">
        <v>193</v>
      </c>
      <c r="D429" s="4">
        <v>0.5</v>
      </c>
      <c r="E429" s="7">
        <v>2.3428979036522191</v>
      </c>
      <c r="F429" s="5">
        <f t="shared" si="33"/>
        <v>193.5</v>
      </c>
      <c r="G429" s="67"/>
      <c r="H429" s="67"/>
      <c r="I429" s="67"/>
      <c r="J429" s="59">
        <v>4.6684743720557744</v>
      </c>
      <c r="K429" s="15">
        <f t="shared" si="34"/>
        <v>1.1983531596444497E-2</v>
      </c>
    </row>
    <row r="430" spans="1:11" x14ac:dyDescent="0.25">
      <c r="A430" s="1">
        <v>1999</v>
      </c>
      <c r="B430" s="2">
        <v>36353</v>
      </c>
      <c r="C430" s="3">
        <v>193</v>
      </c>
      <c r="D430" s="4">
        <v>0.54166666666666696</v>
      </c>
      <c r="E430" s="7">
        <v>2.3428979036522191</v>
      </c>
      <c r="F430" s="5">
        <f t="shared" si="33"/>
        <v>193.54166666666666</v>
      </c>
      <c r="G430" s="67"/>
      <c r="H430" s="67"/>
      <c r="I430" s="67"/>
      <c r="J430" s="59">
        <v>4.7295229036522191</v>
      </c>
      <c r="K430" s="15">
        <f t="shared" si="34"/>
        <v>0</v>
      </c>
    </row>
    <row r="431" spans="1:11" x14ac:dyDescent="0.25">
      <c r="A431" s="1">
        <v>1999</v>
      </c>
      <c r="B431" s="2">
        <v>36353</v>
      </c>
      <c r="C431" s="3">
        <v>193</v>
      </c>
      <c r="D431" s="4">
        <v>0.58333333333333404</v>
      </c>
      <c r="E431" s="7">
        <v>2.3439163333341173</v>
      </c>
      <c r="F431" s="5">
        <f t="shared" si="33"/>
        <v>193.58333333333334</v>
      </c>
      <c r="G431" s="67"/>
      <c r="H431" s="67"/>
      <c r="I431" s="67"/>
      <c r="J431" s="59">
        <v>4.7295229036522191</v>
      </c>
      <c r="K431" s="15">
        <f t="shared" si="34"/>
        <v>1.0184296818982475E-3</v>
      </c>
    </row>
    <row r="432" spans="1:11" x14ac:dyDescent="0.25">
      <c r="A432" s="1">
        <v>1999</v>
      </c>
      <c r="B432" s="2">
        <v>36353</v>
      </c>
      <c r="C432" s="3">
        <v>193</v>
      </c>
      <c r="D432" s="4">
        <v>0.625</v>
      </c>
      <c r="E432" s="7">
        <v>2.4510453577342437</v>
      </c>
      <c r="F432" s="5">
        <f t="shared" si="33"/>
        <v>193.625</v>
      </c>
      <c r="G432" s="67"/>
      <c r="H432" s="67"/>
      <c r="I432" s="67"/>
      <c r="J432" s="59">
        <v>4.7141863333341174</v>
      </c>
      <c r="K432" s="15">
        <f t="shared" si="34"/>
        <v>0.10712902440012639</v>
      </c>
    </row>
    <row r="433" spans="1:22" x14ac:dyDescent="0.25">
      <c r="A433" s="1">
        <v>1999</v>
      </c>
      <c r="B433" s="2">
        <v>36353</v>
      </c>
      <c r="C433" s="3">
        <v>193</v>
      </c>
      <c r="D433" s="4">
        <v>0.66666666666666696</v>
      </c>
      <c r="E433" s="7">
        <v>2.7457735354857382</v>
      </c>
      <c r="F433" s="5">
        <f t="shared" si="33"/>
        <v>193.66666666666666</v>
      </c>
      <c r="G433" s="67"/>
      <c r="H433" s="67"/>
      <c r="I433" s="67"/>
      <c r="J433" s="59">
        <v>4.854025357734244</v>
      </c>
      <c r="K433" s="15">
        <f t="shared" si="34"/>
        <v>0.29472817775149451</v>
      </c>
    </row>
    <row r="434" spans="1:22" x14ac:dyDescent="0.25">
      <c r="A434" s="1">
        <v>1999</v>
      </c>
      <c r="B434" s="2">
        <v>36353</v>
      </c>
      <c r="C434" s="3">
        <v>193</v>
      </c>
      <c r="D434" s="4">
        <v>0.70833333333333404</v>
      </c>
      <c r="E434" s="7">
        <v>3.0314074611788655</v>
      </c>
      <c r="F434" s="5">
        <f t="shared" si="33"/>
        <v>193.70833333333334</v>
      </c>
      <c r="G434" s="67"/>
      <c r="H434" s="67"/>
      <c r="I434" s="67"/>
      <c r="J434" s="59">
        <v>5.230528535485738</v>
      </c>
      <c r="K434" s="15">
        <f t="shared" si="34"/>
        <v>0.28563392569312729</v>
      </c>
    </row>
    <row r="435" spans="1:22" x14ac:dyDescent="0.25">
      <c r="A435" s="1">
        <v>1999</v>
      </c>
      <c r="B435" s="2">
        <v>36353</v>
      </c>
      <c r="C435" s="3">
        <v>193</v>
      </c>
      <c r="D435" s="4">
        <v>0.75</v>
      </c>
      <c r="E435" s="36">
        <v>3.0553314905883573</v>
      </c>
      <c r="F435" s="51">
        <f t="shared" si="33"/>
        <v>193.75</v>
      </c>
      <c r="G435" s="69">
        <f>LN(E435)</f>
        <v>1.1168880942946031</v>
      </c>
      <c r="H435" s="69"/>
      <c r="J435" s="59">
        <v>5.5815824611788658</v>
      </c>
      <c r="K435" s="15">
        <f t="shared" si="34"/>
        <v>2.3924029409491787E-2</v>
      </c>
    </row>
    <row r="436" spans="1:22" x14ac:dyDescent="0.25">
      <c r="A436" s="1">
        <v>1999</v>
      </c>
      <c r="B436" s="2">
        <v>36353</v>
      </c>
      <c r="C436" s="3">
        <v>193</v>
      </c>
      <c r="D436" s="4">
        <v>0.79166666666666696</v>
      </c>
      <c r="E436" s="36">
        <v>2.978912012775309</v>
      </c>
      <c r="F436" s="51">
        <f t="shared" si="33"/>
        <v>193.79166666666666</v>
      </c>
      <c r="G436" s="69">
        <f t="shared" ref="G436:G437" si="38">LN(E436)</f>
        <v>1.0915581374692773</v>
      </c>
      <c r="H436" s="69"/>
      <c r="J436" s="59">
        <v>5.6545714905883573</v>
      </c>
      <c r="K436" s="36">
        <f t="shared" si="34"/>
        <v>-7.6419477813048253E-2</v>
      </c>
      <c r="R436" s="51"/>
      <c r="S436" s="36"/>
      <c r="T436" s="36"/>
    </row>
    <row r="437" spans="1:22" x14ac:dyDescent="0.25">
      <c r="A437" s="1">
        <v>1999</v>
      </c>
      <c r="B437" s="2">
        <v>36353</v>
      </c>
      <c r="C437" s="3">
        <v>193</v>
      </c>
      <c r="D437" s="4">
        <v>0.83333333333333404</v>
      </c>
      <c r="E437" s="36">
        <v>2.8909766232032998</v>
      </c>
      <c r="F437" s="51">
        <f t="shared" si="33"/>
        <v>193.83333333333334</v>
      </c>
      <c r="G437" s="69">
        <f t="shared" si="38"/>
        <v>1.0615943769424714</v>
      </c>
      <c r="H437" s="69"/>
      <c r="J437" s="59">
        <v>5.5454420127753092</v>
      </c>
      <c r="K437" s="36">
        <f t="shared" si="34"/>
        <v>-8.7935389572009193E-2</v>
      </c>
      <c r="R437" s="51"/>
      <c r="S437" s="36"/>
      <c r="T437" s="36"/>
    </row>
    <row r="438" spans="1:22" x14ac:dyDescent="0.25">
      <c r="A438" s="1">
        <v>1999</v>
      </c>
      <c r="B438" s="2">
        <v>36353</v>
      </c>
      <c r="C438" s="3">
        <v>193</v>
      </c>
      <c r="D438" s="4">
        <v>0.875</v>
      </c>
      <c r="E438" s="36">
        <v>2.8150558114436075</v>
      </c>
      <c r="F438" s="51">
        <f t="shared" si="33"/>
        <v>193.875</v>
      </c>
      <c r="G438" s="69">
        <f t="shared" ref="G438:G444" si="39">LN(E438)</f>
        <v>1.0349820878404437</v>
      </c>
      <c r="J438" s="59">
        <v>5.4738616232032999</v>
      </c>
      <c r="K438" s="36">
        <f t="shared" si="34"/>
        <v>-7.5920811759692342E-2</v>
      </c>
      <c r="R438" s="51"/>
      <c r="S438" s="36"/>
      <c r="T438" s="36"/>
    </row>
    <row r="439" spans="1:22" x14ac:dyDescent="0.25">
      <c r="A439" s="1">
        <v>1999</v>
      </c>
      <c r="B439" s="2">
        <v>36353</v>
      </c>
      <c r="C439" s="3">
        <v>193</v>
      </c>
      <c r="D439" s="4">
        <v>0.91666666666666696</v>
      </c>
      <c r="E439" s="36">
        <v>2.5789040305757731</v>
      </c>
      <c r="F439" s="51">
        <f t="shared" si="33"/>
        <v>193.91666666666666</v>
      </c>
      <c r="G439" s="69">
        <f t="shared" si="39"/>
        <v>0.9473645143323709</v>
      </c>
      <c r="H439" s="73"/>
      <c r="J439" s="59">
        <v>5.3161658114436072</v>
      </c>
      <c r="K439" s="36">
        <f t="shared" si="34"/>
        <v>-0.23615178086783439</v>
      </c>
      <c r="R439" s="51"/>
      <c r="S439" s="36"/>
      <c r="T439" s="36"/>
    </row>
    <row r="440" spans="1:22" s="35" customFormat="1" x14ac:dyDescent="0.25">
      <c r="A440" s="29">
        <v>1999</v>
      </c>
      <c r="B440" s="30">
        <v>36353</v>
      </c>
      <c r="C440" s="31">
        <v>193</v>
      </c>
      <c r="D440" s="32">
        <v>0.95833333333333404</v>
      </c>
      <c r="E440" s="37">
        <v>2.3856253577342441</v>
      </c>
      <c r="F440" s="52">
        <f t="shared" si="33"/>
        <v>193.95833333333334</v>
      </c>
      <c r="G440" s="70">
        <f t="shared" si="39"/>
        <v>0.86946129447144349</v>
      </c>
      <c r="H440" s="70"/>
      <c r="I440" s="74"/>
      <c r="J440" s="60">
        <v>5.0963690305757732</v>
      </c>
      <c r="K440" s="37">
        <f t="shared" si="34"/>
        <v>-0.193278672841529</v>
      </c>
      <c r="R440" s="52"/>
      <c r="S440" s="37"/>
      <c r="T440" s="37"/>
    </row>
    <row r="441" spans="1:22" x14ac:dyDescent="0.25">
      <c r="A441" s="1">
        <v>1999</v>
      </c>
      <c r="B441" s="2">
        <v>36354</v>
      </c>
      <c r="C441" s="3">
        <v>194</v>
      </c>
      <c r="D441" s="4">
        <v>0</v>
      </c>
      <c r="E441" s="36">
        <v>2.2970357657007883</v>
      </c>
      <c r="F441" s="51">
        <f t="shared" si="33"/>
        <v>194</v>
      </c>
      <c r="G441" s="72">
        <f t="shared" si="39"/>
        <v>0.83161949419992776</v>
      </c>
      <c r="J441" s="59">
        <v>4.854025357734244</v>
      </c>
      <c r="K441" s="36">
        <f t="shared" si="34"/>
        <v>-8.8589592033455844E-2</v>
      </c>
      <c r="R441" s="51"/>
      <c r="S441" s="42"/>
      <c r="T441" s="42"/>
      <c r="U441" s="42"/>
    </row>
    <row r="442" spans="1:22" x14ac:dyDescent="0.25">
      <c r="A442" s="1">
        <v>1999</v>
      </c>
      <c r="B442" s="2">
        <v>36354</v>
      </c>
      <c r="C442" s="3">
        <v>194</v>
      </c>
      <c r="D442" s="4">
        <v>4.1666666666666664E-2</v>
      </c>
      <c r="E442" s="36">
        <v>2.232043681278491</v>
      </c>
      <c r="F442" s="51">
        <f t="shared" si="33"/>
        <v>194.04166666666666</v>
      </c>
      <c r="G442" s="72">
        <f t="shared" si="39"/>
        <v>0.80291761479283918</v>
      </c>
      <c r="J442" s="59">
        <v>4.6533357657007883</v>
      </c>
      <c r="K442" s="36">
        <f t="shared" si="34"/>
        <v>-6.4992084422297314E-2</v>
      </c>
      <c r="R442" s="51"/>
      <c r="S442" s="36"/>
      <c r="T442" s="36"/>
      <c r="U442" s="36"/>
    </row>
    <row r="443" spans="1:22" x14ac:dyDescent="0.25">
      <c r="A443" s="1">
        <v>1999</v>
      </c>
      <c r="B443" s="2">
        <v>36354</v>
      </c>
      <c r="C443" s="3">
        <v>194</v>
      </c>
      <c r="D443" s="4">
        <v>8.3333333333333329E-2</v>
      </c>
      <c r="E443" s="36">
        <v>2.1667187177451877</v>
      </c>
      <c r="F443" s="51">
        <f t="shared" si="33"/>
        <v>194.08333333333334</v>
      </c>
      <c r="G443" s="72">
        <f t="shared" si="39"/>
        <v>0.77321391151962227</v>
      </c>
      <c r="J443" s="59">
        <v>4.4609436812784908</v>
      </c>
      <c r="K443" s="36">
        <f t="shared" si="34"/>
        <v>-6.5324963533303304E-2</v>
      </c>
      <c r="R443" s="51"/>
      <c r="S443" s="36"/>
      <c r="T443" s="36"/>
      <c r="U443" s="36"/>
    </row>
    <row r="444" spans="1:22" x14ac:dyDescent="0.25">
      <c r="A444" s="1">
        <v>1999</v>
      </c>
      <c r="B444" s="2">
        <v>36354</v>
      </c>
      <c r="C444" s="3">
        <v>194</v>
      </c>
      <c r="D444" s="4">
        <v>0.125</v>
      </c>
      <c r="E444" s="36">
        <v>2.1093723912364877</v>
      </c>
      <c r="F444" s="51">
        <f t="shared" si="33"/>
        <v>194.125</v>
      </c>
      <c r="G444" s="72">
        <f t="shared" si="39"/>
        <v>0.74639045833084627</v>
      </c>
      <c r="J444" s="59">
        <v>4.2904187177451876</v>
      </c>
      <c r="K444" s="36">
        <f t="shared" si="34"/>
        <v>-5.7346326508699974E-2</v>
      </c>
      <c r="R444" s="51"/>
      <c r="S444" s="36"/>
      <c r="T444" s="36"/>
      <c r="U444" s="36"/>
    </row>
    <row r="445" spans="1:22" x14ac:dyDescent="0.25">
      <c r="A445" s="1">
        <v>1999</v>
      </c>
      <c r="B445" s="2">
        <v>36354</v>
      </c>
      <c r="C445" s="3">
        <v>194</v>
      </c>
      <c r="D445" s="4">
        <v>0.16666666666666699</v>
      </c>
      <c r="E445" s="36">
        <v>1.9645586782708375</v>
      </c>
      <c r="F445" s="51">
        <f t="shared" si="33"/>
        <v>194.16666666666666</v>
      </c>
      <c r="G445" s="72">
        <f t="shared" ref="G445:G446" si="40">LN(E445)</f>
        <v>0.67526762888607206</v>
      </c>
      <c r="H445" s="69"/>
      <c r="J445" s="59">
        <v>4.1803723912364879</v>
      </c>
      <c r="K445" s="36">
        <f t="shared" si="34"/>
        <v>-0.14481371296565015</v>
      </c>
      <c r="R445" s="51"/>
      <c r="S445" s="36"/>
      <c r="T445" s="36"/>
      <c r="U445" s="36"/>
      <c r="V445" s="36"/>
    </row>
    <row r="446" spans="1:22" x14ac:dyDescent="0.25">
      <c r="A446" s="1">
        <v>1999</v>
      </c>
      <c r="B446" s="2">
        <v>36354</v>
      </c>
      <c r="C446" s="3">
        <v>194</v>
      </c>
      <c r="D446" s="4">
        <v>0.20833333333333401</v>
      </c>
      <c r="E446" s="36">
        <v>1.8138526043521734</v>
      </c>
      <c r="F446" s="51">
        <f t="shared" si="33"/>
        <v>194.20833333333334</v>
      </c>
      <c r="G446" s="72">
        <f t="shared" si="40"/>
        <v>0.59545309389998446</v>
      </c>
      <c r="H446" s="69"/>
      <c r="J446" s="59">
        <v>4.0731486782708375</v>
      </c>
      <c r="K446" s="36">
        <f t="shared" si="34"/>
        <v>-0.15070607391866409</v>
      </c>
      <c r="R446" s="51"/>
      <c r="S446" s="36"/>
      <c r="T446" s="36"/>
      <c r="V446" s="36"/>
    </row>
    <row r="447" spans="1:22" x14ac:dyDescent="0.25">
      <c r="A447" s="1">
        <v>1999</v>
      </c>
      <c r="B447" s="2">
        <v>36354</v>
      </c>
      <c r="C447" s="3">
        <v>194</v>
      </c>
      <c r="D447" s="4">
        <v>0.25</v>
      </c>
      <c r="E447" s="7">
        <v>1.8269326546738309</v>
      </c>
      <c r="F447" s="5">
        <f t="shared" si="33"/>
        <v>194.25</v>
      </c>
      <c r="G447" s="67"/>
      <c r="H447" s="67"/>
      <c r="I447" s="67"/>
      <c r="J447" s="59">
        <v>4.0205726043521732</v>
      </c>
      <c r="K447" s="15">
        <f t="shared" si="34"/>
        <v>1.3080050321657488E-2</v>
      </c>
      <c r="R447" s="51"/>
      <c r="S447" s="36"/>
      <c r="T447" s="36"/>
      <c r="V447" s="36"/>
    </row>
    <row r="448" spans="1:22" x14ac:dyDescent="0.25">
      <c r="A448" s="1">
        <v>1999</v>
      </c>
      <c r="B448" s="2">
        <v>36354</v>
      </c>
      <c r="C448" s="3">
        <v>194</v>
      </c>
      <c r="D448" s="4">
        <v>0.29166666666666702</v>
      </c>
      <c r="E448" s="7">
        <v>1.8946765682834918</v>
      </c>
      <c r="F448" s="5">
        <f t="shared" si="33"/>
        <v>194.29166666666666</v>
      </c>
      <c r="G448" s="67"/>
      <c r="H448" s="67"/>
      <c r="I448" s="67"/>
      <c r="J448" s="59">
        <v>4.0336526546738307</v>
      </c>
      <c r="K448" s="15">
        <f t="shared" si="34"/>
        <v>6.7743913609660922E-2</v>
      </c>
    </row>
    <row r="449" spans="1:22" x14ac:dyDescent="0.25">
      <c r="A449" s="1">
        <v>1999</v>
      </c>
      <c r="B449" s="2">
        <v>36354</v>
      </c>
      <c r="C449" s="3">
        <v>194</v>
      </c>
      <c r="D449" s="4">
        <v>0.33333333333333398</v>
      </c>
      <c r="E449" s="7">
        <v>2.0801273332250503</v>
      </c>
      <c r="F449" s="5">
        <f t="shared" si="33"/>
        <v>194.33333333333334</v>
      </c>
      <c r="G449" s="67"/>
      <c r="H449" s="67"/>
      <c r="I449" s="67"/>
      <c r="J449" s="59">
        <v>4.1668165682834921</v>
      </c>
      <c r="K449" s="15">
        <f t="shared" si="34"/>
        <v>0.18545076494155843</v>
      </c>
    </row>
    <row r="450" spans="1:22" x14ac:dyDescent="0.25">
      <c r="A450" s="1">
        <v>1999</v>
      </c>
      <c r="B450" s="2">
        <v>36354</v>
      </c>
      <c r="C450" s="3">
        <v>194</v>
      </c>
      <c r="D450" s="4">
        <v>0.375</v>
      </c>
      <c r="E450" s="7">
        <v>2.3705508027270596</v>
      </c>
      <c r="F450" s="5">
        <f t="shared" ref="F450:F513" si="41">SUM(C450+D450)</f>
        <v>194.375</v>
      </c>
      <c r="G450" s="67"/>
      <c r="H450" s="67"/>
      <c r="I450" s="67"/>
      <c r="J450" s="59">
        <v>4.4176873332250501</v>
      </c>
      <c r="K450" s="15">
        <f t="shared" si="34"/>
        <v>0.29042346950200937</v>
      </c>
    </row>
    <row r="451" spans="1:22" x14ac:dyDescent="0.25">
      <c r="A451" s="1">
        <v>1999</v>
      </c>
      <c r="B451" s="2">
        <v>36354</v>
      </c>
      <c r="C451" s="3">
        <v>194</v>
      </c>
      <c r="D451" s="4">
        <v>0.41666666666666702</v>
      </c>
      <c r="E451" s="7">
        <v>2.9033183329385408</v>
      </c>
      <c r="F451" s="5">
        <f t="shared" si="41"/>
        <v>194.41666666666666</v>
      </c>
      <c r="G451" s="67"/>
      <c r="H451" s="67"/>
      <c r="I451" s="67"/>
      <c r="J451" s="59">
        <v>4.8225958027270597</v>
      </c>
      <c r="K451" s="15">
        <f t="shared" ref="K451:K514" si="42">E451-E450</f>
        <v>0.53276753021148116</v>
      </c>
    </row>
    <row r="452" spans="1:22" x14ac:dyDescent="0.25">
      <c r="A452" s="1">
        <v>1999</v>
      </c>
      <c r="B452" s="2">
        <v>36354</v>
      </c>
      <c r="C452" s="3">
        <v>194</v>
      </c>
      <c r="D452" s="4">
        <v>0.45833333333333398</v>
      </c>
      <c r="E452" s="7">
        <v>3.3890561998635529</v>
      </c>
      <c r="F452" s="5">
        <f t="shared" si="41"/>
        <v>194.45833333333334</v>
      </c>
      <c r="G452" s="67"/>
      <c r="H452" s="67"/>
      <c r="I452" s="67"/>
      <c r="J452" s="59">
        <v>5.4207833329385409</v>
      </c>
      <c r="K452" s="15">
        <f t="shared" si="42"/>
        <v>0.48573786692501209</v>
      </c>
    </row>
    <row r="453" spans="1:22" x14ac:dyDescent="0.25">
      <c r="A453" s="1">
        <v>1999</v>
      </c>
      <c r="B453" s="2">
        <v>36354</v>
      </c>
      <c r="C453" s="3">
        <v>194</v>
      </c>
      <c r="D453" s="4">
        <v>0.5</v>
      </c>
      <c r="E453" s="7">
        <v>3.8561459237988607</v>
      </c>
      <c r="F453" s="5">
        <f t="shared" si="41"/>
        <v>194.5</v>
      </c>
      <c r="G453" s="67"/>
      <c r="H453" s="67"/>
      <c r="I453" s="67"/>
      <c r="J453" s="59">
        <v>6.0537161998635529</v>
      </c>
      <c r="K453" s="15">
        <f t="shared" si="42"/>
        <v>0.46708972393530779</v>
      </c>
    </row>
    <row r="454" spans="1:22" x14ac:dyDescent="0.25">
      <c r="A454" s="1">
        <v>1999</v>
      </c>
      <c r="B454" s="2">
        <v>36354</v>
      </c>
      <c r="C454" s="3">
        <v>194</v>
      </c>
      <c r="D454" s="4">
        <v>0.54166666666666696</v>
      </c>
      <c r="E454" s="7">
        <v>4.5148755667486959</v>
      </c>
      <c r="F454" s="5">
        <f t="shared" si="41"/>
        <v>194.54166666666666</v>
      </c>
      <c r="G454" s="67"/>
      <c r="H454" s="67"/>
      <c r="I454" s="67"/>
      <c r="J454" s="59">
        <v>6.6516459237988608</v>
      </c>
      <c r="K454" s="15">
        <f t="shared" si="42"/>
        <v>0.65872964294983527</v>
      </c>
    </row>
    <row r="455" spans="1:22" x14ac:dyDescent="0.25">
      <c r="A455" s="1">
        <v>1999</v>
      </c>
      <c r="B455" s="2">
        <v>36354</v>
      </c>
      <c r="C455" s="3">
        <v>194</v>
      </c>
      <c r="D455" s="4">
        <v>0.58333333333333404</v>
      </c>
      <c r="E455" s="7">
        <v>5.3930458596037401</v>
      </c>
      <c r="F455" s="5">
        <f t="shared" si="41"/>
        <v>194.58333333333334</v>
      </c>
      <c r="G455" s="67"/>
      <c r="H455" s="67"/>
      <c r="I455" s="67"/>
      <c r="J455" s="59">
        <v>7.2613105667486959</v>
      </c>
      <c r="K455" s="15">
        <f t="shared" si="42"/>
        <v>0.87817029285504411</v>
      </c>
    </row>
    <row r="456" spans="1:22" x14ac:dyDescent="0.25">
      <c r="A456" s="1">
        <v>1999</v>
      </c>
      <c r="B456" s="2">
        <v>36354</v>
      </c>
      <c r="C456" s="3">
        <v>194</v>
      </c>
      <c r="D456" s="4">
        <v>0.625</v>
      </c>
      <c r="E456" s="7">
        <v>5.3472085272811203</v>
      </c>
      <c r="F456" s="5">
        <f t="shared" si="41"/>
        <v>194.625</v>
      </c>
      <c r="G456" s="67"/>
      <c r="H456" s="67"/>
      <c r="I456" s="67"/>
      <c r="J456" s="59">
        <v>8.1885458596037406</v>
      </c>
      <c r="K456" s="15">
        <f t="shared" si="42"/>
        <v>-4.5837332322619773E-2</v>
      </c>
    </row>
    <row r="457" spans="1:22" x14ac:dyDescent="0.25">
      <c r="A457" s="1">
        <v>1999</v>
      </c>
      <c r="B457" s="2">
        <v>36354</v>
      </c>
      <c r="C457" s="3">
        <v>194</v>
      </c>
      <c r="D457" s="4">
        <v>0.66666666666666696</v>
      </c>
      <c r="E457" s="36">
        <v>5.3579113695317861</v>
      </c>
      <c r="F457" s="51">
        <f t="shared" si="41"/>
        <v>194.66666666666666</v>
      </c>
      <c r="G457" s="69"/>
      <c r="H457" s="69"/>
      <c r="J457" s="59">
        <v>8.3226135272811206</v>
      </c>
      <c r="K457" s="15">
        <f t="shared" si="42"/>
        <v>1.0702842250665867E-2</v>
      </c>
      <c r="R457" s="51"/>
      <c r="S457" s="36"/>
      <c r="T457" s="36"/>
    </row>
    <row r="458" spans="1:22" x14ac:dyDescent="0.25">
      <c r="A458" s="1">
        <v>1999</v>
      </c>
      <c r="B458" s="2">
        <v>36354</v>
      </c>
      <c r="C458" s="3">
        <v>194</v>
      </c>
      <c r="D458" s="4">
        <v>0.70833333333333404</v>
      </c>
      <c r="E458" s="36">
        <v>5.1525009465899103</v>
      </c>
      <c r="F458" s="51">
        <f t="shared" si="41"/>
        <v>194.70833333333334</v>
      </c>
      <c r="G458" s="69"/>
      <c r="H458" s="69"/>
      <c r="J458" s="59">
        <v>8.4314463695317858</v>
      </c>
      <c r="K458" s="36">
        <f t="shared" si="42"/>
        <v>-0.20541042294187584</v>
      </c>
      <c r="R458" s="51"/>
      <c r="S458" s="36"/>
      <c r="T458" s="36"/>
    </row>
    <row r="459" spans="1:22" x14ac:dyDescent="0.25">
      <c r="A459" s="1">
        <v>1999</v>
      </c>
      <c r="B459" s="2">
        <v>36354</v>
      </c>
      <c r="C459" s="3">
        <v>194</v>
      </c>
      <c r="D459" s="4">
        <v>0.75</v>
      </c>
      <c r="E459" s="36">
        <v>3.9082003261313565</v>
      </c>
      <c r="F459" s="51">
        <f t="shared" si="41"/>
        <v>194.75</v>
      </c>
      <c r="G459" s="69"/>
      <c r="H459" s="69"/>
      <c r="J459" s="59">
        <v>8.5694909465899105</v>
      </c>
      <c r="K459" s="36">
        <f t="shared" si="42"/>
        <v>-1.2443006204585538</v>
      </c>
      <c r="R459" s="51"/>
      <c r="S459" s="36"/>
      <c r="T459" s="36"/>
    </row>
    <row r="460" spans="1:22" x14ac:dyDescent="0.25">
      <c r="A460" s="1">
        <v>1999</v>
      </c>
      <c r="B460" s="2">
        <v>36354</v>
      </c>
      <c r="C460" s="3">
        <v>194</v>
      </c>
      <c r="D460" s="4">
        <v>0.79166666666666696</v>
      </c>
      <c r="E460" s="36">
        <v>3.2724123578266182</v>
      </c>
      <c r="F460" s="51">
        <f t="shared" si="41"/>
        <v>194.79166666666666</v>
      </c>
      <c r="G460" s="69"/>
      <c r="H460" s="69"/>
      <c r="J460" s="59">
        <v>8.4863953261313565</v>
      </c>
      <c r="K460" s="36">
        <f t="shared" si="42"/>
        <v>-0.63578796830473827</v>
      </c>
      <c r="R460" s="51"/>
      <c r="S460" s="36"/>
      <c r="T460" s="36"/>
    </row>
    <row r="461" spans="1:22" x14ac:dyDescent="0.25">
      <c r="A461" s="1">
        <v>1999</v>
      </c>
      <c r="B461" s="2">
        <v>36354</v>
      </c>
      <c r="C461" s="3">
        <v>194</v>
      </c>
      <c r="D461" s="4">
        <v>0.83333333333333404</v>
      </c>
      <c r="E461" s="36">
        <v>3.1693609673029961</v>
      </c>
      <c r="F461" s="51">
        <f t="shared" si="41"/>
        <v>194.83333333333334</v>
      </c>
      <c r="G461" s="69"/>
      <c r="H461" s="69"/>
      <c r="J461" s="59">
        <v>8.030512357826618</v>
      </c>
      <c r="K461" s="36">
        <f t="shared" si="42"/>
        <v>-0.10305139052362211</v>
      </c>
      <c r="R461" s="51"/>
      <c r="S461" s="36"/>
      <c r="T461" s="36"/>
    </row>
    <row r="462" spans="1:22" x14ac:dyDescent="0.25">
      <c r="A462" s="1">
        <v>1999</v>
      </c>
      <c r="B462" s="2">
        <v>36354</v>
      </c>
      <c r="C462" s="3">
        <v>194</v>
      </c>
      <c r="D462" s="4">
        <v>0.875</v>
      </c>
      <c r="E462" s="36">
        <v>3.1107878560634585</v>
      </c>
      <c r="F462" s="51">
        <f t="shared" si="41"/>
        <v>194.875</v>
      </c>
      <c r="G462" s="69">
        <f t="shared" ref="G462:G468" si="43">LN(E462)</f>
        <v>1.1348760240324773</v>
      </c>
      <c r="H462" s="69"/>
      <c r="J462" s="59">
        <v>7.6984909673029955</v>
      </c>
      <c r="K462" s="36">
        <f t="shared" si="42"/>
        <v>-5.8573111239537567E-2</v>
      </c>
      <c r="R462" s="51"/>
      <c r="S462" s="36"/>
      <c r="T462" s="36"/>
      <c r="U462" s="36"/>
    </row>
    <row r="463" spans="1:22" x14ac:dyDescent="0.25">
      <c r="A463" s="1">
        <v>1999</v>
      </c>
      <c r="B463" s="2">
        <v>36354</v>
      </c>
      <c r="C463" s="3">
        <v>194</v>
      </c>
      <c r="D463" s="4">
        <v>0.91666666666666696</v>
      </c>
      <c r="E463" s="36">
        <v>2.8089649541875952</v>
      </c>
      <c r="F463" s="51">
        <f t="shared" si="41"/>
        <v>194.91666666666666</v>
      </c>
      <c r="G463" s="69">
        <f t="shared" si="43"/>
        <v>1.0328160717849664</v>
      </c>
      <c r="H463" s="69"/>
      <c r="J463" s="59">
        <v>7.5254328560634587</v>
      </c>
      <c r="K463" s="36">
        <f t="shared" si="42"/>
        <v>-0.30182290187586336</v>
      </c>
      <c r="R463" s="51"/>
      <c r="S463" s="36"/>
      <c r="T463" s="36"/>
      <c r="U463" s="36"/>
    </row>
    <row r="464" spans="1:22" s="35" customFormat="1" x14ac:dyDescent="0.25">
      <c r="A464" s="29">
        <v>1999</v>
      </c>
      <c r="B464" s="30">
        <v>36354</v>
      </c>
      <c r="C464" s="31">
        <v>194</v>
      </c>
      <c r="D464" s="32">
        <v>0.95833333333333404</v>
      </c>
      <c r="E464" s="37">
        <v>2.3404155935590731</v>
      </c>
      <c r="F464" s="52">
        <f t="shared" si="41"/>
        <v>194.95833333333334</v>
      </c>
      <c r="G464" s="70">
        <f t="shared" si="43"/>
        <v>0.85032851768494566</v>
      </c>
      <c r="H464" s="70"/>
      <c r="I464" s="70"/>
      <c r="J464" s="60">
        <v>7.1908999541875955</v>
      </c>
      <c r="K464" s="37">
        <f t="shared" si="42"/>
        <v>-0.46854936062852204</v>
      </c>
      <c r="R464" s="52"/>
      <c r="S464" s="37"/>
      <c r="T464" s="37"/>
      <c r="U464" s="37"/>
      <c r="V464" s="37"/>
    </row>
    <row r="465" spans="1:22" x14ac:dyDescent="0.25">
      <c r="A465" s="1">
        <v>1999</v>
      </c>
      <c r="B465" s="2">
        <v>36355</v>
      </c>
      <c r="C465" s="3">
        <v>195</v>
      </c>
      <c r="D465" s="4">
        <v>0</v>
      </c>
      <c r="E465" s="36">
        <v>2.1628713627056415</v>
      </c>
      <c r="F465" s="51">
        <f t="shared" si="41"/>
        <v>195</v>
      </c>
      <c r="G465" s="72">
        <f t="shared" si="43"/>
        <v>0.77143667349905409</v>
      </c>
      <c r="H465" s="69"/>
      <c r="J465" s="59">
        <v>6.6732855935590729</v>
      </c>
      <c r="K465" s="36">
        <f t="shared" si="42"/>
        <v>-0.17754423085343163</v>
      </c>
      <c r="R465" s="51"/>
      <c r="S465" s="36"/>
      <c r="T465" s="36"/>
      <c r="U465" s="36"/>
      <c r="V465" s="36"/>
    </row>
    <row r="466" spans="1:22" x14ac:dyDescent="0.25">
      <c r="A466" s="1">
        <v>1999</v>
      </c>
      <c r="B466" s="2">
        <v>36355</v>
      </c>
      <c r="C466" s="3">
        <v>195</v>
      </c>
      <c r="D466" s="4">
        <v>4.1666666666666664E-2</v>
      </c>
      <c r="E466" s="36">
        <v>1.9487480718040668</v>
      </c>
      <c r="F466" s="51">
        <f t="shared" si="41"/>
        <v>195.04166666666666</v>
      </c>
      <c r="G466" s="72">
        <f t="shared" si="43"/>
        <v>0.66718715193666789</v>
      </c>
      <c r="H466" s="69"/>
      <c r="J466" s="59">
        <v>6.4390713627056417</v>
      </c>
      <c r="K466" s="36">
        <f t="shared" si="42"/>
        <v>-0.21412329090157467</v>
      </c>
      <c r="R466" s="51"/>
      <c r="S466" s="36"/>
      <c r="T466" s="36"/>
      <c r="U466" s="36"/>
      <c r="V466" s="36"/>
    </row>
    <row r="467" spans="1:22" x14ac:dyDescent="0.25">
      <c r="A467" s="1">
        <v>1999</v>
      </c>
      <c r="B467" s="2">
        <v>36355</v>
      </c>
      <c r="C467" s="3">
        <v>195</v>
      </c>
      <c r="D467" s="4">
        <v>8.3333333333333329E-2</v>
      </c>
      <c r="E467" s="36">
        <v>1.6590471748716533</v>
      </c>
      <c r="F467" s="51">
        <f t="shared" si="41"/>
        <v>195.08333333333334</v>
      </c>
      <c r="G467" s="72">
        <f t="shared" si="43"/>
        <v>0.50624344653135755</v>
      </c>
      <c r="H467" s="69"/>
      <c r="J467" s="59">
        <v>6.1728480718040668</v>
      </c>
      <c r="K467" s="36">
        <f t="shared" si="42"/>
        <v>-0.28970089693241352</v>
      </c>
      <c r="R467" s="51"/>
      <c r="S467" s="36"/>
      <c r="T467" s="36"/>
      <c r="U467" s="36"/>
      <c r="V467" s="36"/>
    </row>
    <row r="468" spans="1:22" x14ac:dyDescent="0.25">
      <c r="A468" s="1">
        <v>1999</v>
      </c>
      <c r="B468" s="2">
        <v>36355</v>
      </c>
      <c r="C468" s="3">
        <v>195</v>
      </c>
      <c r="D468" s="4">
        <v>0.125</v>
      </c>
      <c r="E468" s="36">
        <v>1.3387046303035275</v>
      </c>
      <c r="F468" s="51">
        <f t="shared" si="41"/>
        <v>195.125</v>
      </c>
      <c r="G468" s="72">
        <f t="shared" si="43"/>
        <v>0.29170245260968497</v>
      </c>
      <c r="H468" s="69"/>
      <c r="J468" s="59">
        <v>5.8412471748716532</v>
      </c>
      <c r="K468" s="36">
        <f t="shared" si="42"/>
        <v>-0.32034254456812583</v>
      </c>
      <c r="R468" s="51"/>
      <c r="S468" s="36"/>
      <c r="T468" s="36"/>
      <c r="U468" s="36"/>
      <c r="V468" s="36"/>
    </row>
    <row r="469" spans="1:22" x14ac:dyDescent="0.25">
      <c r="A469" s="1">
        <v>1999</v>
      </c>
      <c r="B469" s="2">
        <v>36355</v>
      </c>
      <c r="C469" s="3">
        <v>195</v>
      </c>
      <c r="D469" s="4">
        <v>0.16666666666666699</v>
      </c>
      <c r="E469" s="36">
        <v>1.0431997685611618</v>
      </c>
      <c r="F469" s="51">
        <f t="shared" si="41"/>
        <v>195.16666666666666</v>
      </c>
      <c r="G469" s="69"/>
      <c r="H469" s="69"/>
      <c r="I469" s="72"/>
      <c r="J469" s="59">
        <v>5.4916696303035275</v>
      </c>
      <c r="K469" s="36">
        <f t="shared" si="42"/>
        <v>-0.29550486174236568</v>
      </c>
      <c r="R469" s="51"/>
      <c r="S469" s="36"/>
      <c r="T469" s="36"/>
      <c r="U469" s="36"/>
      <c r="V469" s="36"/>
    </row>
    <row r="470" spans="1:22" x14ac:dyDescent="0.25">
      <c r="A470" s="1">
        <v>1999</v>
      </c>
      <c r="B470" s="2">
        <v>36355</v>
      </c>
      <c r="C470" s="3">
        <v>195</v>
      </c>
      <c r="D470" s="4">
        <v>0.20833333333333401</v>
      </c>
      <c r="E470" s="7">
        <v>1.0595547685611617</v>
      </c>
      <c r="F470" s="5">
        <f t="shared" si="41"/>
        <v>195.20833333333334</v>
      </c>
      <c r="G470" s="67"/>
      <c r="H470" s="67"/>
      <c r="I470" s="67"/>
      <c r="J470" s="59">
        <v>5.1798097685611619</v>
      </c>
      <c r="K470" s="15">
        <f t="shared" si="42"/>
        <v>1.6354999999999897E-2</v>
      </c>
    </row>
    <row r="471" spans="1:22" x14ac:dyDescent="0.25">
      <c r="A471" s="1">
        <v>1999</v>
      </c>
      <c r="B471" s="2">
        <v>36355</v>
      </c>
      <c r="C471" s="3">
        <v>195</v>
      </c>
      <c r="D471" s="4">
        <v>0.25</v>
      </c>
      <c r="E471" s="7">
        <v>1.1102735354857378</v>
      </c>
      <c r="F471" s="5">
        <f t="shared" si="41"/>
        <v>195.25</v>
      </c>
      <c r="G471" s="67"/>
      <c r="H471" s="67"/>
      <c r="I471" s="67"/>
      <c r="J471" s="59">
        <v>5.1798097685611619</v>
      </c>
      <c r="K471" s="15">
        <f t="shared" si="42"/>
        <v>5.0718766924576109E-2</v>
      </c>
    </row>
    <row r="472" spans="1:22" x14ac:dyDescent="0.25">
      <c r="A472" s="1">
        <v>1999</v>
      </c>
      <c r="B472" s="2">
        <v>36355</v>
      </c>
      <c r="C472" s="3">
        <v>195</v>
      </c>
      <c r="D472" s="4">
        <v>0.29166666666666702</v>
      </c>
      <c r="E472" s="7">
        <v>1.010489768561162</v>
      </c>
      <c r="F472" s="5">
        <f t="shared" si="41"/>
        <v>195.29166666666666</v>
      </c>
      <c r="G472" s="67"/>
      <c r="H472" s="67"/>
      <c r="I472" s="67"/>
      <c r="J472" s="59">
        <v>5.230528535485738</v>
      </c>
      <c r="K472" s="15">
        <f t="shared" si="42"/>
        <v>-9.9783766924575801E-2</v>
      </c>
    </row>
    <row r="473" spans="1:22" x14ac:dyDescent="0.25">
      <c r="A473" s="1">
        <v>1999</v>
      </c>
      <c r="B473" s="2">
        <v>36355</v>
      </c>
      <c r="C473" s="3">
        <v>195</v>
      </c>
      <c r="D473" s="4">
        <v>0.33333333333333398</v>
      </c>
      <c r="E473" s="7">
        <v>1.1672990503043552</v>
      </c>
      <c r="F473" s="5">
        <f t="shared" si="41"/>
        <v>195.33333333333334</v>
      </c>
      <c r="G473" s="67"/>
      <c r="H473" s="67"/>
      <c r="I473" s="67"/>
      <c r="J473" s="59">
        <v>5.1798097685611619</v>
      </c>
      <c r="K473" s="15">
        <f t="shared" si="42"/>
        <v>0.1568092817431932</v>
      </c>
    </row>
    <row r="474" spans="1:22" x14ac:dyDescent="0.25">
      <c r="A474" s="1">
        <v>1999</v>
      </c>
      <c r="B474" s="2">
        <v>36355</v>
      </c>
      <c r="C474" s="3">
        <v>195</v>
      </c>
      <c r="D474" s="4">
        <v>0.375</v>
      </c>
      <c r="E474" s="7">
        <v>1.5628004283399148</v>
      </c>
      <c r="F474" s="5">
        <f t="shared" si="41"/>
        <v>195.375</v>
      </c>
      <c r="G474" s="67"/>
      <c r="H474" s="67"/>
      <c r="I474" s="67"/>
      <c r="J474" s="59">
        <v>5.3856840503043548</v>
      </c>
      <c r="K474" s="15">
        <f t="shared" si="42"/>
        <v>0.39550137803555963</v>
      </c>
    </row>
    <row r="475" spans="1:22" x14ac:dyDescent="0.25">
      <c r="A475" s="1">
        <v>1999</v>
      </c>
      <c r="B475" s="2">
        <v>36355</v>
      </c>
      <c r="C475" s="3">
        <v>195</v>
      </c>
      <c r="D475" s="4">
        <v>0.41666666666666702</v>
      </c>
      <c r="E475" s="7">
        <v>2.272178571009678</v>
      </c>
      <c r="F475" s="5">
        <f t="shared" si="41"/>
        <v>195.41666666666666</v>
      </c>
      <c r="G475" s="67"/>
      <c r="H475" s="67"/>
      <c r="I475" s="67"/>
      <c r="J475" s="59">
        <v>5.8793154283399147</v>
      </c>
      <c r="K475" s="15">
        <f t="shared" si="42"/>
        <v>0.70937814266976318</v>
      </c>
    </row>
    <row r="476" spans="1:22" x14ac:dyDescent="0.25">
      <c r="A476" s="1">
        <v>1999</v>
      </c>
      <c r="B476" s="2">
        <v>36355</v>
      </c>
      <c r="C476" s="3">
        <v>195</v>
      </c>
      <c r="D476" s="4">
        <v>0.45833333333333398</v>
      </c>
      <c r="E476" s="7">
        <v>3.2830636493561229</v>
      </c>
      <c r="F476" s="5">
        <f t="shared" si="41"/>
        <v>195.45833333333334</v>
      </c>
      <c r="G476" s="67"/>
      <c r="H476" s="67"/>
      <c r="I476" s="67"/>
      <c r="J476" s="59">
        <v>6.5232735710096783</v>
      </c>
      <c r="K476" s="15">
        <f t="shared" si="42"/>
        <v>1.0108850783464449</v>
      </c>
    </row>
    <row r="477" spans="1:22" x14ac:dyDescent="0.25">
      <c r="A477" s="1">
        <v>1999</v>
      </c>
      <c r="B477" s="2">
        <v>36355</v>
      </c>
      <c r="C477" s="3">
        <v>195</v>
      </c>
      <c r="D477" s="4">
        <v>0.5</v>
      </c>
      <c r="E477" s="7">
        <v>4.2224002083972367</v>
      </c>
      <c r="F477" s="5">
        <f t="shared" si="41"/>
        <v>195.5</v>
      </c>
      <c r="G477" s="67"/>
      <c r="H477" s="67"/>
      <c r="I477" s="67"/>
      <c r="J477" s="59">
        <v>7.6486436493561234</v>
      </c>
      <c r="K477" s="15">
        <f t="shared" si="42"/>
        <v>0.93933655904111379</v>
      </c>
    </row>
    <row r="478" spans="1:22" x14ac:dyDescent="0.25">
      <c r="A478" s="1">
        <v>1999</v>
      </c>
      <c r="B478" s="2">
        <v>36355</v>
      </c>
      <c r="C478" s="3">
        <v>195</v>
      </c>
      <c r="D478" s="4">
        <v>0.54166666666666696</v>
      </c>
      <c r="E478" s="7">
        <v>4.1903374450369286</v>
      </c>
      <c r="F478" s="5">
        <f t="shared" si="41"/>
        <v>195.54166666666666</v>
      </c>
      <c r="G478" s="67"/>
      <c r="H478" s="67"/>
      <c r="I478" s="67"/>
      <c r="J478" s="59">
        <v>8.6534002083972368</v>
      </c>
      <c r="K478" s="15">
        <f t="shared" si="42"/>
        <v>-3.2062763360308111E-2</v>
      </c>
    </row>
    <row r="479" spans="1:22" x14ac:dyDescent="0.25">
      <c r="A479" s="1">
        <v>1999</v>
      </c>
      <c r="B479" s="2">
        <v>36355</v>
      </c>
      <c r="C479" s="3">
        <v>195</v>
      </c>
      <c r="D479" s="4">
        <v>0.58333333333333404</v>
      </c>
      <c r="E479" s="7">
        <v>4.9965190370297838</v>
      </c>
      <c r="F479" s="5">
        <f t="shared" si="41"/>
        <v>195.58333333333334</v>
      </c>
      <c r="G479" s="67"/>
      <c r="H479" s="67"/>
      <c r="I479" s="67"/>
      <c r="J479" s="59">
        <v>9.3246024450369287</v>
      </c>
      <c r="K479" s="15">
        <f t="shared" si="42"/>
        <v>0.80618159199285522</v>
      </c>
    </row>
    <row r="480" spans="1:22" x14ac:dyDescent="0.25">
      <c r="A480" s="1">
        <v>1999</v>
      </c>
      <c r="B480" s="2">
        <v>36355</v>
      </c>
      <c r="C480" s="3">
        <v>195</v>
      </c>
      <c r="D480" s="4">
        <v>0.625</v>
      </c>
      <c r="E480" s="7">
        <v>5.0290461353293683</v>
      </c>
      <c r="F480" s="5">
        <f t="shared" si="41"/>
        <v>195.625</v>
      </c>
      <c r="G480" s="67"/>
      <c r="H480" s="67"/>
      <c r="I480" s="67"/>
      <c r="J480" s="59">
        <v>9.9181690370297844</v>
      </c>
      <c r="K480" s="15">
        <f t="shared" si="42"/>
        <v>3.2527098299584445E-2</v>
      </c>
    </row>
    <row r="481" spans="1:11" x14ac:dyDescent="0.25">
      <c r="A481" s="1">
        <v>1999</v>
      </c>
      <c r="B481" s="2">
        <v>36355</v>
      </c>
      <c r="C481" s="3">
        <v>195</v>
      </c>
      <c r="D481" s="4">
        <v>0.66666666666666696</v>
      </c>
      <c r="E481" s="7">
        <v>6.7143029354253105</v>
      </c>
      <c r="F481" s="5">
        <f t="shared" si="41"/>
        <v>195.66666666666666</v>
      </c>
      <c r="G481" s="67"/>
      <c r="H481" s="67"/>
      <c r="I481" s="67"/>
      <c r="J481" s="59">
        <v>10.212376135329368</v>
      </c>
      <c r="K481" s="15">
        <f t="shared" si="42"/>
        <v>1.6852568000959423</v>
      </c>
    </row>
    <row r="482" spans="1:11" x14ac:dyDescent="0.25">
      <c r="A482" s="1">
        <v>1999</v>
      </c>
      <c r="B482" s="2">
        <v>36355</v>
      </c>
      <c r="C482" s="3">
        <v>195</v>
      </c>
      <c r="D482" s="4">
        <v>0.70833333333333404</v>
      </c>
      <c r="E482" s="36">
        <v>6.7384237423448026</v>
      </c>
      <c r="F482" s="51">
        <f t="shared" si="41"/>
        <v>195.70833333333334</v>
      </c>
      <c r="G482" s="69">
        <f>LN(E482)</f>
        <v>1.9078260314523208</v>
      </c>
      <c r="H482" s="69"/>
      <c r="I482" s="69"/>
      <c r="J482" s="59">
        <v>10.413346819417571</v>
      </c>
      <c r="K482" s="15">
        <f t="shared" si="42"/>
        <v>2.4120806919492033E-2</v>
      </c>
    </row>
    <row r="483" spans="1:11" x14ac:dyDescent="0.25">
      <c r="A483" s="1">
        <v>1999</v>
      </c>
      <c r="B483" s="2">
        <v>36355</v>
      </c>
      <c r="C483" s="3">
        <v>195</v>
      </c>
      <c r="D483" s="4">
        <v>0.75</v>
      </c>
      <c r="E483" s="36">
        <v>6.5241311001469544</v>
      </c>
      <c r="F483" s="51">
        <f t="shared" si="41"/>
        <v>195.75</v>
      </c>
      <c r="G483" s="69">
        <f>LN(E483)</f>
        <v>1.8755077796131114</v>
      </c>
      <c r="H483" s="69"/>
      <c r="I483" s="69"/>
      <c r="J483" s="59">
        <v>10.447224357225846</v>
      </c>
      <c r="K483" s="36">
        <f t="shared" si="42"/>
        <v>-0.21429264219784816</v>
      </c>
    </row>
    <row r="484" spans="1:11" x14ac:dyDescent="0.25">
      <c r="A484" s="1">
        <v>1999</v>
      </c>
      <c r="B484" s="2">
        <v>36355</v>
      </c>
      <c r="C484" s="3">
        <v>195</v>
      </c>
      <c r="D484" s="4">
        <v>0.79166666666666696</v>
      </c>
      <c r="E484" s="36">
        <v>6.2705836855363266</v>
      </c>
      <c r="F484" s="51">
        <f t="shared" si="41"/>
        <v>195.79166666666666</v>
      </c>
      <c r="G484" s="69">
        <f>LN(E484)</f>
        <v>1.8358694421041351</v>
      </c>
      <c r="H484" s="69"/>
      <c r="I484" s="69"/>
      <c r="J484" s="59">
        <v>10.146251545150216</v>
      </c>
      <c r="K484" s="36">
        <f t="shared" si="42"/>
        <v>-0.2535474146106278</v>
      </c>
    </row>
    <row r="485" spans="1:11" x14ac:dyDescent="0.25">
      <c r="A485" s="1">
        <v>1999</v>
      </c>
      <c r="B485" s="2">
        <v>36355</v>
      </c>
      <c r="C485" s="3">
        <v>195</v>
      </c>
      <c r="D485" s="4">
        <v>0.83333333333333404</v>
      </c>
      <c r="E485" s="36">
        <v>5.726942783384203</v>
      </c>
      <c r="F485" s="51">
        <f t="shared" si="41"/>
        <v>195.83333333333334</v>
      </c>
      <c r="G485" s="69">
        <f t="shared" ref="G485:G489" si="44">LN(E485)</f>
        <v>1.7451818426833083</v>
      </c>
      <c r="H485" s="69"/>
      <c r="I485" s="69"/>
      <c r="J485" s="59">
        <v>9.7901456257532669</v>
      </c>
      <c r="K485" s="36">
        <f t="shared" si="42"/>
        <v>-0.54364090215212357</v>
      </c>
    </row>
    <row r="486" spans="1:11" x14ac:dyDescent="0.25">
      <c r="A486" s="1">
        <v>1999</v>
      </c>
      <c r="B486" s="2">
        <v>36355</v>
      </c>
      <c r="C486" s="3">
        <v>195</v>
      </c>
      <c r="D486" s="4">
        <v>0.875</v>
      </c>
      <c r="E486" s="36">
        <v>5.3227198752744425</v>
      </c>
      <c r="F486" s="51">
        <f t="shared" si="41"/>
        <v>195.875</v>
      </c>
      <c r="G486" s="69">
        <f t="shared" si="44"/>
        <v>1.671984427458205</v>
      </c>
      <c r="H486" s="69"/>
      <c r="I486" s="69"/>
      <c r="J486" s="59">
        <v>9.0266050328429817</v>
      </c>
      <c r="K486" s="36">
        <f t="shared" si="42"/>
        <v>-0.40422290810976058</v>
      </c>
    </row>
    <row r="487" spans="1:11" x14ac:dyDescent="0.25">
      <c r="A487" s="1">
        <v>1999</v>
      </c>
      <c r="B487" s="2">
        <v>36355</v>
      </c>
      <c r="C487" s="3">
        <v>195</v>
      </c>
      <c r="D487" s="4">
        <v>0.91666666666666696</v>
      </c>
      <c r="E487" s="36">
        <v>4.9622818450747808</v>
      </c>
      <c r="F487" s="51">
        <f t="shared" si="41"/>
        <v>195.91666666666666</v>
      </c>
      <c r="G487" s="69">
        <f t="shared" si="44"/>
        <v>1.6018656843567889</v>
      </c>
      <c r="H487" s="69"/>
      <c r="I487" s="69"/>
      <c r="J487" s="59">
        <v>8.4588762293180366</v>
      </c>
      <c r="K487" s="36">
        <f t="shared" si="42"/>
        <v>-0.3604380301996617</v>
      </c>
    </row>
    <row r="488" spans="1:11" s="35" customFormat="1" x14ac:dyDescent="0.25">
      <c r="A488" s="29">
        <v>1999</v>
      </c>
      <c r="B488" s="30">
        <v>36355</v>
      </c>
      <c r="C488" s="31">
        <v>195</v>
      </c>
      <c r="D488" s="32">
        <v>0.95833333333333404</v>
      </c>
      <c r="E488" s="37">
        <v>4.5547002606264968</v>
      </c>
      <c r="F488" s="52">
        <f t="shared" si="41"/>
        <v>195.95833333333334</v>
      </c>
      <c r="G488" s="70">
        <f t="shared" si="44"/>
        <v>1.5161597240739344</v>
      </c>
      <c r="H488" s="70"/>
      <c r="I488" s="70"/>
      <c r="J488" s="60">
        <v>7.9526430408353654</v>
      </c>
      <c r="K488" s="37">
        <f t="shared" si="42"/>
        <v>-0.40758158444828396</v>
      </c>
    </row>
    <row r="489" spans="1:11" x14ac:dyDescent="0.25">
      <c r="A489" s="1">
        <v>1999</v>
      </c>
      <c r="B489" s="2">
        <v>36356</v>
      </c>
      <c r="C489" s="3">
        <v>196</v>
      </c>
      <c r="D489" s="4">
        <v>0</v>
      </c>
      <c r="E489" s="36">
        <v>4.2885982766103057</v>
      </c>
      <c r="F489" s="51">
        <f t="shared" si="41"/>
        <v>196</v>
      </c>
      <c r="G489" s="69">
        <f t="shared" si="44"/>
        <v>1.455959937499232</v>
      </c>
      <c r="H489" s="69"/>
      <c r="I489" s="69"/>
      <c r="J489" s="59">
        <v>7.380196995261934</v>
      </c>
      <c r="K489" s="36">
        <f t="shared" si="42"/>
        <v>-0.26610198401619112</v>
      </c>
    </row>
    <row r="490" spans="1:11" x14ac:dyDescent="0.25">
      <c r="A490" s="1">
        <v>1999</v>
      </c>
      <c r="B490" s="2">
        <v>36356</v>
      </c>
      <c r="C490" s="3">
        <v>196</v>
      </c>
      <c r="D490" s="4">
        <v>4.1666666666666664E-2</v>
      </c>
      <c r="E490" s="36">
        <v>4.0513793426140605</v>
      </c>
      <c r="F490" s="51">
        <f t="shared" si="41"/>
        <v>196.04166666666666</v>
      </c>
      <c r="G490" s="69">
        <f>LN(E490)</f>
        <v>1.3990574015580064</v>
      </c>
      <c r="H490" s="69"/>
      <c r="I490" s="69"/>
      <c r="J490" s="59">
        <v>7.0064582536661595</v>
      </c>
      <c r="K490" s="36">
        <f t="shared" si="42"/>
        <v>-0.23721893399624516</v>
      </c>
    </row>
    <row r="491" spans="1:11" x14ac:dyDescent="0.25">
      <c r="A491" s="1">
        <v>1999</v>
      </c>
      <c r="B491" s="2">
        <v>36356</v>
      </c>
      <c r="C491" s="3">
        <v>196</v>
      </c>
      <c r="D491" s="4">
        <v>8.3333333333333329E-2</v>
      </c>
      <c r="E491" s="36">
        <v>3.8846188102464172</v>
      </c>
      <c r="F491" s="51">
        <f t="shared" si="41"/>
        <v>196.08333333333334</v>
      </c>
      <c r="G491" s="69">
        <f>LN(E491)</f>
        <v>1.3570248606650008</v>
      </c>
      <c r="H491" s="69">
        <f t="shared" ref="H491:H494" si="45">LN(E491)</f>
        <v>1.3570248606650008</v>
      </c>
      <c r="I491" s="69"/>
      <c r="J491" s="59">
        <v>6.6732855935590729</v>
      </c>
      <c r="K491" s="36">
        <f t="shared" si="42"/>
        <v>-0.16676053236764332</v>
      </c>
    </row>
    <row r="492" spans="1:11" x14ac:dyDescent="0.25">
      <c r="A492" s="1">
        <v>1999</v>
      </c>
      <c r="B492" s="2">
        <v>36356</v>
      </c>
      <c r="C492" s="3">
        <v>196</v>
      </c>
      <c r="D492" s="4">
        <v>0.125</v>
      </c>
      <c r="E492" s="36">
        <v>3.7961387092225269</v>
      </c>
      <c r="F492" s="51">
        <f t="shared" si="41"/>
        <v>196.125</v>
      </c>
      <c r="G492" s="69"/>
      <c r="H492" s="69">
        <f t="shared" si="45"/>
        <v>1.333984420971156</v>
      </c>
      <c r="I492" s="69"/>
      <c r="J492" s="59">
        <v>6.4390713627056417</v>
      </c>
      <c r="K492" s="36">
        <f t="shared" si="42"/>
        <v>-8.8480101023890256E-2</v>
      </c>
    </row>
    <row r="493" spans="1:11" x14ac:dyDescent="0.25">
      <c r="A493" s="1">
        <v>1999</v>
      </c>
      <c r="B493" s="2">
        <v>36356</v>
      </c>
      <c r="C493" s="3">
        <v>196</v>
      </c>
      <c r="D493" s="4">
        <v>0.16666666666666699</v>
      </c>
      <c r="E493" s="36">
        <v>3.6950678271244959</v>
      </c>
      <c r="F493" s="51">
        <f t="shared" si="41"/>
        <v>196.16666666666666</v>
      </c>
      <c r="G493" s="69"/>
      <c r="H493" s="69">
        <f t="shared" si="45"/>
        <v>1.3069989106929853</v>
      </c>
      <c r="I493" s="69"/>
      <c r="J493" s="59">
        <v>6.3148015578968071</v>
      </c>
      <c r="K493" s="36">
        <f t="shared" si="42"/>
        <v>-0.10107088209803106</v>
      </c>
    </row>
    <row r="494" spans="1:11" x14ac:dyDescent="0.25">
      <c r="A494" s="1">
        <v>1999</v>
      </c>
      <c r="B494" s="2">
        <v>36356</v>
      </c>
      <c r="C494" s="3">
        <v>196</v>
      </c>
      <c r="D494" s="4">
        <v>0.20833333333333401</v>
      </c>
      <c r="E494" s="36">
        <v>3.666609997621646</v>
      </c>
      <c r="F494" s="51">
        <f t="shared" si="41"/>
        <v>196.20833333333334</v>
      </c>
      <c r="G494" s="69"/>
      <c r="H494" s="69">
        <f t="shared" si="45"/>
        <v>1.2992675288167315</v>
      </c>
      <c r="I494" s="69"/>
      <c r="J494" s="59">
        <v>6.1728480718040668</v>
      </c>
      <c r="K494" s="36">
        <f t="shared" si="42"/>
        <v>-2.8457829502849918E-2</v>
      </c>
    </row>
    <row r="495" spans="1:11" x14ac:dyDescent="0.25">
      <c r="A495" s="1">
        <v>1999</v>
      </c>
      <c r="B495" s="2">
        <v>36356</v>
      </c>
      <c r="C495" s="3">
        <v>196</v>
      </c>
      <c r="D495" s="4">
        <v>0.25</v>
      </c>
      <c r="E495" s="7">
        <v>3.7525410862086144</v>
      </c>
      <c r="F495" s="5">
        <f t="shared" si="41"/>
        <v>196.25</v>
      </c>
      <c r="G495" s="67"/>
      <c r="H495" s="67"/>
      <c r="I495" s="67"/>
      <c r="J495" s="59">
        <v>6.1328792101427609</v>
      </c>
      <c r="K495" s="15">
        <f t="shared" si="42"/>
        <v>8.5931088586968407E-2</v>
      </c>
    </row>
    <row r="496" spans="1:11" x14ac:dyDescent="0.25">
      <c r="A496" s="1">
        <v>1999</v>
      </c>
      <c r="B496" s="2">
        <v>36356</v>
      </c>
      <c r="C496" s="3">
        <v>196</v>
      </c>
      <c r="D496" s="4">
        <v>0.29166666666666702</v>
      </c>
      <c r="E496" s="7">
        <v>3.9295096891134813</v>
      </c>
      <c r="F496" s="5">
        <f t="shared" si="41"/>
        <v>196.29166666666666</v>
      </c>
      <c r="G496" s="67"/>
      <c r="H496" s="67"/>
      <c r="I496" s="67"/>
      <c r="J496" s="59">
        <v>6.2535689413042332</v>
      </c>
      <c r="K496" s="15">
        <f t="shared" si="42"/>
        <v>0.17696860290486693</v>
      </c>
    </row>
    <row r="497" spans="1:11" x14ac:dyDescent="0.25">
      <c r="A497" s="1">
        <v>1999</v>
      </c>
      <c r="B497" s="2">
        <v>36356</v>
      </c>
      <c r="C497" s="3">
        <v>196</v>
      </c>
      <c r="D497" s="4">
        <v>0.33333333333333398</v>
      </c>
      <c r="E497" s="7">
        <v>4.2562973691390162</v>
      </c>
      <c r="F497" s="5">
        <f t="shared" si="41"/>
        <v>196.33333333333334</v>
      </c>
      <c r="G497" s="67"/>
      <c r="H497" s="67"/>
      <c r="I497" s="67"/>
      <c r="J497" s="59">
        <v>6.502120349878485</v>
      </c>
      <c r="K497" s="15">
        <f t="shared" si="42"/>
        <v>0.32678768002553493</v>
      </c>
    </row>
    <row r="498" spans="1:11" x14ac:dyDescent="0.25">
      <c r="A498" s="1">
        <v>1999</v>
      </c>
      <c r="B498" s="2">
        <v>36356</v>
      </c>
      <c r="C498" s="3">
        <v>196</v>
      </c>
      <c r="D498" s="4">
        <v>0.375</v>
      </c>
      <c r="E498" s="7">
        <v>4.6581081935171831</v>
      </c>
      <c r="F498" s="5">
        <f t="shared" si="41"/>
        <v>196.375</v>
      </c>
      <c r="G498" s="67"/>
      <c r="H498" s="67"/>
      <c r="I498" s="67"/>
      <c r="J498" s="59">
        <v>6.9610918105885062</v>
      </c>
      <c r="K498" s="15">
        <f t="shared" si="42"/>
        <v>0.40181082437816684</v>
      </c>
    </row>
    <row r="499" spans="1:11" x14ac:dyDescent="0.25">
      <c r="A499" s="1">
        <v>1999</v>
      </c>
      <c r="B499" s="2">
        <v>36356</v>
      </c>
      <c r="C499" s="3">
        <v>196</v>
      </c>
      <c r="D499" s="4">
        <v>0.41666666666666702</v>
      </c>
      <c r="E499" s="7">
        <v>5.3423134722055261</v>
      </c>
      <c r="F499" s="5">
        <f t="shared" si="41"/>
        <v>196.41666666666666</v>
      </c>
      <c r="G499" s="67"/>
      <c r="H499" s="67"/>
      <c r="I499" s="67"/>
      <c r="J499" s="59">
        <v>7.5254328560634587</v>
      </c>
      <c r="K499" s="15">
        <f t="shared" si="42"/>
        <v>0.68420527868834302</v>
      </c>
    </row>
    <row r="500" spans="1:11" x14ac:dyDescent="0.25">
      <c r="A500" s="1">
        <v>1999</v>
      </c>
      <c r="B500" s="2">
        <v>36356</v>
      </c>
      <c r="C500" s="3">
        <v>196</v>
      </c>
      <c r="D500" s="4">
        <v>0.45833333333333398</v>
      </c>
      <c r="E500" s="7">
        <v>6.1138885550257456</v>
      </c>
      <c r="F500" s="5">
        <f t="shared" si="41"/>
        <v>196.45833333333334</v>
      </c>
      <c r="G500" s="67"/>
      <c r="H500" s="67"/>
      <c r="I500" s="67"/>
      <c r="J500" s="59">
        <v>8.4863953261313565</v>
      </c>
      <c r="K500" s="15">
        <f t="shared" si="42"/>
        <v>0.77157508282021947</v>
      </c>
    </row>
    <row r="501" spans="1:11" x14ac:dyDescent="0.25">
      <c r="A501" s="1">
        <v>1999</v>
      </c>
      <c r="B501" s="2">
        <v>36356</v>
      </c>
      <c r="C501" s="3">
        <v>196</v>
      </c>
      <c r="D501" s="4">
        <v>0.5</v>
      </c>
      <c r="E501" s="7">
        <v>6.8848054549087783</v>
      </c>
      <c r="F501" s="5">
        <f t="shared" si="41"/>
        <v>196.5</v>
      </c>
      <c r="G501" s="67"/>
      <c r="H501" s="67"/>
      <c r="I501" s="67"/>
      <c r="J501" s="59">
        <v>9.5700681952608786</v>
      </c>
      <c r="K501" s="15">
        <f t="shared" si="42"/>
        <v>0.77091689988303269</v>
      </c>
    </row>
    <row r="502" spans="1:11" x14ac:dyDescent="0.25">
      <c r="A502" s="1">
        <v>1999</v>
      </c>
      <c r="B502" s="2">
        <v>36356</v>
      </c>
      <c r="C502" s="3">
        <v>196</v>
      </c>
      <c r="D502" s="4">
        <v>0.54166666666666696</v>
      </c>
      <c r="E502" s="7">
        <v>7.7704104250379737</v>
      </c>
      <c r="F502" s="5">
        <f t="shared" si="41"/>
        <v>196.54166666666666</v>
      </c>
      <c r="G502" s="67"/>
      <c r="H502" s="67"/>
      <c r="I502" s="67"/>
      <c r="J502" s="59">
        <v>10.652816650152777</v>
      </c>
      <c r="K502" s="15">
        <f t="shared" si="42"/>
        <v>0.88560497012919548</v>
      </c>
    </row>
    <row r="503" spans="1:11" x14ac:dyDescent="0.25">
      <c r="A503" s="1">
        <v>1999</v>
      </c>
      <c r="B503" s="2">
        <v>36356</v>
      </c>
      <c r="C503" s="3">
        <v>196</v>
      </c>
      <c r="D503" s="4">
        <v>0.58333333333333404</v>
      </c>
      <c r="E503" s="7">
        <v>8.6070387042387537</v>
      </c>
      <c r="F503" s="5">
        <f t="shared" si="41"/>
        <v>196.58333333333334</v>
      </c>
      <c r="G503" s="67"/>
      <c r="H503" s="67"/>
      <c r="I503" s="67"/>
      <c r="J503" s="59">
        <v>11.896643855390412</v>
      </c>
      <c r="K503" s="15">
        <f t="shared" si="42"/>
        <v>0.83662827920077998</v>
      </c>
    </row>
    <row r="504" spans="1:11" x14ac:dyDescent="0.25">
      <c r="A504" s="1">
        <v>1999</v>
      </c>
      <c r="B504" s="2">
        <v>36356</v>
      </c>
      <c r="C504" s="3">
        <v>196</v>
      </c>
      <c r="D504" s="4">
        <v>0.625</v>
      </c>
      <c r="E504" s="7">
        <v>8.5768584817409135</v>
      </c>
      <c r="F504" s="5">
        <f t="shared" si="41"/>
        <v>196.625</v>
      </c>
      <c r="G504" s="67"/>
      <c r="H504" s="67"/>
      <c r="I504" s="67"/>
      <c r="J504" s="59">
        <v>13.071683573369034</v>
      </c>
      <c r="K504" s="15">
        <f t="shared" si="42"/>
        <v>-3.0180222497840248E-2</v>
      </c>
    </row>
    <row r="505" spans="1:11" x14ac:dyDescent="0.25">
      <c r="A505" s="1">
        <v>1999</v>
      </c>
      <c r="B505" s="2">
        <v>36356</v>
      </c>
      <c r="C505" s="3">
        <v>196</v>
      </c>
      <c r="D505" s="4">
        <v>0.66666666666666696</v>
      </c>
      <c r="E505" s="7">
        <v>8.6676940228419497</v>
      </c>
      <c r="F505" s="5">
        <f t="shared" si="41"/>
        <v>196.66666666666666</v>
      </c>
      <c r="G505" s="67"/>
      <c r="H505" s="67"/>
      <c r="I505" s="67"/>
      <c r="J505" s="59">
        <v>13.02929562042263</v>
      </c>
      <c r="K505" s="15">
        <f t="shared" si="42"/>
        <v>9.0835541101036199E-2</v>
      </c>
    </row>
    <row r="506" spans="1:11" x14ac:dyDescent="0.25">
      <c r="A506" s="1">
        <v>1999</v>
      </c>
      <c r="B506" s="2">
        <v>36356</v>
      </c>
      <c r="C506" s="3">
        <v>196</v>
      </c>
      <c r="D506" s="4">
        <v>0.70833333333333404</v>
      </c>
      <c r="E506" s="36">
        <v>8.6676940228419497</v>
      </c>
      <c r="F506" s="51">
        <f t="shared" si="41"/>
        <v>196.70833333333334</v>
      </c>
      <c r="G506" s="69">
        <f>LN(E506)</f>
        <v>2.1596027834250799</v>
      </c>
      <c r="H506" s="69"/>
      <c r="I506" s="69"/>
      <c r="J506" s="59">
        <v>13.156873627587009</v>
      </c>
      <c r="K506" s="15">
        <f t="shared" si="42"/>
        <v>0</v>
      </c>
    </row>
    <row r="507" spans="1:11" x14ac:dyDescent="0.25">
      <c r="A507" s="1">
        <v>1999</v>
      </c>
      <c r="B507" s="2">
        <v>36356</v>
      </c>
      <c r="C507" s="3">
        <v>196</v>
      </c>
      <c r="D507" s="4">
        <v>0.75</v>
      </c>
      <c r="E507" s="36">
        <v>8.5768584817409135</v>
      </c>
      <c r="F507" s="51">
        <f t="shared" si="41"/>
        <v>196.75</v>
      </c>
      <c r="G507" s="69">
        <f>LN(E507)</f>
        <v>2.1490677021334323</v>
      </c>
      <c r="H507" s="69"/>
      <c r="I507" s="69"/>
      <c r="J507" s="59">
        <v>13.156873627587009</v>
      </c>
      <c r="K507" s="36">
        <f t="shared" si="42"/>
        <v>-9.0835541101036199E-2</v>
      </c>
    </row>
    <row r="508" spans="1:11" x14ac:dyDescent="0.25">
      <c r="A508" s="1">
        <v>1999</v>
      </c>
      <c r="B508" s="2">
        <v>36356</v>
      </c>
      <c r="C508" s="3">
        <v>196</v>
      </c>
      <c r="D508" s="4">
        <v>0.79166666666666696</v>
      </c>
      <c r="E508" s="36">
        <v>8.2512659016579981</v>
      </c>
      <c r="F508" s="51">
        <f t="shared" si="41"/>
        <v>196.79166666666666</v>
      </c>
      <c r="G508" s="69">
        <f t="shared" ref="G508:G512" si="46">LN(E508)</f>
        <v>2.1103666312006859</v>
      </c>
      <c r="H508" s="69"/>
      <c r="I508" s="69"/>
      <c r="J508" s="59">
        <v>13.02929562042263</v>
      </c>
      <c r="K508" s="36">
        <f t="shared" si="42"/>
        <v>-0.32559258008291536</v>
      </c>
    </row>
    <row r="509" spans="1:11" x14ac:dyDescent="0.25">
      <c r="A509" s="1">
        <v>1999</v>
      </c>
      <c r="B509" s="2">
        <v>36356</v>
      </c>
      <c r="C509" s="3">
        <v>196</v>
      </c>
      <c r="D509" s="4">
        <v>0.83333333333333404</v>
      </c>
      <c r="E509" s="36">
        <v>7.7429431629582295</v>
      </c>
      <c r="F509" s="51">
        <f t="shared" si="41"/>
        <v>196.83333333333334</v>
      </c>
      <c r="G509" s="69">
        <f t="shared" si="46"/>
        <v>2.0467818689357276</v>
      </c>
      <c r="H509" s="69"/>
      <c r="I509" s="69"/>
      <c r="J509" s="59">
        <v>12.572002670867974</v>
      </c>
      <c r="K509" s="36">
        <f t="shared" si="42"/>
        <v>-0.50832273869976863</v>
      </c>
    </row>
    <row r="510" spans="1:11" x14ac:dyDescent="0.25">
      <c r="A510" s="1">
        <v>1999</v>
      </c>
      <c r="B510" s="2">
        <v>36356</v>
      </c>
      <c r="C510" s="3">
        <v>196</v>
      </c>
      <c r="D510" s="4">
        <v>0.875</v>
      </c>
      <c r="E510" s="36">
        <v>7.2119238037755551</v>
      </c>
      <c r="F510" s="51">
        <f t="shared" si="41"/>
        <v>196.875</v>
      </c>
      <c r="G510" s="69">
        <f t="shared" si="46"/>
        <v>1.9757357400849751</v>
      </c>
      <c r="H510" s="69"/>
      <c r="I510" s="69"/>
      <c r="J510" s="59">
        <v>11.858066240109872</v>
      </c>
      <c r="K510" s="36">
        <f t="shared" si="42"/>
        <v>-0.5310193591826744</v>
      </c>
    </row>
    <row r="511" spans="1:11" x14ac:dyDescent="0.25">
      <c r="A511" s="1">
        <v>1999</v>
      </c>
      <c r="B511" s="2">
        <v>36356</v>
      </c>
      <c r="C511" s="3">
        <v>196</v>
      </c>
      <c r="D511" s="4">
        <v>0.91666666666666696</v>
      </c>
      <c r="E511" s="36">
        <v>6.6902603457930594</v>
      </c>
      <c r="F511" s="51">
        <f t="shared" si="41"/>
        <v>196.91666666666666</v>
      </c>
      <c r="G511" s="69">
        <f t="shared" si="46"/>
        <v>1.9006527890470768</v>
      </c>
      <c r="H511" s="69"/>
      <c r="I511" s="69"/>
      <c r="J511" s="59">
        <v>11.112252533392633</v>
      </c>
      <c r="K511" s="36">
        <f t="shared" si="42"/>
        <v>-0.52166345798249569</v>
      </c>
    </row>
    <row r="512" spans="1:11" s="35" customFormat="1" x14ac:dyDescent="0.25">
      <c r="A512" s="29">
        <v>1999</v>
      </c>
      <c r="B512" s="30">
        <v>36356</v>
      </c>
      <c r="C512" s="31">
        <v>196</v>
      </c>
      <c r="D512" s="32">
        <v>0.95833333333333404</v>
      </c>
      <c r="E512" s="37">
        <v>6.361736354365207</v>
      </c>
      <c r="F512" s="52">
        <f t="shared" si="41"/>
        <v>196.95833333333334</v>
      </c>
      <c r="G512" s="70">
        <f t="shared" si="46"/>
        <v>1.8503013517837628</v>
      </c>
      <c r="H512" s="70"/>
      <c r="I512" s="70"/>
      <c r="J512" s="60">
        <v>10.379579137349802</v>
      </c>
      <c r="K512" s="37">
        <f t="shared" si="42"/>
        <v>-0.32852399142785238</v>
      </c>
    </row>
    <row r="513" spans="1:11" x14ac:dyDescent="0.25">
      <c r="A513" s="1">
        <v>1999</v>
      </c>
      <c r="B513" s="2">
        <v>36357</v>
      </c>
      <c r="C513" s="3">
        <v>197</v>
      </c>
      <c r="D513" s="4">
        <v>0</v>
      </c>
      <c r="E513" s="36">
        <v>6.2705836855363266</v>
      </c>
      <c r="F513" s="51">
        <f t="shared" si="41"/>
        <v>197</v>
      </c>
      <c r="G513" s="69">
        <f>LN(E513)</f>
        <v>1.8358694421041351</v>
      </c>
      <c r="I513" s="69"/>
      <c r="J513" s="59">
        <v>9.9181690370297844</v>
      </c>
      <c r="K513" s="36">
        <f t="shared" si="42"/>
        <v>-9.1152668828880401E-2</v>
      </c>
    </row>
    <row r="514" spans="1:11" x14ac:dyDescent="0.25">
      <c r="A514" s="1">
        <v>1999</v>
      </c>
      <c r="B514" s="2">
        <v>36357</v>
      </c>
      <c r="C514" s="3">
        <v>197</v>
      </c>
      <c r="D514" s="4">
        <v>4.1666666666666664E-2</v>
      </c>
      <c r="E514" s="36">
        <v>6.047816451006474</v>
      </c>
      <c r="F514" s="51">
        <f t="shared" ref="F514:F577" si="47">SUM(C514+D514)</f>
        <v>197.04166666666666</v>
      </c>
      <c r="G514" s="69">
        <f>LN(E514)</f>
        <v>1.7996972897074535</v>
      </c>
      <c r="I514" s="69"/>
      <c r="J514" s="59">
        <v>9.7901456257532669</v>
      </c>
      <c r="K514" s="36">
        <f t="shared" si="42"/>
        <v>-0.22276723452985259</v>
      </c>
    </row>
    <row r="515" spans="1:11" x14ac:dyDescent="0.25">
      <c r="A515" s="1">
        <v>1999</v>
      </c>
      <c r="B515" s="2">
        <v>36357</v>
      </c>
      <c r="C515" s="3">
        <v>197</v>
      </c>
      <c r="D515" s="4">
        <v>8.3333333333333329E-2</v>
      </c>
      <c r="E515" s="36">
        <v>5.6439840098307457</v>
      </c>
      <c r="F515" s="51">
        <f t="shared" si="47"/>
        <v>197.08333333333334</v>
      </c>
      <c r="G515" s="69">
        <f>LN(E515)</f>
        <v>1.7305902008594716</v>
      </c>
      <c r="I515" s="69"/>
      <c r="J515" s="59">
        <v>9.4772702963574069</v>
      </c>
      <c r="K515" s="36">
        <f t="shared" ref="K515:K578" si="48">E515-E514</f>
        <v>-0.40383244117572836</v>
      </c>
    </row>
    <row r="516" spans="1:11" x14ac:dyDescent="0.25">
      <c r="A516" s="1">
        <v>1999</v>
      </c>
      <c r="B516" s="2">
        <v>36357</v>
      </c>
      <c r="C516" s="3">
        <v>197</v>
      </c>
      <c r="D516" s="4">
        <v>0.125</v>
      </c>
      <c r="E516" s="36">
        <v>5.3816921038416128</v>
      </c>
      <c r="F516" s="51">
        <f t="shared" si="47"/>
        <v>197.125</v>
      </c>
      <c r="G516" s="69">
        <f>LN(E516)</f>
        <v>1.6830028421661296</v>
      </c>
      <c r="I516" s="69"/>
      <c r="J516" s="59">
        <v>8.9100899014476767</v>
      </c>
      <c r="K516" s="36">
        <f t="shared" si="48"/>
        <v>-0.26229190598913288</v>
      </c>
    </row>
    <row r="517" spans="1:11" x14ac:dyDescent="0.25">
      <c r="A517" s="1">
        <v>1999</v>
      </c>
      <c r="B517" s="2">
        <v>36357</v>
      </c>
      <c r="C517" s="3">
        <v>197</v>
      </c>
      <c r="D517" s="4">
        <v>0.16666666666666699</v>
      </c>
      <c r="E517" s="7">
        <v>5.5013745172512198</v>
      </c>
      <c r="F517" s="5">
        <f t="shared" si="47"/>
        <v>197.16666666666666</v>
      </c>
      <c r="G517" s="67"/>
      <c r="H517" s="67"/>
      <c r="I517" s="67"/>
      <c r="J517" s="59">
        <v>8.5417023930359726</v>
      </c>
      <c r="K517" s="15">
        <f t="shared" si="48"/>
        <v>0.11968241340960706</v>
      </c>
    </row>
    <row r="518" spans="1:11" x14ac:dyDescent="0.25">
      <c r="A518" s="1">
        <v>1999</v>
      </c>
      <c r="B518" s="2">
        <v>36357</v>
      </c>
      <c r="C518" s="3">
        <v>197</v>
      </c>
      <c r="D518" s="4">
        <v>0.20833333333333401</v>
      </c>
      <c r="E518" s="7">
        <v>5.7061019370798833</v>
      </c>
      <c r="F518" s="5">
        <f t="shared" si="47"/>
        <v>197.20833333333334</v>
      </c>
      <c r="G518" s="67"/>
      <c r="H518" s="67"/>
      <c r="I518" s="67"/>
      <c r="J518" s="59">
        <v>8.709795670296657</v>
      </c>
      <c r="K518" s="15">
        <f t="shared" si="48"/>
        <v>0.20472741982866349</v>
      </c>
    </row>
    <row r="519" spans="1:11" x14ac:dyDescent="0.25">
      <c r="A519" s="1">
        <v>1999</v>
      </c>
      <c r="B519" s="2">
        <v>36357</v>
      </c>
      <c r="C519" s="3">
        <v>197</v>
      </c>
      <c r="D519" s="4">
        <v>0.25</v>
      </c>
      <c r="E519" s="7">
        <v>5.6234121765093468</v>
      </c>
      <c r="F519" s="5">
        <f t="shared" si="47"/>
        <v>197.25</v>
      </c>
      <c r="G519" s="67"/>
      <c r="H519" s="67"/>
      <c r="I519" s="67"/>
      <c r="J519" s="59">
        <v>8.9973341812919703</v>
      </c>
      <c r="K519" s="15">
        <f t="shared" si="48"/>
        <v>-8.2689760570536563E-2</v>
      </c>
    </row>
    <row r="520" spans="1:11" x14ac:dyDescent="0.25">
      <c r="A520" s="1">
        <v>1999</v>
      </c>
      <c r="B520" s="2">
        <v>36357</v>
      </c>
      <c r="C520" s="3">
        <v>197</v>
      </c>
      <c r="D520" s="4">
        <v>0.29166666666666702</v>
      </c>
      <c r="E520" s="7">
        <v>5.8109863891344018</v>
      </c>
      <c r="F520" s="5">
        <f t="shared" si="47"/>
        <v>197.29166666666666</v>
      </c>
      <c r="G520" s="67"/>
      <c r="H520" s="67"/>
      <c r="I520" s="67"/>
      <c r="J520" s="59">
        <v>8.8811968771198693</v>
      </c>
      <c r="K520" s="15">
        <f t="shared" si="48"/>
        <v>0.18757421262505503</v>
      </c>
    </row>
    <row r="521" spans="1:11" x14ac:dyDescent="0.25">
      <c r="A521" s="1">
        <v>1999</v>
      </c>
      <c r="B521" s="2">
        <v>36357</v>
      </c>
      <c r="C521" s="3">
        <v>197</v>
      </c>
      <c r="D521" s="4">
        <v>0.33333333333333398</v>
      </c>
      <c r="E521" s="7">
        <v>6.5241311001469544</v>
      </c>
      <c r="F521" s="5">
        <f t="shared" si="47"/>
        <v>197.33333333333334</v>
      </c>
      <c r="G521" s="67"/>
      <c r="H521" s="67"/>
      <c r="I521" s="67"/>
      <c r="J521" s="59">
        <v>9.1446438049640477</v>
      </c>
      <c r="K521" s="15">
        <f t="shared" si="48"/>
        <v>0.71314471101255261</v>
      </c>
    </row>
    <row r="522" spans="1:11" x14ac:dyDescent="0.25">
      <c r="A522" s="1">
        <v>1999</v>
      </c>
      <c r="B522" s="2">
        <v>36357</v>
      </c>
      <c r="C522" s="3">
        <v>197</v>
      </c>
      <c r="D522" s="4">
        <v>0.375</v>
      </c>
      <c r="E522" s="7">
        <v>7.0089883311558072</v>
      </c>
      <c r="F522" s="5">
        <f t="shared" si="47"/>
        <v>197.375</v>
      </c>
      <c r="G522" s="67"/>
      <c r="H522" s="67"/>
      <c r="I522" s="67"/>
      <c r="J522" s="59">
        <v>10.146251545150216</v>
      </c>
      <c r="K522" s="15">
        <f t="shared" si="48"/>
        <v>0.48485723100885281</v>
      </c>
    </row>
    <row r="523" spans="1:11" x14ac:dyDescent="0.25">
      <c r="A523" s="1">
        <v>1999</v>
      </c>
      <c r="B523" s="2">
        <v>36357</v>
      </c>
      <c r="C523" s="3">
        <v>197</v>
      </c>
      <c r="D523" s="4">
        <v>0.41666666666666702</v>
      </c>
      <c r="E523" s="7">
        <v>8.2512659016579981</v>
      </c>
      <c r="F523" s="5">
        <f t="shared" si="47"/>
        <v>197.41666666666666</v>
      </c>
      <c r="G523" s="67"/>
      <c r="H523" s="67"/>
      <c r="I523" s="67"/>
      <c r="J523" s="59">
        <v>10.827230802185122</v>
      </c>
      <c r="K523" s="15">
        <f t="shared" si="48"/>
        <v>1.2422775705021909</v>
      </c>
    </row>
    <row r="524" spans="1:11" x14ac:dyDescent="0.25">
      <c r="A524" s="1">
        <v>1999</v>
      </c>
      <c r="B524" s="2">
        <v>36357</v>
      </c>
      <c r="C524" s="3">
        <v>197</v>
      </c>
      <c r="D524" s="4">
        <v>0.45833333333333398</v>
      </c>
      <c r="E524" s="7">
        <v>10.283772582426181</v>
      </c>
      <c r="F524" s="5">
        <f t="shared" si="47"/>
        <v>197.45833333333334</v>
      </c>
      <c r="G524" s="67"/>
      <c r="H524" s="67"/>
      <c r="I524" s="67"/>
      <c r="J524" s="59">
        <v>12.572002670867974</v>
      </c>
      <c r="K524" s="15">
        <f t="shared" si="48"/>
        <v>2.0325066807681829</v>
      </c>
    </row>
    <row r="525" spans="1:11" x14ac:dyDescent="0.25">
      <c r="A525" s="1">
        <v>1999</v>
      </c>
      <c r="B525" s="2">
        <v>36357</v>
      </c>
      <c r="C525" s="3">
        <v>197</v>
      </c>
      <c r="D525" s="4">
        <v>0.5</v>
      </c>
      <c r="E525" s="7">
        <v>11.251621550936683</v>
      </c>
      <c r="F525" s="5">
        <f t="shared" si="47"/>
        <v>197.5</v>
      </c>
      <c r="G525" s="67"/>
      <c r="H525" s="67"/>
      <c r="I525" s="67"/>
      <c r="J525" s="59">
        <v>15.42664688543003</v>
      </c>
      <c r="K525" s="15">
        <f t="shared" si="48"/>
        <v>0.96784896851050206</v>
      </c>
    </row>
    <row r="526" spans="1:11" x14ac:dyDescent="0.25">
      <c r="A526" s="1">
        <v>1999</v>
      </c>
      <c r="B526" s="2">
        <v>36357</v>
      </c>
      <c r="C526" s="3">
        <v>197</v>
      </c>
      <c r="D526" s="4">
        <v>0.54166666666666696</v>
      </c>
      <c r="E526" s="7">
        <v>11.726645077360324</v>
      </c>
      <c r="F526" s="5">
        <f t="shared" si="47"/>
        <v>197.54166666666666</v>
      </c>
      <c r="G526" s="67"/>
      <c r="H526" s="67"/>
      <c r="I526" s="67"/>
      <c r="J526" s="59">
        <v>16.785985324349273</v>
      </c>
      <c r="K526" s="15">
        <f t="shared" si="48"/>
        <v>0.47502352642364087</v>
      </c>
    </row>
    <row r="527" spans="1:11" x14ac:dyDescent="0.25">
      <c r="A527" s="1">
        <v>1999</v>
      </c>
      <c r="B527" s="2">
        <v>36357</v>
      </c>
      <c r="C527" s="3">
        <v>197</v>
      </c>
      <c r="D527" s="4">
        <v>0.58333333333333404</v>
      </c>
      <c r="E527" s="7">
        <v>12.647097744694907</v>
      </c>
      <c r="F527" s="5">
        <f t="shared" si="47"/>
        <v>197.58333333333334</v>
      </c>
      <c r="G527" s="67"/>
      <c r="H527" s="67"/>
      <c r="I527" s="67"/>
      <c r="J527" s="59">
        <v>17.453153198539781</v>
      </c>
      <c r="K527" s="15">
        <f t="shared" si="48"/>
        <v>0.9204526673345832</v>
      </c>
    </row>
    <row r="528" spans="1:11" x14ac:dyDescent="0.25">
      <c r="A528" s="1">
        <v>1999</v>
      </c>
      <c r="B528" s="2">
        <v>36357</v>
      </c>
      <c r="C528" s="3">
        <v>197</v>
      </c>
      <c r="D528" s="4">
        <v>0.625</v>
      </c>
      <c r="E528" s="7">
        <v>13.268027443147103</v>
      </c>
      <c r="F528" s="5">
        <f t="shared" si="47"/>
        <v>197.625</v>
      </c>
      <c r="G528" s="67"/>
      <c r="H528" s="67"/>
      <c r="I528" s="67"/>
      <c r="J528" s="59">
        <v>18.745923798728803</v>
      </c>
      <c r="K528" s="15">
        <f t="shared" si="48"/>
        <v>0.62092969845219592</v>
      </c>
    </row>
    <row r="529" spans="1:11" x14ac:dyDescent="0.25">
      <c r="A529" s="1">
        <v>1999</v>
      </c>
      <c r="B529" s="2">
        <v>36357</v>
      </c>
      <c r="C529" s="3">
        <v>197</v>
      </c>
      <c r="D529" s="4">
        <v>0.66666666666666696</v>
      </c>
      <c r="E529" s="7">
        <v>13.58924224810087</v>
      </c>
      <c r="F529" s="5">
        <f t="shared" si="47"/>
        <v>197.66666666666666</v>
      </c>
      <c r="G529" s="67"/>
      <c r="H529" s="67"/>
      <c r="I529" s="67"/>
      <c r="J529" s="59">
        <v>19.618016071835818</v>
      </c>
      <c r="K529" s="15">
        <f t="shared" si="48"/>
        <v>0.32121480495376709</v>
      </c>
    </row>
    <row r="530" spans="1:11" x14ac:dyDescent="0.25">
      <c r="A530" s="1">
        <v>1999</v>
      </c>
      <c r="B530" s="2">
        <v>36357</v>
      </c>
      <c r="C530" s="3">
        <v>197</v>
      </c>
      <c r="D530" s="4">
        <v>0.70833333333333404</v>
      </c>
      <c r="E530" s="7">
        <v>13.823194089358882</v>
      </c>
      <c r="F530" s="5">
        <f t="shared" si="47"/>
        <v>197.70833333333334</v>
      </c>
      <c r="G530" s="67"/>
      <c r="H530" s="67"/>
      <c r="I530" s="67"/>
      <c r="J530" s="59">
        <v>20.06916046081583</v>
      </c>
      <c r="K530" s="15">
        <f t="shared" si="48"/>
        <v>0.23395184125801194</v>
      </c>
    </row>
    <row r="531" spans="1:11" x14ac:dyDescent="0.25">
      <c r="A531" s="1">
        <v>1999</v>
      </c>
      <c r="B531" s="2">
        <v>36357</v>
      </c>
      <c r="C531" s="3">
        <v>197</v>
      </c>
      <c r="D531" s="4">
        <v>0.75</v>
      </c>
      <c r="E531" s="7">
        <v>13.870442113014612</v>
      </c>
      <c r="F531" s="5">
        <f t="shared" si="47"/>
        <v>197.75</v>
      </c>
      <c r="G531" s="67"/>
      <c r="H531" s="67"/>
      <c r="I531" s="67"/>
      <c r="J531" s="59">
        <v>20.397744507526518</v>
      </c>
      <c r="K531" s="15">
        <f t="shared" si="48"/>
        <v>4.7248023655729554E-2</v>
      </c>
    </row>
    <row r="532" spans="1:11" x14ac:dyDescent="0.25">
      <c r="A532" s="1">
        <v>1999</v>
      </c>
      <c r="B532" s="2">
        <v>36357</v>
      </c>
      <c r="C532" s="3">
        <v>197</v>
      </c>
      <c r="D532" s="4">
        <v>0.79166666666666696</v>
      </c>
      <c r="E532" s="36">
        <v>13.870442113014612</v>
      </c>
      <c r="F532" s="51">
        <f t="shared" si="47"/>
        <v>197.79166666666666</v>
      </c>
      <c r="G532" s="69">
        <f>LN(E532)</f>
        <v>2.6297601093064431</v>
      </c>
      <c r="H532" s="69"/>
      <c r="I532" s="69"/>
      <c r="J532" s="59">
        <v>20.464104091312656</v>
      </c>
      <c r="K532" s="36">
        <f t="shared" si="48"/>
        <v>0</v>
      </c>
    </row>
    <row r="533" spans="1:11" x14ac:dyDescent="0.25">
      <c r="A533" s="1">
        <v>1999</v>
      </c>
      <c r="B533" s="2">
        <v>36357</v>
      </c>
      <c r="C533" s="3">
        <v>197</v>
      </c>
      <c r="D533" s="4">
        <v>0.83333333333333404</v>
      </c>
      <c r="E533" s="36">
        <v>13.450684023593846</v>
      </c>
      <c r="F533" s="51">
        <f t="shared" si="47"/>
        <v>197.83333333333334</v>
      </c>
      <c r="G533" s="69">
        <f>LN(E533)</f>
        <v>2.5990299615274628</v>
      </c>
      <c r="H533" s="69"/>
      <c r="I533" s="69"/>
      <c r="J533" s="59">
        <v>20.464104091312656</v>
      </c>
      <c r="K533" s="36">
        <f t="shared" si="48"/>
        <v>-0.41975808942076576</v>
      </c>
    </row>
    <row r="534" spans="1:11" x14ac:dyDescent="0.25">
      <c r="A534" s="1">
        <v>1999</v>
      </c>
      <c r="B534" s="2">
        <v>36357</v>
      </c>
      <c r="C534" s="3">
        <v>197</v>
      </c>
      <c r="D534" s="4">
        <v>0.875</v>
      </c>
      <c r="E534" s="36">
        <v>12.777787551826716</v>
      </c>
      <c r="F534" s="51">
        <f t="shared" si="47"/>
        <v>197.875</v>
      </c>
      <c r="G534" s="69">
        <f t="shared" ref="G534:G539" si="49">LN(E534)</f>
        <v>2.5477083159523071</v>
      </c>
      <c r="H534" s="69"/>
      <c r="I534" s="69"/>
      <c r="J534" s="59">
        <v>19.874556212912704</v>
      </c>
      <c r="K534" s="36">
        <f t="shared" si="48"/>
        <v>-0.67289647176712997</v>
      </c>
    </row>
    <row r="535" spans="1:11" x14ac:dyDescent="0.25">
      <c r="A535" s="1">
        <v>1999</v>
      </c>
      <c r="B535" s="2">
        <v>36357</v>
      </c>
      <c r="C535" s="3">
        <v>197</v>
      </c>
      <c r="D535" s="4">
        <v>0.91666666666666696</v>
      </c>
      <c r="E535" s="36">
        <v>11.848322154993266</v>
      </c>
      <c r="F535" s="51">
        <f t="shared" si="47"/>
        <v>197.91666666666666</v>
      </c>
      <c r="G535" s="69">
        <f t="shared" si="49"/>
        <v>2.4721862672603612</v>
      </c>
      <c r="H535" s="69"/>
      <c r="I535" s="69"/>
      <c r="J535" s="59">
        <v>18.929476898633027</v>
      </c>
      <c r="K535" s="36">
        <f t="shared" si="48"/>
        <v>-0.92946539683345009</v>
      </c>
    </row>
    <row r="536" spans="1:11" s="35" customFormat="1" x14ac:dyDescent="0.25">
      <c r="A536" s="29">
        <v>1999</v>
      </c>
      <c r="B536" s="30">
        <v>36357</v>
      </c>
      <c r="C536" s="31">
        <v>197</v>
      </c>
      <c r="D536" s="32">
        <v>0.95833333333333404</v>
      </c>
      <c r="E536" s="37">
        <v>11.059094765805494</v>
      </c>
      <c r="F536" s="52">
        <f t="shared" si="47"/>
        <v>197.95833333333334</v>
      </c>
      <c r="G536" s="70">
        <f t="shared" si="49"/>
        <v>2.4032531451681365</v>
      </c>
      <c r="H536" s="70"/>
      <c r="I536" s="70"/>
      <c r="J536" s="60">
        <v>17.624047970496161</v>
      </c>
      <c r="K536" s="37">
        <f t="shared" si="48"/>
        <v>-0.78922738918777213</v>
      </c>
    </row>
    <row r="537" spans="1:11" x14ac:dyDescent="0.25">
      <c r="A537" s="1">
        <v>1999</v>
      </c>
      <c r="B537" s="2">
        <v>36358</v>
      </c>
      <c r="C537" s="3">
        <v>198</v>
      </c>
      <c r="D537" s="4">
        <v>0</v>
      </c>
      <c r="E537" s="36">
        <v>10.319505875227375</v>
      </c>
      <c r="F537" s="51">
        <f t="shared" si="47"/>
        <v>198</v>
      </c>
      <c r="G537" s="69">
        <f t="shared" si="49"/>
        <v>2.3340358785996931</v>
      </c>
      <c r="H537" s="69"/>
      <c r="I537" s="69"/>
      <c r="J537" s="59">
        <v>16.51558253624367</v>
      </c>
      <c r="K537" s="36">
        <f t="shared" si="48"/>
        <v>-0.73958889057811916</v>
      </c>
    </row>
    <row r="538" spans="1:11" x14ac:dyDescent="0.25">
      <c r="A538" s="1">
        <v>1999</v>
      </c>
      <c r="B538" s="2">
        <v>36358</v>
      </c>
      <c r="C538" s="3">
        <v>198</v>
      </c>
      <c r="D538" s="4">
        <v>4.1666666666666664E-2</v>
      </c>
      <c r="E538" s="36">
        <v>9.6264334672493632</v>
      </c>
      <c r="F538" s="51">
        <f t="shared" si="47"/>
        <v>198.04166666666666</v>
      </c>
      <c r="G538" s="69">
        <f t="shared" si="49"/>
        <v>2.2645128007469002</v>
      </c>
      <c r="H538" s="69"/>
      <c r="I538" s="69"/>
      <c r="J538" s="59">
        <v>15.47683409442047</v>
      </c>
      <c r="K538" s="36">
        <f t="shared" si="48"/>
        <v>-0.69307240797801128</v>
      </c>
    </row>
    <row r="539" spans="1:11" x14ac:dyDescent="0.25">
      <c r="A539" s="1">
        <v>1999</v>
      </c>
      <c r="B539" s="2">
        <v>36358</v>
      </c>
      <c r="C539" s="3">
        <v>198</v>
      </c>
      <c r="D539" s="4">
        <v>8.3333333333333329E-2</v>
      </c>
      <c r="E539" s="36">
        <v>8.7901931347493516</v>
      </c>
      <c r="F539" s="51">
        <f t="shared" si="47"/>
        <v>198.08333333333334</v>
      </c>
      <c r="G539" s="69">
        <f t="shared" si="49"/>
        <v>2.173636683554605</v>
      </c>
      <c r="H539" s="69"/>
      <c r="I539" s="69"/>
      <c r="J539" s="59">
        <v>14.503417791080565</v>
      </c>
      <c r="K539" s="36">
        <f t="shared" si="48"/>
        <v>-0.83624033250001162</v>
      </c>
    </row>
    <row r="540" spans="1:11" x14ac:dyDescent="0.25">
      <c r="A540" s="1">
        <v>1999</v>
      </c>
      <c r="B540" s="2">
        <v>36358</v>
      </c>
      <c r="C540" s="3">
        <v>198</v>
      </c>
      <c r="D540" s="4">
        <v>0.125</v>
      </c>
      <c r="E540" s="36">
        <v>8.4274190327092793</v>
      </c>
      <c r="F540" s="51">
        <f t="shared" si="47"/>
        <v>198.125</v>
      </c>
      <c r="G540" s="69">
        <f>LN(E540)</f>
        <v>2.1314905605699033</v>
      </c>
      <c r="H540" s="69"/>
      <c r="I540" s="69"/>
      <c r="J540" s="59">
        <v>13.328922942063695</v>
      </c>
      <c r="K540" s="36">
        <f t="shared" si="48"/>
        <v>-0.36277410204007232</v>
      </c>
    </row>
    <row r="541" spans="1:11" x14ac:dyDescent="0.25">
      <c r="A541" s="1">
        <v>1999</v>
      </c>
      <c r="B541" s="2">
        <v>36358</v>
      </c>
      <c r="C541" s="3">
        <v>198</v>
      </c>
      <c r="D541" s="4">
        <v>0.16666666666666699</v>
      </c>
      <c r="E541" s="7">
        <v>8.6981697588314013</v>
      </c>
      <c r="F541" s="5">
        <f t="shared" si="47"/>
        <v>198.16666666666666</v>
      </c>
      <c r="G541" s="67"/>
      <c r="H541" s="67"/>
      <c r="I541" s="67"/>
      <c r="J541" s="59">
        <v>12.819408753805167</v>
      </c>
      <c r="K541" s="15">
        <f t="shared" si="48"/>
        <v>0.27075072612212203</v>
      </c>
    </row>
    <row r="542" spans="1:11" x14ac:dyDescent="0.25">
      <c r="A542" s="1">
        <v>1999</v>
      </c>
      <c r="B542" s="2">
        <v>36358</v>
      </c>
      <c r="C542" s="3">
        <v>198</v>
      </c>
      <c r="D542" s="4">
        <v>0.20833333333333401</v>
      </c>
      <c r="E542" s="7">
        <v>9.1353886079009072</v>
      </c>
      <c r="F542" s="5">
        <f t="shared" si="47"/>
        <v>198.20833333333334</v>
      </c>
      <c r="G542" s="67"/>
      <c r="H542" s="67"/>
      <c r="I542" s="67"/>
      <c r="J542" s="59">
        <v>13.199676627572194</v>
      </c>
      <c r="K542" s="15">
        <f t="shared" si="48"/>
        <v>0.43721884906950592</v>
      </c>
    </row>
    <row r="543" spans="1:11" x14ac:dyDescent="0.25">
      <c r="A543" s="1">
        <v>1999</v>
      </c>
      <c r="B543" s="2">
        <v>36358</v>
      </c>
      <c r="C543" s="3">
        <v>198</v>
      </c>
      <c r="D543" s="4">
        <v>0.25</v>
      </c>
      <c r="E543" s="7">
        <v>9.7275460554695741</v>
      </c>
      <c r="F543" s="5">
        <f t="shared" si="47"/>
        <v>198.25</v>
      </c>
      <c r="G543" s="67"/>
      <c r="H543" s="67"/>
      <c r="I543" s="67"/>
      <c r="J543" s="59">
        <v>13.813748044804646</v>
      </c>
      <c r="K543" s="15">
        <f t="shared" si="48"/>
        <v>0.59215744756866684</v>
      </c>
    </row>
    <row r="544" spans="1:11" x14ac:dyDescent="0.25">
      <c r="A544" s="1">
        <v>1999</v>
      </c>
      <c r="B544" s="2">
        <v>36358</v>
      </c>
      <c r="C544" s="3">
        <v>198</v>
      </c>
      <c r="D544" s="4">
        <v>0.29166666666666702</v>
      </c>
      <c r="E544" s="7">
        <v>11.368647375223102</v>
      </c>
      <c r="F544" s="5">
        <f t="shared" si="47"/>
        <v>198.29166666666666</v>
      </c>
      <c r="G544" s="67"/>
      <c r="H544" s="67"/>
      <c r="I544" s="67"/>
      <c r="J544" s="59">
        <v>14.645429853187604</v>
      </c>
      <c r="K544" s="15">
        <f t="shared" si="48"/>
        <v>1.6411013197535276</v>
      </c>
    </row>
    <row r="545" spans="1:11" x14ac:dyDescent="0.25">
      <c r="A545" s="1">
        <v>1999</v>
      </c>
      <c r="B545" s="2">
        <v>36358</v>
      </c>
      <c r="C545" s="3">
        <v>198</v>
      </c>
      <c r="D545" s="4">
        <v>0.33333333333333398</v>
      </c>
      <c r="E545" s="7">
        <v>12.734082712938765</v>
      </c>
      <c r="F545" s="5">
        <f t="shared" si="47"/>
        <v>198.33333333333334</v>
      </c>
      <c r="G545" s="67"/>
      <c r="H545" s="67"/>
      <c r="I545" s="67"/>
      <c r="J545" s="59">
        <v>16.950347437111098</v>
      </c>
      <c r="K545" s="15">
        <f t="shared" si="48"/>
        <v>1.3654353377156632</v>
      </c>
    </row>
    <row r="546" spans="1:11" x14ac:dyDescent="0.25">
      <c r="A546" s="1">
        <v>1999</v>
      </c>
      <c r="B546" s="2">
        <v>36358</v>
      </c>
      <c r="C546" s="3">
        <v>198</v>
      </c>
      <c r="D546" s="4">
        <v>0.375</v>
      </c>
      <c r="E546" s="7">
        <v>13.313469353996538</v>
      </c>
      <c r="F546" s="5">
        <f t="shared" si="47"/>
        <v>198.375</v>
      </c>
      <c r="G546" s="67"/>
      <c r="H546" s="67"/>
      <c r="I546" s="67"/>
      <c r="J546" s="59">
        <v>18.868093697947703</v>
      </c>
      <c r="K546" s="15">
        <f t="shared" si="48"/>
        <v>0.57938664105777349</v>
      </c>
    </row>
    <row r="547" spans="1:11" x14ac:dyDescent="0.25">
      <c r="A547" s="1">
        <v>1999</v>
      </c>
      <c r="B547" s="2">
        <v>36358</v>
      </c>
      <c r="C547" s="3">
        <v>198</v>
      </c>
      <c r="D547" s="4">
        <v>0.41666666666666702</v>
      </c>
      <c r="E547" s="7">
        <v>14.302651674981888</v>
      </c>
      <c r="F547" s="5">
        <f t="shared" si="47"/>
        <v>198.41666666666666</v>
      </c>
      <c r="G547" s="67"/>
      <c r="H547" s="67"/>
      <c r="I547" s="67"/>
      <c r="J547" s="59">
        <v>19.681838980332216</v>
      </c>
      <c r="K547" s="15">
        <f t="shared" si="48"/>
        <v>0.98918232098534986</v>
      </c>
    </row>
    <row r="548" spans="1:11" x14ac:dyDescent="0.25">
      <c r="A548" s="1">
        <v>1999</v>
      </c>
      <c r="B548" s="2">
        <v>36358</v>
      </c>
      <c r="C548" s="3">
        <v>198</v>
      </c>
      <c r="D548" s="4">
        <v>0.45833333333333398</v>
      </c>
      <c r="E548" s="7">
        <v>15.205913587325904</v>
      </c>
      <c r="F548" s="5">
        <f t="shared" si="47"/>
        <v>198.45833333333334</v>
      </c>
      <c r="G548" s="67"/>
      <c r="H548" s="67"/>
      <c r="I548" s="67"/>
      <c r="J548" s="59">
        <v>21.071139992952091</v>
      </c>
      <c r="K548" s="15">
        <f t="shared" si="48"/>
        <v>0.90326191234401598</v>
      </c>
    </row>
    <row r="549" spans="1:11" x14ac:dyDescent="0.25">
      <c r="A549" s="1">
        <v>1999</v>
      </c>
      <c r="B549" s="2">
        <v>36358</v>
      </c>
      <c r="C549" s="3">
        <v>198</v>
      </c>
      <c r="D549" s="4">
        <v>0.5</v>
      </c>
      <c r="E549" s="7">
        <v>16.328679700573677</v>
      </c>
      <c r="F549" s="5">
        <f t="shared" si="47"/>
        <v>198.5</v>
      </c>
      <c r="G549" s="67"/>
      <c r="H549" s="67"/>
      <c r="I549" s="67"/>
      <c r="J549" s="59">
        <v>22.339766274334135</v>
      </c>
      <c r="K549" s="15">
        <f t="shared" si="48"/>
        <v>1.1227661132477724</v>
      </c>
    </row>
    <row r="550" spans="1:11" x14ac:dyDescent="0.25">
      <c r="A550" s="1">
        <v>1999</v>
      </c>
      <c r="B550" s="2">
        <v>36358</v>
      </c>
      <c r="C550" s="3">
        <v>198</v>
      </c>
      <c r="D550" s="4">
        <v>0.54166666666666696</v>
      </c>
      <c r="E550" s="7">
        <v>16.663789312988367</v>
      </c>
      <c r="F550" s="5">
        <f t="shared" si="47"/>
        <v>198.54166666666666</v>
      </c>
      <c r="G550" s="67"/>
      <c r="H550" s="67"/>
      <c r="I550" s="67"/>
      <c r="J550" s="59">
        <v>23.916684972715839</v>
      </c>
      <c r="K550" s="15">
        <f t="shared" si="48"/>
        <v>0.33510961241469062</v>
      </c>
    </row>
    <row r="551" spans="1:11" x14ac:dyDescent="0.25">
      <c r="A551" s="1">
        <v>1999</v>
      </c>
      <c r="B551" s="2">
        <v>36358</v>
      </c>
      <c r="C551" s="3">
        <v>198</v>
      </c>
      <c r="D551" s="4">
        <v>0.58333333333333404</v>
      </c>
      <c r="E551" s="7">
        <v>18.378822758167047</v>
      </c>
      <c r="F551" s="5">
        <f t="shared" si="47"/>
        <v>198.58333333333334</v>
      </c>
      <c r="G551" s="67"/>
      <c r="H551" s="67"/>
      <c r="I551" s="67"/>
      <c r="J551" s="59">
        <v>24.387344540713997</v>
      </c>
      <c r="K551" s="15">
        <f t="shared" si="48"/>
        <v>1.7150334451786797</v>
      </c>
    </row>
    <row r="552" spans="1:11" x14ac:dyDescent="0.25">
      <c r="A552" s="1">
        <v>1999</v>
      </c>
      <c r="B552" s="2">
        <v>36358</v>
      </c>
      <c r="C552" s="3">
        <v>198</v>
      </c>
      <c r="D552" s="4">
        <v>0.625</v>
      </c>
      <c r="E552" s="7">
        <v>19.659323491777123</v>
      </c>
      <c r="F552" s="5">
        <f t="shared" si="47"/>
        <v>198.625</v>
      </c>
      <c r="G552" s="67"/>
      <c r="H552" s="67"/>
      <c r="I552" s="67"/>
      <c r="J552" s="59">
        <v>26.796099379448098</v>
      </c>
      <c r="K552" s="15">
        <f t="shared" si="48"/>
        <v>1.2805007336100758</v>
      </c>
    </row>
    <row r="553" spans="1:11" x14ac:dyDescent="0.25">
      <c r="A553" s="1">
        <v>1999</v>
      </c>
      <c r="B553" s="2">
        <v>36358</v>
      </c>
      <c r="C553" s="3">
        <v>198</v>
      </c>
      <c r="D553" s="4">
        <v>0.66666666666666696</v>
      </c>
      <c r="E553" s="7">
        <v>21.025766746556343</v>
      </c>
      <c r="F553" s="5">
        <f t="shared" si="47"/>
        <v>198.66666666666666</v>
      </c>
      <c r="G553" s="67"/>
      <c r="H553" s="67"/>
      <c r="I553" s="67"/>
      <c r="J553" s="59">
        <v>28.594555465979102</v>
      </c>
      <c r="K553" s="15">
        <f t="shared" si="48"/>
        <v>1.3664432547792202</v>
      </c>
    </row>
    <row r="554" spans="1:11" x14ac:dyDescent="0.25">
      <c r="A554" s="1">
        <v>1999</v>
      </c>
      <c r="B554" s="2">
        <v>36358</v>
      </c>
      <c r="C554" s="3">
        <v>198</v>
      </c>
      <c r="D554" s="4">
        <v>0.70833333333333404</v>
      </c>
      <c r="E554" s="7">
        <v>22.333806021463928</v>
      </c>
      <c r="F554" s="5">
        <f t="shared" si="47"/>
        <v>198.70833333333334</v>
      </c>
      <c r="G554" s="67"/>
      <c r="H554" s="67"/>
      <c r="I554" s="67"/>
      <c r="J554" s="59">
        <v>30.513717340669018</v>
      </c>
      <c r="K554" s="15">
        <f t="shared" si="48"/>
        <v>1.3080392749075855</v>
      </c>
    </row>
    <row r="555" spans="1:11" x14ac:dyDescent="0.25">
      <c r="A555" s="1">
        <v>1999</v>
      </c>
      <c r="B555" s="2">
        <v>36358</v>
      </c>
      <c r="C555" s="3">
        <v>198</v>
      </c>
      <c r="D555" s="4">
        <v>0.75</v>
      </c>
      <c r="E555" s="36">
        <v>22.71092898126382</v>
      </c>
      <c r="F555" s="51">
        <f t="shared" si="47"/>
        <v>198.75</v>
      </c>
      <c r="G555" s="69">
        <f>LN(E555)</f>
        <v>3.1228462615451975</v>
      </c>
      <c r="H555" s="69"/>
      <c r="I555" s="69"/>
      <c r="J555" s="59">
        <v>32.350851153741473</v>
      </c>
      <c r="K555" s="15">
        <f t="shared" si="48"/>
        <v>0.37712295979989108</v>
      </c>
    </row>
    <row r="556" spans="1:11" x14ac:dyDescent="0.25">
      <c r="A556" s="1">
        <v>1999</v>
      </c>
      <c r="B556" s="2">
        <v>36358</v>
      </c>
      <c r="C556" s="3">
        <v>198</v>
      </c>
      <c r="D556" s="4">
        <v>0.79166666666666696</v>
      </c>
      <c r="E556" s="36">
        <v>21.962758075898719</v>
      </c>
      <c r="F556" s="51">
        <f t="shared" si="47"/>
        <v>198.79166666666666</v>
      </c>
      <c r="G556" s="69">
        <f t="shared" ref="G556:G559" si="50">LN(E556)</f>
        <v>3.0893482041965368</v>
      </c>
      <c r="H556" s="69"/>
      <c r="I556" s="69"/>
      <c r="J556" s="59">
        <v>32.880518232112102</v>
      </c>
      <c r="K556" s="36">
        <f t="shared" si="48"/>
        <v>-0.74817090536510023</v>
      </c>
    </row>
    <row r="557" spans="1:11" x14ac:dyDescent="0.25">
      <c r="A557" s="1">
        <v>1999</v>
      </c>
      <c r="B557" s="2">
        <v>36358</v>
      </c>
      <c r="C557" s="3">
        <v>198</v>
      </c>
      <c r="D557" s="4">
        <v>0.83333333333333404</v>
      </c>
      <c r="E557" s="36">
        <v>20.059977278466469</v>
      </c>
      <c r="F557" s="51">
        <f t="shared" si="47"/>
        <v>198.83333333333334</v>
      </c>
      <c r="G557" s="69">
        <f t="shared" si="50"/>
        <v>2.9987266498545075</v>
      </c>
      <c r="H557" s="69"/>
      <c r="I557" s="69"/>
      <c r="J557" s="59">
        <v>31.829716398734156</v>
      </c>
      <c r="K557" s="36">
        <f t="shared" si="48"/>
        <v>-1.9027807974322499</v>
      </c>
    </row>
    <row r="558" spans="1:11" x14ac:dyDescent="0.25">
      <c r="A558" s="1">
        <v>1999</v>
      </c>
      <c r="B558" s="2">
        <v>36358</v>
      </c>
      <c r="C558" s="3">
        <v>198</v>
      </c>
      <c r="D558" s="4">
        <v>0.875</v>
      </c>
      <c r="E558" s="36">
        <v>18.881063745847534</v>
      </c>
      <c r="F558" s="51">
        <f t="shared" si="47"/>
        <v>198.875</v>
      </c>
      <c r="G558" s="69">
        <f t="shared" si="50"/>
        <v>2.9381595016009152</v>
      </c>
      <c r="H558" s="69"/>
      <c r="I558" s="69"/>
      <c r="J558" s="59">
        <v>29.157271458520324</v>
      </c>
      <c r="K558" s="36">
        <f t="shared" si="48"/>
        <v>-1.1789135326189353</v>
      </c>
    </row>
    <row r="559" spans="1:11" x14ac:dyDescent="0.25">
      <c r="A559" s="1">
        <v>1999</v>
      </c>
      <c r="B559" s="2">
        <v>36358</v>
      </c>
      <c r="C559" s="3">
        <v>198</v>
      </c>
      <c r="D559" s="4">
        <v>0.91666666666666696</v>
      </c>
      <c r="E559" s="36">
        <v>17.889463910751267</v>
      </c>
      <c r="F559" s="51">
        <f t="shared" si="47"/>
        <v>198.91666666666666</v>
      </c>
      <c r="G559" s="69">
        <f t="shared" si="50"/>
        <v>2.8842119312108974</v>
      </c>
      <c r="H559" s="69">
        <f>LN(E559)</f>
        <v>2.8842119312108974</v>
      </c>
      <c r="I559" s="69"/>
      <c r="J559" s="59">
        <v>27.501494025066762</v>
      </c>
      <c r="K559" s="36">
        <f t="shared" si="48"/>
        <v>-0.9915998350962667</v>
      </c>
    </row>
    <row r="560" spans="1:11" s="35" customFormat="1" x14ac:dyDescent="0.25">
      <c r="A560" s="29">
        <v>1999</v>
      </c>
      <c r="B560" s="30">
        <v>36358</v>
      </c>
      <c r="C560" s="31">
        <v>198</v>
      </c>
      <c r="D560" s="32">
        <v>0.95833333333333404</v>
      </c>
      <c r="E560" s="37">
        <v>17.353922312630282</v>
      </c>
      <c r="F560" s="52">
        <f t="shared" si="47"/>
        <v>198.95833333333334</v>
      </c>
      <c r="G560" s="70"/>
      <c r="H560" s="70">
        <f>LN(E560)</f>
        <v>2.8538185507351561</v>
      </c>
      <c r="I560" s="70"/>
      <c r="J560" s="60">
        <v>26.108797627459641</v>
      </c>
      <c r="K560" s="37">
        <f t="shared" si="48"/>
        <v>-0.5355415981209859</v>
      </c>
    </row>
    <row r="561" spans="1:11" x14ac:dyDescent="0.25">
      <c r="A561" s="1">
        <v>1999</v>
      </c>
      <c r="B561" s="2">
        <v>36359</v>
      </c>
      <c r="C561" s="3">
        <v>199</v>
      </c>
      <c r="D561" s="4">
        <v>0</v>
      </c>
      <c r="E561" s="36">
        <v>17.178859186287223</v>
      </c>
      <c r="F561" s="51">
        <f t="shared" si="47"/>
        <v>199</v>
      </c>
      <c r="G561" s="69"/>
      <c r="H561" s="72">
        <f t="shared" ref="H561:H563" si="51">LN(E561)</f>
        <v>2.8436795107591641</v>
      </c>
      <c r="I561" s="69"/>
      <c r="J561" s="59">
        <v>25.356632461559386</v>
      </c>
      <c r="K561" s="36">
        <f t="shared" si="48"/>
        <v>-0.17506312634305843</v>
      </c>
    </row>
    <row r="562" spans="1:11" x14ac:dyDescent="0.25">
      <c r="A562" s="1">
        <v>1999</v>
      </c>
      <c r="B562" s="2">
        <v>36359</v>
      </c>
      <c r="C562" s="3">
        <v>199</v>
      </c>
      <c r="D562" s="4">
        <v>4.1666666666666664E-2</v>
      </c>
      <c r="E562" s="36">
        <v>16.948079439116626</v>
      </c>
      <c r="F562" s="51">
        <f t="shared" si="47"/>
        <v>199.04166666666666</v>
      </c>
      <c r="G562" s="69"/>
      <c r="H562" s="72">
        <f t="shared" si="51"/>
        <v>2.8301545199799403</v>
      </c>
      <c r="I562" s="69"/>
      <c r="J562" s="59">
        <v>25.110757284111269</v>
      </c>
      <c r="K562" s="36">
        <f t="shared" si="48"/>
        <v>-0.23077974717059746</v>
      </c>
    </row>
    <row r="563" spans="1:11" x14ac:dyDescent="0.25">
      <c r="A563" s="1">
        <v>1999</v>
      </c>
      <c r="B563" s="2">
        <v>36359</v>
      </c>
      <c r="C563" s="3">
        <v>199</v>
      </c>
      <c r="D563" s="4">
        <v>8.3333333333333329E-2</v>
      </c>
      <c r="E563" s="36">
        <v>16.60748321590156</v>
      </c>
      <c r="F563" s="51">
        <f t="shared" si="47"/>
        <v>199.08333333333334</v>
      </c>
      <c r="G563" s="69"/>
      <c r="H563" s="72">
        <f t="shared" si="51"/>
        <v>2.8098533899230924</v>
      </c>
      <c r="I563" s="69"/>
      <c r="J563" s="59">
        <v>24.786628425725599</v>
      </c>
      <c r="K563" s="36">
        <f t="shared" si="48"/>
        <v>-0.34059622321506566</v>
      </c>
    </row>
    <row r="564" spans="1:11" x14ac:dyDescent="0.25">
      <c r="A564" s="1">
        <v>1999</v>
      </c>
      <c r="B564" s="2">
        <v>36359</v>
      </c>
      <c r="C564" s="3">
        <v>199</v>
      </c>
      <c r="D564" s="4">
        <v>0.125</v>
      </c>
      <c r="E564" s="7">
        <v>17.063094527710451</v>
      </c>
      <c r="F564" s="5">
        <f t="shared" si="47"/>
        <v>199.125</v>
      </c>
      <c r="G564" s="67"/>
      <c r="H564" s="67"/>
      <c r="I564" s="67"/>
      <c r="J564" s="59">
        <v>24.308262943681964</v>
      </c>
      <c r="K564" s="15">
        <f t="shared" si="48"/>
        <v>0.45561131180889092</v>
      </c>
    </row>
    <row r="565" spans="1:11" x14ac:dyDescent="0.25">
      <c r="A565" s="1">
        <v>1999</v>
      </c>
      <c r="B565" s="2">
        <v>36359</v>
      </c>
      <c r="C565" s="3">
        <v>199</v>
      </c>
      <c r="D565" s="4">
        <v>0.16666666666666699</v>
      </c>
      <c r="E565" s="7">
        <v>18.255288399535253</v>
      </c>
      <c r="F565" s="5">
        <f t="shared" si="47"/>
        <v>199.16666666666666</v>
      </c>
      <c r="G565" s="67"/>
      <c r="H565" s="67"/>
      <c r="I565" s="67"/>
      <c r="J565" s="59">
        <v>24.948166471503441</v>
      </c>
      <c r="K565" s="15">
        <f t="shared" si="48"/>
        <v>1.1921938718248022</v>
      </c>
    </row>
    <row r="566" spans="1:11" x14ac:dyDescent="0.25">
      <c r="A566" s="1">
        <v>1999</v>
      </c>
      <c r="B566" s="2">
        <v>36359</v>
      </c>
      <c r="C566" s="3">
        <v>199</v>
      </c>
      <c r="D566" s="4">
        <v>0.20833333333333401</v>
      </c>
      <c r="E566" s="7">
        <v>20.331450575270239</v>
      </c>
      <c r="F566" s="5">
        <f t="shared" si="47"/>
        <v>199.20833333333334</v>
      </c>
      <c r="G566" s="67"/>
      <c r="H566" s="67"/>
      <c r="I566" s="67"/>
      <c r="J566" s="59">
        <v>26.622596066762998</v>
      </c>
      <c r="K566" s="15">
        <f t="shared" si="48"/>
        <v>2.0761621757349857</v>
      </c>
    </row>
    <row r="567" spans="1:11" x14ac:dyDescent="0.25">
      <c r="A567" s="1">
        <v>1999</v>
      </c>
      <c r="B567" s="2">
        <v>36359</v>
      </c>
      <c r="C567" s="3">
        <v>199</v>
      </c>
      <c r="D567" s="4">
        <v>0.25</v>
      </c>
      <c r="E567" s="7">
        <v>22.408741452684325</v>
      </c>
      <c r="F567" s="5">
        <f t="shared" si="47"/>
        <v>199.25</v>
      </c>
      <c r="G567" s="67"/>
      <c r="H567" s="67"/>
      <c r="I567" s="67"/>
      <c r="J567" s="59">
        <v>29.538554178750331</v>
      </c>
      <c r="K567" s="15">
        <f t="shared" si="48"/>
        <v>2.0772908774140859</v>
      </c>
    </row>
    <row r="568" spans="1:11" x14ac:dyDescent="0.25">
      <c r="A568" s="1">
        <v>1999</v>
      </c>
      <c r="B568" s="2">
        <v>36359</v>
      </c>
      <c r="C568" s="3">
        <v>199</v>
      </c>
      <c r="D568" s="4">
        <v>0.29166666666666702</v>
      </c>
      <c r="E568" s="7">
        <v>24.363458878116639</v>
      </c>
      <c r="F568" s="5">
        <f t="shared" si="47"/>
        <v>199.29166666666666</v>
      </c>
      <c r="G568" s="67"/>
      <c r="H568" s="67"/>
      <c r="I568" s="67"/>
      <c r="J568" s="59">
        <v>32.456097545904946</v>
      </c>
      <c r="K568" s="15">
        <f t="shared" si="48"/>
        <v>1.9547174254323139</v>
      </c>
    </row>
    <row r="569" spans="1:11" x14ac:dyDescent="0.25">
      <c r="A569" s="1">
        <v>1999</v>
      </c>
      <c r="B569" s="2">
        <v>36359</v>
      </c>
      <c r="C569" s="3">
        <v>199</v>
      </c>
      <c r="D569" s="4">
        <v>0.33333333333333398</v>
      </c>
      <c r="E569" s="7">
        <v>27.289878531599459</v>
      </c>
      <c r="F569" s="5">
        <f t="shared" si="47"/>
        <v>199.33333333333334</v>
      </c>
      <c r="G569" s="67"/>
      <c r="H569" s="67"/>
      <c r="I569" s="67"/>
      <c r="J569" s="59">
        <v>35.201487188366066</v>
      </c>
      <c r="K569" s="15">
        <f t="shared" si="48"/>
        <v>2.9264196534828208</v>
      </c>
    </row>
    <row r="570" spans="1:11" x14ac:dyDescent="0.25">
      <c r="A570" s="1">
        <v>1999</v>
      </c>
      <c r="B570" s="2">
        <v>36359</v>
      </c>
      <c r="C570" s="3">
        <v>199</v>
      </c>
      <c r="D570" s="4">
        <v>0.375</v>
      </c>
      <c r="E570" s="7">
        <v>30.864054705260298</v>
      </c>
      <c r="F570" s="5">
        <f t="shared" si="47"/>
        <v>199.375</v>
      </c>
      <c r="G570" s="67"/>
      <c r="H570" s="67"/>
      <c r="I570" s="67"/>
      <c r="J570" s="59">
        <v>39.311627151122835</v>
      </c>
      <c r="K570" s="15">
        <f t="shared" si="48"/>
        <v>3.5741761736608382</v>
      </c>
    </row>
    <row r="571" spans="1:11" x14ac:dyDescent="0.25">
      <c r="A571" s="1">
        <v>1999</v>
      </c>
      <c r="B571" s="2">
        <v>36359</v>
      </c>
      <c r="C571" s="3">
        <v>199</v>
      </c>
      <c r="D571" s="4">
        <v>0.41666666666666702</v>
      </c>
      <c r="E571" s="7">
        <v>33.757096271571058</v>
      </c>
      <c r="F571" s="5">
        <f t="shared" si="47"/>
        <v>199.41666666666666</v>
      </c>
      <c r="G571" s="67"/>
      <c r="H571" s="67"/>
      <c r="I571" s="67"/>
      <c r="J571" s="59">
        <v>44.331537507388056</v>
      </c>
      <c r="K571" s="15">
        <f t="shared" si="48"/>
        <v>2.8930415663107603</v>
      </c>
    </row>
    <row r="572" spans="1:11" x14ac:dyDescent="0.25">
      <c r="A572" s="1">
        <v>1999</v>
      </c>
      <c r="B572" s="2">
        <v>36359</v>
      </c>
      <c r="C572" s="3">
        <v>199</v>
      </c>
      <c r="D572" s="4">
        <v>0.45833333333333398</v>
      </c>
      <c r="E572" s="7">
        <v>36.7933267501286</v>
      </c>
      <c r="F572" s="5">
        <f t="shared" si="47"/>
        <v>199.45833333333334</v>
      </c>
      <c r="G572" s="67"/>
      <c r="H572" s="67"/>
      <c r="I572" s="67"/>
      <c r="J572" s="59">
        <v>48.394798134229013</v>
      </c>
      <c r="K572" s="15">
        <f t="shared" si="48"/>
        <v>3.0362304785575418</v>
      </c>
    </row>
    <row r="573" spans="1:11" x14ac:dyDescent="0.25">
      <c r="A573" s="1">
        <v>1999</v>
      </c>
      <c r="B573" s="2">
        <v>36359</v>
      </c>
      <c r="C573" s="3">
        <v>199</v>
      </c>
      <c r="D573" s="4">
        <v>0.5</v>
      </c>
      <c r="E573" s="7">
        <v>38.921779871031823</v>
      </c>
      <c r="F573" s="5">
        <f t="shared" si="47"/>
        <v>199.5</v>
      </c>
      <c r="G573" s="67"/>
      <c r="H573" s="67"/>
      <c r="I573" s="67"/>
      <c r="J573" s="59">
        <v>52.65916678388848</v>
      </c>
      <c r="K573" s="15">
        <f t="shared" si="48"/>
        <v>2.1284531209032238</v>
      </c>
    </row>
    <row r="574" spans="1:11" x14ac:dyDescent="0.25">
      <c r="A574" s="1">
        <v>1999</v>
      </c>
      <c r="B574" s="2">
        <v>36359</v>
      </c>
      <c r="C574" s="3">
        <v>199</v>
      </c>
      <c r="D574" s="4">
        <v>0.54166666666666696</v>
      </c>
      <c r="E574" s="7">
        <v>39.701502053211001</v>
      </c>
      <c r="F574" s="5">
        <f t="shared" si="47"/>
        <v>199.54166666666666</v>
      </c>
      <c r="G574" s="67"/>
      <c r="H574" s="67"/>
      <c r="I574" s="67"/>
      <c r="J574" s="59">
        <v>55.648567234595255</v>
      </c>
      <c r="K574" s="15">
        <f t="shared" si="48"/>
        <v>0.77972218217917799</v>
      </c>
    </row>
    <row r="575" spans="1:11" x14ac:dyDescent="0.25">
      <c r="A575" s="1">
        <v>1999</v>
      </c>
      <c r="B575" s="2">
        <v>36359</v>
      </c>
      <c r="C575" s="3">
        <v>199</v>
      </c>
      <c r="D575" s="4">
        <v>0.58333333333333404</v>
      </c>
      <c r="E575" s="7">
        <v>40.229822908821276</v>
      </c>
      <c r="F575" s="5">
        <f t="shared" si="47"/>
        <v>199.58333333333334</v>
      </c>
      <c r="G575" s="67"/>
      <c r="H575" s="67"/>
      <c r="I575" s="67"/>
      <c r="J575" s="59">
        <v>56.743682659004207</v>
      </c>
      <c r="K575" s="15">
        <f t="shared" si="48"/>
        <v>0.52832085561027498</v>
      </c>
    </row>
    <row r="576" spans="1:11" x14ac:dyDescent="0.25">
      <c r="A576" s="1">
        <v>1999</v>
      </c>
      <c r="B576" s="2">
        <v>36359</v>
      </c>
      <c r="C576" s="3">
        <v>199</v>
      </c>
      <c r="D576" s="4">
        <v>0.625</v>
      </c>
      <c r="E576" s="7">
        <v>40.097098505126425</v>
      </c>
      <c r="F576" s="5">
        <f t="shared" si="47"/>
        <v>199.625</v>
      </c>
      <c r="G576" s="67"/>
      <c r="H576" s="67"/>
      <c r="I576" s="67"/>
      <c r="J576" s="59">
        <v>57.48570633261415</v>
      </c>
      <c r="K576" s="15">
        <f t="shared" si="48"/>
        <v>-0.13272440369485139</v>
      </c>
    </row>
    <row r="577" spans="1:11" x14ac:dyDescent="0.25">
      <c r="A577" s="1">
        <v>1999</v>
      </c>
      <c r="B577" s="2">
        <v>36359</v>
      </c>
      <c r="C577" s="3">
        <v>199</v>
      </c>
      <c r="D577" s="4">
        <v>0.66666666666666696</v>
      </c>
      <c r="E577" s="7">
        <v>40.496568490074374</v>
      </c>
      <c r="F577" s="5">
        <f t="shared" si="47"/>
        <v>199.66666666666666</v>
      </c>
      <c r="G577" s="67"/>
      <c r="H577" s="67"/>
      <c r="I577" s="67"/>
      <c r="J577" s="59">
        <v>57.299295653267443</v>
      </c>
      <c r="K577" s="15">
        <f t="shared" si="48"/>
        <v>0.39946998494794883</v>
      </c>
    </row>
    <row r="578" spans="1:11" x14ac:dyDescent="0.25">
      <c r="A578" s="1">
        <v>1999</v>
      </c>
      <c r="B578" s="2">
        <v>36359</v>
      </c>
      <c r="C578" s="3">
        <v>199</v>
      </c>
      <c r="D578" s="4">
        <v>0.70833333333333404</v>
      </c>
      <c r="E578" s="7">
        <v>42.6940772895435</v>
      </c>
      <c r="F578" s="5">
        <f t="shared" ref="F578:F641" si="52">SUM(C578+D578)</f>
        <v>199.70833333333334</v>
      </c>
      <c r="G578" s="67"/>
      <c r="H578" s="67"/>
      <c r="I578" s="67"/>
      <c r="J578" s="59">
        <v>57.860349002913445</v>
      </c>
      <c r="K578" s="15">
        <f t="shared" si="48"/>
        <v>2.1975087994691265</v>
      </c>
    </row>
    <row r="579" spans="1:11" x14ac:dyDescent="0.25">
      <c r="A579" s="1">
        <v>1999</v>
      </c>
      <c r="B579" s="2">
        <v>36359</v>
      </c>
      <c r="C579" s="3">
        <v>199</v>
      </c>
      <c r="D579" s="4">
        <v>0.75</v>
      </c>
      <c r="E579" s="7">
        <v>41.995048947767103</v>
      </c>
      <c r="F579" s="5">
        <f t="shared" si="52"/>
        <v>199.75</v>
      </c>
      <c r="G579" s="67"/>
      <c r="H579" s="67"/>
      <c r="I579" s="67"/>
      <c r="J579" s="59">
        <v>60.946737766212784</v>
      </c>
      <c r="K579" s="15">
        <f t="shared" ref="K579:K642" si="53">E579-E578</f>
        <v>-0.69902834177639761</v>
      </c>
    </row>
    <row r="580" spans="1:11" x14ac:dyDescent="0.25">
      <c r="A580" s="1">
        <v>1999</v>
      </c>
      <c r="B580" s="2">
        <v>36359</v>
      </c>
      <c r="C580" s="3">
        <v>199</v>
      </c>
      <c r="D580" s="4">
        <v>0.79166666666666696</v>
      </c>
      <c r="E580" s="36">
        <v>42.976882773342595</v>
      </c>
      <c r="F580" s="51">
        <f t="shared" si="52"/>
        <v>199.79166666666666</v>
      </c>
      <c r="G580" s="69"/>
      <c r="H580" s="69"/>
      <c r="I580" s="69"/>
      <c r="J580" s="59">
        <v>59.964956387313343</v>
      </c>
      <c r="K580" s="15">
        <f t="shared" si="53"/>
        <v>0.98183382557549237</v>
      </c>
    </row>
    <row r="581" spans="1:11" x14ac:dyDescent="0.25">
      <c r="A581" s="1">
        <v>1999</v>
      </c>
      <c r="B581" s="2">
        <v>36359</v>
      </c>
      <c r="C581" s="3">
        <v>199</v>
      </c>
      <c r="D581" s="4">
        <v>0.83333333333333404</v>
      </c>
      <c r="E581" s="36">
        <v>41.85660039095464</v>
      </c>
      <c r="F581" s="51">
        <f t="shared" si="52"/>
        <v>199.83333333333334</v>
      </c>
      <c r="G581" s="69"/>
      <c r="H581" s="69"/>
      <c r="I581" s="69"/>
      <c r="J581" s="59">
        <v>61.343936479413749</v>
      </c>
      <c r="K581" s="36">
        <f t="shared" si="53"/>
        <v>-1.1202823823879555</v>
      </c>
    </row>
    <row r="582" spans="1:11" x14ac:dyDescent="0.25">
      <c r="A582" s="1">
        <v>1999</v>
      </c>
      <c r="B582" s="2">
        <v>36359</v>
      </c>
      <c r="C582" s="3">
        <v>199</v>
      </c>
      <c r="D582" s="4">
        <v>0.875</v>
      </c>
      <c r="E582" s="36">
        <v>40.899949936246841</v>
      </c>
      <c r="F582" s="51">
        <f t="shared" si="52"/>
        <v>199.875</v>
      </c>
      <c r="G582" s="69">
        <f>LN(E582)</f>
        <v>3.7111288389953625</v>
      </c>
      <c r="H582" s="69"/>
      <c r="I582" s="69"/>
      <c r="J582" s="59">
        <v>59.770506167071119</v>
      </c>
      <c r="K582" s="36">
        <f t="shared" si="53"/>
        <v>-0.9566504547077983</v>
      </c>
    </row>
    <row r="583" spans="1:11" x14ac:dyDescent="0.25">
      <c r="A583" s="1">
        <v>1999</v>
      </c>
      <c r="B583" s="2">
        <v>36359</v>
      </c>
      <c r="C583" s="3">
        <v>199</v>
      </c>
      <c r="D583" s="4">
        <v>0.91666666666666696</v>
      </c>
      <c r="E583" s="36">
        <v>38.157105809602733</v>
      </c>
      <c r="F583" s="51">
        <f t="shared" si="52"/>
        <v>199.91666666666666</v>
      </c>
      <c r="G583" s="69">
        <f t="shared" ref="G583:G587" si="54">LN(E583)</f>
        <v>3.6417120001399477</v>
      </c>
      <c r="H583" s="69"/>
      <c r="I583" s="69"/>
      <c r="J583" s="59">
        <v>58.426895977874771</v>
      </c>
      <c r="K583" s="36">
        <f t="shared" si="53"/>
        <v>-2.7428441266441084</v>
      </c>
    </row>
    <row r="584" spans="1:11" s="35" customFormat="1" x14ac:dyDescent="0.25">
      <c r="A584" s="29">
        <v>1999</v>
      </c>
      <c r="B584" s="30">
        <v>36359</v>
      </c>
      <c r="C584" s="31">
        <v>199</v>
      </c>
      <c r="D584" s="32">
        <v>0.95833333333333404</v>
      </c>
      <c r="E584" s="37">
        <v>36.189352667422632</v>
      </c>
      <c r="F584" s="52">
        <f t="shared" si="52"/>
        <v>199.95833333333334</v>
      </c>
      <c r="G584" s="70">
        <f t="shared" si="54"/>
        <v>3.5887649503591028</v>
      </c>
      <c r="H584" s="70"/>
      <c r="I584" s="70"/>
      <c r="J584" s="60">
        <v>54.57458681123979</v>
      </c>
      <c r="K584" s="37">
        <f t="shared" si="53"/>
        <v>-1.9677531421801007</v>
      </c>
    </row>
    <row r="585" spans="1:11" x14ac:dyDescent="0.25">
      <c r="A585" s="1">
        <v>1999</v>
      </c>
      <c r="B585" s="2">
        <v>36360</v>
      </c>
      <c r="C585" s="3">
        <v>200</v>
      </c>
      <c r="D585" s="4">
        <v>0</v>
      </c>
      <c r="E585" s="36">
        <v>33.9816581562811</v>
      </c>
      <c r="F585" s="51">
        <f t="shared" si="52"/>
        <v>200</v>
      </c>
      <c r="G585" s="69">
        <f t="shared" si="54"/>
        <v>3.5258209130602971</v>
      </c>
      <c r="H585" s="69"/>
      <c r="I585" s="69"/>
      <c r="J585" s="59">
        <v>51.810888577840771</v>
      </c>
      <c r="K585" s="36">
        <f t="shared" si="53"/>
        <v>-2.2076945111415327</v>
      </c>
    </row>
    <row r="586" spans="1:11" x14ac:dyDescent="0.25">
      <c r="A586" s="1">
        <v>1999</v>
      </c>
      <c r="B586" s="2">
        <v>36360</v>
      </c>
      <c r="C586" s="3">
        <v>200</v>
      </c>
      <c r="D586" s="4">
        <v>4.1666666666666664E-2</v>
      </c>
      <c r="E586" s="36">
        <v>32.43993212313481</v>
      </c>
      <c r="F586" s="51">
        <f t="shared" si="52"/>
        <v>200.04166666666666</v>
      </c>
      <c r="G586" s="69">
        <f t="shared" si="54"/>
        <v>3.4793901368632354</v>
      </c>
      <c r="H586" s="69"/>
      <c r="I586" s="69"/>
      <c r="J586" s="59">
        <v>48.710194039720648</v>
      </c>
      <c r="K586" s="36">
        <f t="shared" si="53"/>
        <v>-1.5417260331462899</v>
      </c>
    </row>
    <row r="587" spans="1:11" x14ac:dyDescent="0.25">
      <c r="A587" s="1">
        <v>1999</v>
      </c>
      <c r="B587" s="2">
        <v>36360</v>
      </c>
      <c r="C587" s="3">
        <v>200</v>
      </c>
      <c r="D587" s="4">
        <v>8.3333333333333329E-2</v>
      </c>
      <c r="E587" s="36">
        <v>30.05445813705888</v>
      </c>
      <c r="F587" s="51">
        <f t="shared" si="52"/>
        <v>200.08333333333334</v>
      </c>
      <c r="G587" s="69">
        <f t="shared" si="54"/>
        <v>3.4030110072838116</v>
      </c>
      <c r="H587" s="69">
        <f>LN(E587)</f>
        <v>3.4030110072838116</v>
      </c>
      <c r="I587" s="69"/>
      <c r="J587" s="59">
        <v>46.54484848754889</v>
      </c>
      <c r="K587" s="36">
        <f t="shared" si="53"/>
        <v>-2.3854739860759295</v>
      </c>
    </row>
    <row r="588" spans="1:11" x14ac:dyDescent="0.25">
      <c r="A588" s="1">
        <v>1999</v>
      </c>
      <c r="B588" s="2">
        <v>36360</v>
      </c>
      <c r="C588" s="3">
        <v>200</v>
      </c>
      <c r="D588" s="4">
        <v>0.125</v>
      </c>
      <c r="E588" s="36">
        <v>29.363113760609028</v>
      </c>
      <c r="F588" s="51">
        <f t="shared" si="52"/>
        <v>200.125</v>
      </c>
      <c r="G588" s="69"/>
      <c r="H588" s="69">
        <f t="shared" ref="H588:H589" si="55">LN(E588)</f>
        <v>3.3797392526395886</v>
      </c>
      <c r="I588" s="69"/>
      <c r="J588" s="59">
        <v>43.194463675644492</v>
      </c>
      <c r="K588" s="36">
        <f t="shared" si="53"/>
        <v>-0.69134437644985169</v>
      </c>
    </row>
    <row r="589" spans="1:11" x14ac:dyDescent="0.25">
      <c r="A589" s="1">
        <v>1999</v>
      </c>
      <c r="B589" s="2">
        <v>36360</v>
      </c>
      <c r="C589" s="3">
        <v>200</v>
      </c>
      <c r="D589" s="4">
        <v>0.16666666666666699</v>
      </c>
      <c r="E589" s="36">
        <v>28.975060041938015</v>
      </c>
      <c r="F589" s="51">
        <f t="shared" si="52"/>
        <v>200.16666666666666</v>
      </c>
      <c r="G589" s="69"/>
      <c r="H589" s="69">
        <f t="shared" si="55"/>
        <v>3.3664354614217018</v>
      </c>
      <c r="I589" s="69"/>
      <c r="J589" s="59">
        <v>42.223474382877846</v>
      </c>
      <c r="K589" s="36">
        <f t="shared" si="53"/>
        <v>-0.38805371867101357</v>
      </c>
    </row>
    <row r="590" spans="1:11" x14ac:dyDescent="0.25">
      <c r="A590" s="1">
        <v>1999</v>
      </c>
      <c r="B590" s="2">
        <v>36360</v>
      </c>
      <c r="C590" s="3">
        <v>200</v>
      </c>
      <c r="D590" s="4">
        <v>0.20833333333333401</v>
      </c>
      <c r="E590" s="7">
        <v>28.975060041938015</v>
      </c>
      <c r="F590" s="5">
        <f t="shared" si="52"/>
        <v>200.20833333333334</v>
      </c>
      <c r="G590" s="67"/>
      <c r="H590" s="67"/>
      <c r="I590" s="67"/>
      <c r="J590" s="59">
        <v>41.678455115081476</v>
      </c>
      <c r="K590" s="15">
        <f t="shared" si="53"/>
        <v>0</v>
      </c>
    </row>
    <row r="591" spans="1:11" x14ac:dyDescent="0.25">
      <c r="A591" s="1">
        <v>1999</v>
      </c>
      <c r="B591" s="2">
        <v>36360</v>
      </c>
      <c r="C591" s="3">
        <v>200</v>
      </c>
      <c r="D591" s="4">
        <v>0.25</v>
      </c>
      <c r="E591" s="7">
        <v>31.069762219260902</v>
      </c>
      <c r="F591" s="5">
        <f t="shared" si="52"/>
        <v>200.25</v>
      </c>
      <c r="G591" s="67"/>
      <c r="H591" s="67"/>
      <c r="I591" s="67"/>
      <c r="J591" s="59">
        <v>41.678455115081476</v>
      </c>
      <c r="K591" s="15">
        <f t="shared" si="53"/>
        <v>2.0947021773228869</v>
      </c>
    </row>
    <row r="592" spans="1:11" x14ac:dyDescent="0.25">
      <c r="A592" s="1">
        <v>1999</v>
      </c>
      <c r="B592" s="2">
        <v>36360</v>
      </c>
      <c r="C592" s="3">
        <v>200</v>
      </c>
      <c r="D592" s="4">
        <v>0.29166666666666702</v>
      </c>
      <c r="E592" s="7">
        <v>31.694963520301542</v>
      </c>
      <c r="F592" s="5">
        <f t="shared" si="52"/>
        <v>200.29166666666666</v>
      </c>
      <c r="G592" s="67"/>
      <c r="H592" s="67"/>
      <c r="I592" s="67"/>
      <c r="J592" s="59">
        <v>44.620452555141711</v>
      </c>
      <c r="K592" s="15">
        <f t="shared" si="53"/>
        <v>0.62520130104064009</v>
      </c>
    </row>
    <row r="593" spans="1:11" x14ac:dyDescent="0.25">
      <c r="A593" s="1">
        <v>1999</v>
      </c>
      <c r="B593" s="2">
        <v>36360</v>
      </c>
      <c r="C593" s="3">
        <v>200</v>
      </c>
      <c r="D593" s="4">
        <v>0.33333333333333398</v>
      </c>
      <c r="E593" s="7">
        <v>32.332468239420237</v>
      </c>
      <c r="F593" s="5">
        <f t="shared" si="52"/>
        <v>200.33333333333334</v>
      </c>
      <c r="G593" s="67"/>
      <c r="H593" s="67"/>
      <c r="I593" s="67"/>
      <c r="J593" s="59">
        <v>45.498544270086434</v>
      </c>
      <c r="K593" s="15">
        <f t="shared" si="53"/>
        <v>0.63750471911869511</v>
      </c>
    </row>
    <row r="594" spans="1:11" x14ac:dyDescent="0.25">
      <c r="A594" s="1">
        <v>1999</v>
      </c>
      <c r="B594" s="2">
        <v>36360</v>
      </c>
      <c r="C594" s="3">
        <v>200</v>
      </c>
      <c r="D594" s="4">
        <v>0.375</v>
      </c>
      <c r="E594" s="7">
        <v>32.764425988421394</v>
      </c>
      <c r="F594" s="5">
        <f t="shared" si="52"/>
        <v>200.375</v>
      </c>
      <c r="G594" s="67"/>
      <c r="H594" s="67"/>
      <c r="I594" s="67"/>
      <c r="J594" s="59">
        <v>46.393916066601456</v>
      </c>
      <c r="K594" s="15">
        <f t="shared" si="53"/>
        <v>0.4319577490011568</v>
      </c>
    </row>
    <row r="595" spans="1:11" x14ac:dyDescent="0.25">
      <c r="A595" s="1">
        <v>1999</v>
      </c>
      <c r="B595" s="2">
        <v>36360</v>
      </c>
      <c r="C595" s="3">
        <v>200</v>
      </c>
      <c r="D595" s="4">
        <v>0.41666666666666702</v>
      </c>
      <c r="E595" s="7">
        <v>33.53398841307385</v>
      </c>
      <c r="F595" s="5">
        <f t="shared" si="52"/>
        <v>200.41666666666666</v>
      </c>
      <c r="G595" s="67"/>
      <c r="H595" s="67"/>
      <c r="I595" s="67"/>
      <c r="J595" s="59">
        <v>47.000598298344649</v>
      </c>
      <c r="K595" s="15">
        <f t="shared" si="53"/>
        <v>0.76956242465245595</v>
      </c>
    </row>
    <row r="596" spans="1:11" x14ac:dyDescent="0.25">
      <c r="A596" s="1">
        <v>1999</v>
      </c>
      <c r="B596" s="2">
        <v>36360</v>
      </c>
      <c r="C596" s="3">
        <v>200</v>
      </c>
      <c r="D596" s="4">
        <v>0.45833333333333398</v>
      </c>
      <c r="E596" s="7">
        <v>33.092097176709615</v>
      </c>
      <c r="F596" s="5">
        <f t="shared" si="52"/>
        <v>200.45833333333334</v>
      </c>
      <c r="G596" s="67"/>
      <c r="H596" s="67"/>
      <c r="I596" s="67"/>
      <c r="J596" s="59">
        <v>48.081444400384619</v>
      </c>
      <c r="K596" s="15">
        <f t="shared" si="53"/>
        <v>-0.44189123636423489</v>
      </c>
    </row>
    <row r="597" spans="1:11" x14ac:dyDescent="0.25">
      <c r="A597" s="1">
        <v>1999</v>
      </c>
      <c r="B597" s="2">
        <v>36360</v>
      </c>
      <c r="C597" s="3">
        <v>200</v>
      </c>
      <c r="D597" s="4">
        <v>0.5</v>
      </c>
      <c r="E597" s="7">
        <v>34.321248028338275</v>
      </c>
      <c r="F597" s="5">
        <f t="shared" si="52"/>
        <v>200.5</v>
      </c>
      <c r="G597" s="67"/>
      <c r="H597" s="67"/>
      <c r="I597" s="67"/>
      <c r="J597" s="59">
        <v>47.460810641446088</v>
      </c>
      <c r="K597" s="15">
        <f t="shared" si="53"/>
        <v>1.2291508516286598</v>
      </c>
    </row>
    <row r="598" spans="1:11" x14ac:dyDescent="0.25">
      <c r="A598" s="1">
        <v>1999</v>
      </c>
      <c r="B598" s="2">
        <v>36360</v>
      </c>
      <c r="C598" s="3">
        <v>200</v>
      </c>
      <c r="D598" s="4">
        <v>0.54166666666666696</v>
      </c>
      <c r="E598" s="36">
        <v>35.477412637986703</v>
      </c>
      <c r="F598" s="51">
        <f t="shared" si="52"/>
        <v>200.54166666666666</v>
      </c>
      <c r="G598" s="69"/>
      <c r="H598" s="69"/>
      <c r="I598" s="69"/>
      <c r="J598" s="59">
        <v>49.18714610721667</v>
      </c>
      <c r="K598" s="36">
        <f t="shared" si="53"/>
        <v>1.1561646096484282</v>
      </c>
    </row>
    <row r="599" spans="1:11" x14ac:dyDescent="0.25">
      <c r="A599" s="1">
        <v>1999</v>
      </c>
      <c r="B599" s="2">
        <v>36360</v>
      </c>
      <c r="C599" s="3">
        <v>200</v>
      </c>
      <c r="D599" s="4">
        <v>0.58333333333333404</v>
      </c>
      <c r="E599" s="36">
        <v>35.243165822874452</v>
      </c>
      <c r="F599" s="51">
        <f t="shared" si="52"/>
        <v>200.58333333333334</v>
      </c>
      <c r="G599" s="69">
        <f>LN(E599)</f>
        <v>3.5622716330963682</v>
      </c>
      <c r="H599" s="69"/>
      <c r="I599" s="69"/>
      <c r="J599" s="59">
        <v>50.810972806161097</v>
      </c>
      <c r="K599" s="36">
        <f t="shared" si="53"/>
        <v>-0.23424681511225032</v>
      </c>
    </row>
    <row r="600" spans="1:11" x14ac:dyDescent="0.25">
      <c r="A600" s="1">
        <v>1999</v>
      </c>
      <c r="B600" s="2">
        <v>36360</v>
      </c>
      <c r="C600" s="3">
        <v>200</v>
      </c>
      <c r="D600" s="4">
        <v>0.625</v>
      </c>
      <c r="E600" s="36">
        <v>34.321248028338275</v>
      </c>
      <c r="F600" s="51">
        <f t="shared" si="52"/>
        <v>200.625</v>
      </c>
      <c r="G600" s="69">
        <f t="shared" ref="G600:G603" si="56">LN(E600)</f>
        <v>3.5357646384206616</v>
      </c>
      <c r="H600" s="69"/>
      <c r="I600" s="69"/>
      <c r="J600" s="59">
        <v>50.481974470329284</v>
      </c>
      <c r="K600" s="36">
        <f t="shared" si="53"/>
        <v>-0.92191779453617784</v>
      </c>
    </row>
    <row r="601" spans="1:11" x14ac:dyDescent="0.25">
      <c r="A601" s="1">
        <v>1999</v>
      </c>
      <c r="B601" s="2">
        <v>36360</v>
      </c>
      <c r="C601" s="3">
        <v>200</v>
      </c>
      <c r="D601" s="4">
        <v>0.66666666666666696</v>
      </c>
      <c r="E601" s="36">
        <v>32.332468239420237</v>
      </c>
      <c r="F601" s="51">
        <f t="shared" si="52"/>
        <v>200.66666666666666</v>
      </c>
      <c r="G601" s="69">
        <f t="shared" si="56"/>
        <v>3.4760719339954904</v>
      </c>
      <c r="H601" s="69"/>
      <c r="I601" s="69"/>
      <c r="J601" s="59">
        <v>49.18714610721667</v>
      </c>
      <c r="K601" s="36">
        <f t="shared" si="53"/>
        <v>-1.9887797889180376</v>
      </c>
    </row>
    <row r="602" spans="1:11" x14ac:dyDescent="0.25">
      <c r="A602" s="1">
        <v>1999</v>
      </c>
      <c r="B602" s="2">
        <v>36360</v>
      </c>
      <c r="C602" s="3">
        <v>200</v>
      </c>
      <c r="D602" s="4">
        <v>0.70833333333333404</v>
      </c>
      <c r="E602" s="36">
        <v>30.659679136428942</v>
      </c>
      <c r="F602" s="51">
        <f t="shared" si="52"/>
        <v>200.70833333333334</v>
      </c>
      <c r="G602" s="69">
        <f t="shared" si="56"/>
        <v>3.4229484081713255</v>
      </c>
      <c r="H602" s="69"/>
      <c r="I602" s="69"/>
      <c r="J602" s="59">
        <v>46.393916066601456</v>
      </c>
      <c r="K602" s="36">
        <f t="shared" si="53"/>
        <v>-1.6727891029912954</v>
      </c>
    </row>
    <row r="603" spans="1:11" x14ac:dyDescent="0.25">
      <c r="A603" s="1">
        <v>1999</v>
      </c>
      <c r="B603" s="2">
        <v>36360</v>
      </c>
      <c r="C603" s="3">
        <v>200</v>
      </c>
      <c r="D603" s="4">
        <v>0.75</v>
      </c>
      <c r="E603" s="36">
        <v>29.657480567109509</v>
      </c>
      <c r="F603" s="51">
        <f t="shared" si="52"/>
        <v>200.75</v>
      </c>
      <c r="G603" s="69">
        <f t="shared" si="56"/>
        <v>3.3897143893091912</v>
      </c>
      <c r="H603" s="69"/>
      <c r="I603" s="69"/>
      <c r="J603" s="59">
        <v>44.044493169141766</v>
      </c>
      <c r="K603" s="36">
        <f t="shared" si="53"/>
        <v>-1.0021985693194324</v>
      </c>
    </row>
    <row r="604" spans="1:11" x14ac:dyDescent="0.25">
      <c r="A604" s="1">
        <v>1999</v>
      </c>
      <c r="B604" s="2">
        <v>36360</v>
      </c>
      <c r="C604" s="3">
        <v>200</v>
      </c>
      <c r="D604" s="4">
        <v>0.79166666666666696</v>
      </c>
      <c r="E604" s="36">
        <v>31.276810358910229</v>
      </c>
      <c r="F604" s="51">
        <f t="shared" si="52"/>
        <v>200.79166666666666</v>
      </c>
      <c r="G604" s="69">
        <f>LN(E604)</f>
        <v>3.4428769398546786</v>
      </c>
      <c r="H604" s="69"/>
      <c r="I604" s="69"/>
      <c r="J604" s="59">
        <v>42.636910908861665</v>
      </c>
      <c r="K604" s="15">
        <f t="shared" si="53"/>
        <v>1.6193297918007197</v>
      </c>
    </row>
    <row r="605" spans="1:11" x14ac:dyDescent="0.25">
      <c r="A605" s="1">
        <v>1999</v>
      </c>
      <c r="B605" s="2">
        <v>36360</v>
      </c>
      <c r="C605" s="3">
        <v>200</v>
      </c>
      <c r="D605" s="4">
        <v>0.83333333333333404</v>
      </c>
      <c r="E605" s="36">
        <v>30.355594330054316</v>
      </c>
      <c r="F605" s="51">
        <f t="shared" si="52"/>
        <v>200.83333333333334</v>
      </c>
      <c r="G605" s="69">
        <f t="shared" ref="G605:G612" si="57">LN(E605)</f>
        <v>3.4129808277039952</v>
      </c>
      <c r="H605" s="69"/>
      <c r="I605" s="69"/>
      <c r="J605" s="59">
        <v>44.911250504087398</v>
      </c>
      <c r="K605" s="36">
        <f t="shared" si="53"/>
        <v>-0.92121602885591258</v>
      </c>
    </row>
    <row r="606" spans="1:11" x14ac:dyDescent="0.25">
      <c r="A606" s="1">
        <v>1999</v>
      </c>
      <c r="B606" s="2">
        <v>36360</v>
      </c>
      <c r="C606" s="3">
        <v>200</v>
      </c>
      <c r="D606" s="4">
        <v>0.875</v>
      </c>
      <c r="E606" s="36">
        <v>28.878831806173359</v>
      </c>
      <c r="F606" s="51">
        <f t="shared" si="52"/>
        <v>200.875</v>
      </c>
      <c r="G606" s="69">
        <f t="shared" si="57"/>
        <v>3.3631088632817598</v>
      </c>
      <c r="H606" s="69"/>
      <c r="I606" s="69"/>
      <c r="J606" s="59">
        <v>43.617407766930221</v>
      </c>
      <c r="K606" s="36">
        <f t="shared" si="53"/>
        <v>-1.4767625238809572</v>
      </c>
    </row>
    <row r="607" spans="1:11" x14ac:dyDescent="0.25">
      <c r="A607" s="1">
        <v>1999</v>
      </c>
      <c r="B607" s="2">
        <v>36360</v>
      </c>
      <c r="C607" s="3">
        <v>200</v>
      </c>
      <c r="D607" s="4">
        <v>0.91666666666666696</v>
      </c>
      <c r="E607" s="36">
        <v>27.108645562646878</v>
      </c>
      <c r="F607" s="51">
        <f t="shared" si="52"/>
        <v>200.91666666666666</v>
      </c>
      <c r="G607" s="69">
        <f t="shared" si="57"/>
        <v>3.2998527014600896</v>
      </c>
      <c r="H607" s="69"/>
      <c r="I607" s="69"/>
      <c r="J607" s="59">
        <v>41.543303098558084</v>
      </c>
      <c r="K607" s="36">
        <f t="shared" si="53"/>
        <v>-1.7701862435264815</v>
      </c>
    </row>
    <row r="608" spans="1:11" s="35" customFormat="1" x14ac:dyDescent="0.25">
      <c r="A608" s="29">
        <v>1999</v>
      </c>
      <c r="B608" s="30">
        <v>36360</v>
      </c>
      <c r="C608" s="31">
        <v>200</v>
      </c>
      <c r="D608" s="32">
        <v>0.95833333333333404</v>
      </c>
      <c r="E608" s="37">
        <v>25.444398571803031</v>
      </c>
      <c r="F608" s="52">
        <f t="shared" si="52"/>
        <v>200.95833333333334</v>
      </c>
      <c r="G608" s="70">
        <f t="shared" si="57"/>
        <v>3.2364956233614923</v>
      </c>
      <c r="H608" s="70"/>
      <c r="I608" s="70"/>
      <c r="J608" s="60">
        <v>39.057086464391681</v>
      </c>
      <c r="K608" s="37">
        <f t="shared" si="53"/>
        <v>-1.6642469908438464</v>
      </c>
    </row>
    <row r="609" spans="1:11" x14ac:dyDescent="0.25">
      <c r="A609" s="1">
        <v>1999</v>
      </c>
      <c r="B609" s="2">
        <v>36361</v>
      </c>
      <c r="C609" s="3">
        <v>201</v>
      </c>
      <c r="D609" s="4">
        <v>0</v>
      </c>
      <c r="E609" s="36">
        <v>23.483799426806694</v>
      </c>
      <c r="F609" s="51">
        <f t="shared" si="52"/>
        <v>201</v>
      </c>
      <c r="G609" s="69">
        <f t="shared" si="57"/>
        <v>3.1563107973209208</v>
      </c>
      <c r="H609" s="69"/>
      <c r="I609" s="69"/>
      <c r="J609" s="59">
        <v>36.719660915453694</v>
      </c>
      <c r="K609" s="36">
        <f t="shared" si="53"/>
        <v>-1.9605991449963369</v>
      </c>
    </row>
    <row r="610" spans="1:11" x14ac:dyDescent="0.25">
      <c r="A610" s="1">
        <v>1999</v>
      </c>
      <c r="B610" s="2">
        <v>36361</v>
      </c>
      <c r="C610" s="3">
        <v>201</v>
      </c>
      <c r="D610" s="4">
        <v>4.1666666666666664E-2</v>
      </c>
      <c r="E610" s="36">
        <v>22.18466335738146</v>
      </c>
      <c r="F610" s="51">
        <f t="shared" si="52"/>
        <v>201.04166666666666</v>
      </c>
      <c r="G610" s="69">
        <f t="shared" si="57"/>
        <v>3.0994012103808961</v>
      </c>
      <c r="H610" s="69"/>
      <c r="I610" s="69"/>
      <c r="J610" s="59">
        <v>33.966010430908277</v>
      </c>
      <c r="K610" s="36">
        <f t="shared" si="53"/>
        <v>-1.2991360694252343</v>
      </c>
    </row>
    <row r="611" spans="1:11" x14ac:dyDescent="0.25">
      <c r="A611" s="1">
        <v>1999</v>
      </c>
      <c r="B611" s="2">
        <v>36361</v>
      </c>
      <c r="C611" s="3">
        <v>201</v>
      </c>
      <c r="D611" s="4">
        <v>8.3333333333333329E-2</v>
      </c>
      <c r="E611" s="36">
        <v>20.606473863959312</v>
      </c>
      <c r="F611" s="51">
        <f t="shared" si="52"/>
        <v>201.08333333333334</v>
      </c>
      <c r="G611" s="69">
        <f t="shared" si="57"/>
        <v>3.0256052916653013</v>
      </c>
      <c r="H611" s="69"/>
      <c r="I611" s="69"/>
      <c r="J611" s="59">
        <v>32.141381119917781</v>
      </c>
      <c r="K611" s="36">
        <f t="shared" si="53"/>
        <v>-1.5781894934221476</v>
      </c>
    </row>
    <row r="612" spans="1:11" x14ac:dyDescent="0.25">
      <c r="A612" s="1">
        <v>1999</v>
      </c>
      <c r="B612" s="2">
        <v>36361</v>
      </c>
      <c r="C612" s="3">
        <v>201</v>
      </c>
      <c r="D612" s="4">
        <v>0.125</v>
      </c>
      <c r="E612" s="36">
        <v>19.725558081223184</v>
      </c>
      <c r="F612" s="51">
        <f t="shared" si="52"/>
        <v>201.125</v>
      </c>
      <c r="G612" s="69">
        <f t="shared" si="57"/>
        <v>2.9819151594228588</v>
      </c>
      <c r="H612" s="69"/>
      <c r="I612" s="69"/>
      <c r="J612" s="59">
        <v>29.924822842639482</v>
      </c>
      <c r="K612" s="36">
        <f t="shared" si="53"/>
        <v>-0.88091578273612825</v>
      </c>
    </row>
    <row r="613" spans="1:11" x14ac:dyDescent="0.25">
      <c r="A613" s="1">
        <v>1999</v>
      </c>
      <c r="B613" s="2">
        <v>36361</v>
      </c>
      <c r="C613" s="3">
        <v>201</v>
      </c>
      <c r="D613" s="4">
        <v>0.16666666666666699</v>
      </c>
      <c r="E613" s="36">
        <v>18.881063745847534</v>
      </c>
      <c r="F613" s="51">
        <f t="shared" si="52"/>
        <v>201.16666666666666</v>
      </c>
      <c r="G613" s="69">
        <f>LN(E613)</f>
        <v>2.9381595016009152</v>
      </c>
      <c r="H613" s="69">
        <f>LN(E613)</f>
        <v>2.9381595016009152</v>
      </c>
      <c r="I613" s="69"/>
      <c r="J613" s="59">
        <v>28.687581574751661</v>
      </c>
      <c r="K613" s="36">
        <f t="shared" si="53"/>
        <v>-0.84449433537565</v>
      </c>
    </row>
    <row r="614" spans="1:11" x14ac:dyDescent="0.25">
      <c r="A614" s="1">
        <v>1999</v>
      </c>
      <c r="B614" s="2">
        <v>36361</v>
      </c>
      <c r="C614" s="3">
        <v>201</v>
      </c>
      <c r="D614" s="4">
        <v>0.20833333333333401</v>
      </c>
      <c r="E614" s="36">
        <v>18.754277403638035</v>
      </c>
      <c r="F614" s="51">
        <f t="shared" si="52"/>
        <v>201.20833333333334</v>
      </c>
      <c r="G614" s="69"/>
      <c r="H614" s="69">
        <f t="shared" ref="H614:H615" si="58">LN(E614)</f>
        <v>2.9314218545931685</v>
      </c>
      <c r="I614" s="69"/>
      <c r="J614" s="59">
        <v>27.501494025066762</v>
      </c>
      <c r="K614" s="36">
        <f t="shared" si="53"/>
        <v>-0.12678634220949903</v>
      </c>
    </row>
    <row r="615" spans="1:11" x14ac:dyDescent="0.25">
      <c r="A615" s="1">
        <v>1999</v>
      </c>
      <c r="B615" s="2">
        <v>36361</v>
      </c>
      <c r="C615" s="3">
        <v>201</v>
      </c>
      <c r="D615" s="4">
        <v>0.25</v>
      </c>
      <c r="E615" s="36">
        <v>18.565635480622596</v>
      </c>
      <c r="F615" s="51">
        <f t="shared" si="52"/>
        <v>201.25</v>
      </c>
      <c r="G615" s="69"/>
      <c r="H615" s="69">
        <f t="shared" si="58"/>
        <v>2.9213123170794382</v>
      </c>
      <c r="I615" s="69"/>
      <c r="J615" s="59">
        <v>27.323423319716337</v>
      </c>
      <c r="K615" s="36">
        <f t="shared" si="53"/>
        <v>-0.18864192301543881</v>
      </c>
    </row>
    <row r="616" spans="1:11" x14ac:dyDescent="0.25">
      <c r="A616" s="1">
        <v>1999</v>
      </c>
      <c r="B616" s="2">
        <v>36361</v>
      </c>
      <c r="C616" s="3">
        <v>201</v>
      </c>
      <c r="D616" s="4">
        <v>0.29166666666666702</v>
      </c>
      <c r="E616" s="7">
        <v>18.691192416110361</v>
      </c>
      <c r="F616" s="5">
        <f t="shared" si="52"/>
        <v>201.29166666666666</v>
      </c>
      <c r="G616" s="67"/>
      <c r="H616" s="67"/>
      <c r="I616" s="67"/>
      <c r="J616" s="59">
        <v>27.058476798627243</v>
      </c>
      <c r="K616" s="15">
        <f t="shared" si="53"/>
        <v>0.12555693548776503</v>
      </c>
    </row>
    <row r="617" spans="1:11" x14ac:dyDescent="0.25">
      <c r="A617" s="1">
        <v>1999</v>
      </c>
      <c r="B617" s="2">
        <v>36361</v>
      </c>
      <c r="C617" s="3">
        <v>201</v>
      </c>
      <c r="D617" s="4">
        <v>0.33333333333333398</v>
      </c>
      <c r="E617" s="7">
        <v>19.725558081223184</v>
      </c>
      <c r="F617" s="5">
        <f t="shared" si="52"/>
        <v>201.33333333333334</v>
      </c>
      <c r="G617" s="67"/>
      <c r="H617" s="67"/>
      <c r="I617" s="67"/>
      <c r="J617" s="59">
        <v>27.234820809143763</v>
      </c>
      <c r="K617" s="15">
        <f t="shared" si="53"/>
        <v>1.0343656651128228</v>
      </c>
    </row>
    <row r="618" spans="1:11" x14ac:dyDescent="0.25">
      <c r="A618" s="1">
        <v>1999</v>
      </c>
      <c r="B618" s="2">
        <v>36361</v>
      </c>
      <c r="C618" s="3">
        <v>201</v>
      </c>
      <c r="D618" s="4">
        <v>0.375</v>
      </c>
      <c r="E618" s="7">
        <v>20.815098915877172</v>
      </c>
      <c r="F618" s="5">
        <f t="shared" si="52"/>
        <v>201.375</v>
      </c>
      <c r="G618" s="67"/>
      <c r="H618" s="67"/>
      <c r="I618" s="67"/>
      <c r="J618" s="59">
        <v>28.687581574751661</v>
      </c>
      <c r="K618" s="15">
        <f t="shared" si="53"/>
        <v>1.0895408346539881</v>
      </c>
    </row>
    <row r="619" spans="1:11" x14ac:dyDescent="0.25">
      <c r="A619" s="1">
        <v>1999</v>
      </c>
      <c r="B619" s="2">
        <v>36361</v>
      </c>
      <c r="C619" s="3">
        <v>201</v>
      </c>
      <c r="D619" s="4">
        <v>0.41666666666666702</v>
      </c>
      <c r="E619" s="7">
        <v>21.743004539153539</v>
      </c>
      <c r="F619" s="5">
        <f t="shared" si="52"/>
        <v>201.41666666666666</v>
      </c>
      <c r="G619" s="67"/>
      <c r="H619" s="67"/>
      <c r="I619" s="67"/>
      <c r="J619" s="59">
        <v>30.217835556007262</v>
      </c>
      <c r="K619" s="15">
        <f t="shared" si="53"/>
        <v>0.9279056232763665</v>
      </c>
    </row>
    <row r="620" spans="1:11" x14ac:dyDescent="0.25">
      <c r="A620" s="1">
        <v>1999</v>
      </c>
      <c r="B620" s="2">
        <v>36361</v>
      </c>
      <c r="C620" s="3">
        <v>201</v>
      </c>
      <c r="D620" s="4">
        <v>0.45833333333333398</v>
      </c>
      <c r="E620" s="7">
        <v>23.094226418988718</v>
      </c>
      <c r="F620" s="5">
        <f t="shared" si="52"/>
        <v>201.45833333333334</v>
      </c>
      <c r="G620" s="67"/>
      <c r="H620" s="67"/>
      <c r="I620" s="67"/>
      <c r="J620" s="59">
        <v>31.521073790945977</v>
      </c>
      <c r="K620" s="15">
        <f t="shared" si="53"/>
        <v>1.3512218798351796</v>
      </c>
    </row>
    <row r="621" spans="1:11" x14ac:dyDescent="0.25">
      <c r="A621" s="1">
        <v>1999</v>
      </c>
      <c r="B621" s="2">
        <v>36361</v>
      </c>
      <c r="C621" s="3">
        <v>201</v>
      </c>
      <c r="D621" s="4">
        <v>0.5</v>
      </c>
      <c r="E621" s="7">
        <v>24.526801068029073</v>
      </c>
      <c r="F621" s="5">
        <f t="shared" si="52"/>
        <v>201.5</v>
      </c>
      <c r="G621" s="67"/>
      <c r="H621" s="67"/>
      <c r="I621" s="67"/>
      <c r="J621" s="59">
        <v>33.418857330040332</v>
      </c>
      <c r="K621" s="15">
        <f t="shared" si="53"/>
        <v>1.4325746490403546</v>
      </c>
    </row>
    <row r="622" spans="1:11" x14ac:dyDescent="0.25">
      <c r="A622" s="1">
        <v>1999</v>
      </c>
      <c r="B622" s="2">
        <v>36361</v>
      </c>
      <c r="C622" s="3">
        <v>201</v>
      </c>
      <c r="D622" s="4">
        <v>0.54166666666666696</v>
      </c>
      <c r="E622" s="36">
        <v>25.023242581817442</v>
      </c>
      <c r="F622" s="51">
        <f t="shared" si="52"/>
        <v>201.54166666666666</v>
      </c>
      <c r="G622" s="69"/>
      <c r="H622" s="69"/>
      <c r="I622" s="69"/>
      <c r="J622" s="59">
        <v>35.430900376445322</v>
      </c>
      <c r="K622" s="15">
        <f t="shared" si="53"/>
        <v>0.49644151378836909</v>
      </c>
    </row>
    <row r="623" spans="1:11" x14ac:dyDescent="0.25">
      <c r="A623" s="1">
        <v>1999</v>
      </c>
      <c r="B623" s="2">
        <v>36361</v>
      </c>
      <c r="C623" s="3">
        <v>201</v>
      </c>
      <c r="D623" s="4">
        <v>0.58333333333333404</v>
      </c>
      <c r="E623" s="36">
        <v>24.773812502963967</v>
      </c>
      <c r="F623" s="51">
        <f t="shared" si="52"/>
        <v>201.58333333333334</v>
      </c>
      <c r="G623" s="69">
        <f>LN(E623)</f>
        <v>3.2097871478045055</v>
      </c>
      <c r="H623" s="69"/>
      <c r="I623" s="69"/>
      <c r="J623" s="59">
        <v>36.12814969356382</v>
      </c>
      <c r="K623" s="36">
        <f t="shared" si="53"/>
        <v>-0.24943007885347512</v>
      </c>
    </row>
    <row r="624" spans="1:11" x14ac:dyDescent="0.25">
      <c r="A624" s="1">
        <v>1999</v>
      </c>
      <c r="B624" s="2">
        <v>36361</v>
      </c>
      <c r="C624" s="3">
        <v>201</v>
      </c>
      <c r="D624" s="4">
        <v>0.625</v>
      </c>
      <c r="E624" s="36">
        <v>24.120426511399067</v>
      </c>
      <c r="F624" s="51">
        <f t="shared" si="52"/>
        <v>201.625</v>
      </c>
      <c r="G624" s="69">
        <f t="shared" ref="G624:G636" si="59">LN(E624)</f>
        <v>3.1830590545964697</v>
      </c>
      <c r="H624" s="69"/>
      <c r="I624" s="69"/>
      <c r="J624" s="59">
        <v>35.777826549106692</v>
      </c>
      <c r="K624" s="36">
        <f t="shared" si="53"/>
        <v>-0.65338599156489963</v>
      </c>
    </row>
    <row r="625" spans="1:23" x14ac:dyDescent="0.25">
      <c r="A625" s="1">
        <v>1999</v>
      </c>
      <c r="B625" s="2">
        <v>36361</v>
      </c>
      <c r="C625" s="3">
        <v>201</v>
      </c>
      <c r="D625" s="4">
        <v>0.66666666666666696</v>
      </c>
      <c r="E625" s="36">
        <v>23.32721061682934</v>
      </c>
      <c r="F625" s="51">
        <f t="shared" si="52"/>
        <v>201.66666666666666</v>
      </c>
      <c r="G625" s="69">
        <f t="shared" si="59"/>
        <v>3.1496205168118996</v>
      </c>
      <c r="H625" s="69"/>
      <c r="I625" s="69"/>
      <c r="J625" s="59">
        <v>34.860149594661607</v>
      </c>
      <c r="K625" s="36">
        <f t="shared" si="53"/>
        <v>-0.79321589456972674</v>
      </c>
    </row>
    <row r="626" spans="1:23" x14ac:dyDescent="0.25">
      <c r="A626" s="1">
        <v>1999</v>
      </c>
      <c r="B626" s="2">
        <v>36361</v>
      </c>
      <c r="C626" s="3">
        <v>201</v>
      </c>
      <c r="D626" s="4">
        <v>0.70833333333333404</v>
      </c>
      <c r="E626" s="36">
        <v>22.787091299243169</v>
      </c>
      <c r="F626" s="51">
        <f t="shared" si="52"/>
        <v>201.70833333333334</v>
      </c>
      <c r="G626" s="69">
        <f t="shared" si="59"/>
        <v>3.1261942045391988</v>
      </c>
      <c r="H626" s="69"/>
      <c r="I626" s="69"/>
      <c r="J626" s="59">
        <v>33.7460823270075</v>
      </c>
      <c r="K626" s="36">
        <f t="shared" si="53"/>
        <v>-0.54011931758617138</v>
      </c>
    </row>
    <row r="627" spans="1:23" x14ac:dyDescent="0.25">
      <c r="A627" s="1">
        <v>1999</v>
      </c>
      <c r="B627" s="2">
        <v>36361</v>
      </c>
      <c r="C627" s="3">
        <v>201</v>
      </c>
      <c r="D627" s="4">
        <v>0.75</v>
      </c>
      <c r="E627" s="36">
        <v>22.18466335738146</v>
      </c>
      <c r="F627" s="51">
        <f t="shared" si="52"/>
        <v>201.75</v>
      </c>
      <c r="G627" s="69">
        <f t="shared" si="59"/>
        <v>3.0994012103808961</v>
      </c>
      <c r="H627" s="69"/>
      <c r="I627" s="69"/>
      <c r="J627" s="59">
        <v>32.987487779835909</v>
      </c>
      <c r="K627" s="36">
        <f t="shared" si="53"/>
        <v>-0.60242794186170912</v>
      </c>
      <c r="W627" s="114"/>
    </row>
    <row r="628" spans="1:23" x14ac:dyDescent="0.25">
      <c r="A628" s="1">
        <v>1999</v>
      </c>
      <c r="B628" s="2">
        <v>36361</v>
      </c>
      <c r="C628" s="3">
        <v>201</v>
      </c>
      <c r="D628" s="4">
        <v>0.79166666666666696</v>
      </c>
      <c r="E628" s="36">
        <v>21.025766746556343</v>
      </c>
      <c r="F628" s="51">
        <f t="shared" si="52"/>
        <v>201.79166666666666</v>
      </c>
      <c r="G628" s="69">
        <f t="shared" si="59"/>
        <v>3.0457486735201629</v>
      </c>
      <c r="H628" s="69"/>
      <c r="I628" s="69"/>
      <c r="J628" s="59">
        <v>32.141381119917781</v>
      </c>
      <c r="K628" s="36">
        <f t="shared" si="53"/>
        <v>-1.1588966108251171</v>
      </c>
    </row>
    <row r="629" spans="1:23" x14ac:dyDescent="0.25">
      <c r="A629" s="1">
        <v>1999</v>
      </c>
      <c r="B629" s="2">
        <v>36361</v>
      </c>
      <c r="C629" s="3">
        <v>201</v>
      </c>
      <c r="D629" s="4">
        <v>0.83333333333333404</v>
      </c>
      <c r="E629" s="36">
        <v>19.593303683284507</v>
      </c>
      <c r="F629" s="51">
        <f t="shared" si="52"/>
        <v>201.83333333333334</v>
      </c>
      <c r="G629" s="69">
        <f t="shared" si="59"/>
        <v>2.9751878590492051</v>
      </c>
      <c r="H629" s="69"/>
      <c r="I629" s="69"/>
      <c r="J629" s="59">
        <v>30.513717340669018</v>
      </c>
      <c r="K629" s="36">
        <f t="shared" si="53"/>
        <v>-1.432463063271836</v>
      </c>
    </row>
    <row r="630" spans="1:23" x14ac:dyDescent="0.25">
      <c r="A630" s="1">
        <v>1999</v>
      </c>
      <c r="B630" s="2">
        <v>36361</v>
      </c>
      <c r="C630" s="3">
        <v>201</v>
      </c>
      <c r="D630" s="4">
        <v>0.875</v>
      </c>
      <c r="E630" s="36">
        <v>18.50316220809794</v>
      </c>
      <c r="F630" s="51">
        <f t="shared" si="52"/>
        <v>201.875</v>
      </c>
      <c r="G630" s="69">
        <f t="shared" si="59"/>
        <v>2.917941647644839</v>
      </c>
      <c r="H630" s="69"/>
      <c r="I630" s="69"/>
      <c r="J630" s="59">
        <v>28.501831015849024</v>
      </c>
      <c r="K630" s="36">
        <f t="shared" si="53"/>
        <v>-1.0901414751865666</v>
      </c>
    </row>
    <row r="631" spans="1:23" x14ac:dyDescent="0.25">
      <c r="A631" s="1">
        <v>1999</v>
      </c>
      <c r="B631" s="2">
        <v>36361</v>
      </c>
      <c r="C631" s="3">
        <v>201</v>
      </c>
      <c r="D631" s="4">
        <v>0.91666666666666696</v>
      </c>
      <c r="E631" s="36">
        <v>17.471582337984124</v>
      </c>
      <c r="F631" s="51">
        <f t="shared" si="52"/>
        <v>201.91666666666666</v>
      </c>
      <c r="G631" s="69">
        <f t="shared" si="59"/>
        <v>2.8605756946284293</v>
      </c>
      <c r="H631" s="69"/>
      <c r="I631" s="69"/>
      <c r="J631" s="59">
        <v>26.970733438339803</v>
      </c>
      <c r="K631" s="36">
        <f t="shared" si="53"/>
        <v>-1.0315798701138164</v>
      </c>
    </row>
    <row r="632" spans="1:23" s="35" customFormat="1" x14ac:dyDescent="0.25">
      <c r="A632" s="29">
        <v>1999</v>
      </c>
      <c r="B632" s="30">
        <v>36361</v>
      </c>
      <c r="C632" s="31">
        <v>201</v>
      </c>
      <c r="D632" s="32">
        <v>0.95833333333333404</v>
      </c>
      <c r="E632" s="37">
        <v>16.439658071401738</v>
      </c>
      <c r="F632" s="52">
        <f t="shared" si="52"/>
        <v>201.95833333333334</v>
      </c>
      <c r="G632" s="70">
        <f t="shared" si="59"/>
        <v>2.7996965908352038</v>
      </c>
      <c r="H632" s="70"/>
      <c r="I632" s="70"/>
      <c r="J632" s="60">
        <v>25.521885306157476</v>
      </c>
      <c r="K632" s="37">
        <f t="shared" si="53"/>
        <v>-1.0319242665823865</v>
      </c>
    </row>
    <row r="633" spans="1:23" x14ac:dyDescent="0.25">
      <c r="A633" s="1">
        <v>1999</v>
      </c>
      <c r="B633" s="2">
        <v>36362</v>
      </c>
      <c r="C633" s="3">
        <v>202</v>
      </c>
      <c r="D633" s="4">
        <v>0</v>
      </c>
      <c r="E633" s="36">
        <v>15.731019213456388</v>
      </c>
      <c r="F633" s="51">
        <f t="shared" si="52"/>
        <v>202</v>
      </c>
      <c r="G633" s="69">
        <f t="shared" si="59"/>
        <v>2.7556345092150201</v>
      </c>
      <c r="H633" s="69"/>
      <c r="I633" s="69"/>
      <c r="J633" s="59">
        <v>24.072553471069853</v>
      </c>
      <c r="K633" s="36">
        <f t="shared" si="53"/>
        <v>-0.70863885794534909</v>
      </c>
    </row>
    <row r="634" spans="1:23" x14ac:dyDescent="0.25">
      <c r="A634" s="1">
        <v>1999</v>
      </c>
      <c r="B634" s="2">
        <v>36362</v>
      </c>
      <c r="C634" s="3">
        <v>202</v>
      </c>
      <c r="D634" s="4">
        <v>4.1666666666666664E-2</v>
      </c>
      <c r="E634" s="36">
        <v>15.102923646155563</v>
      </c>
      <c r="F634" s="51">
        <f t="shared" si="52"/>
        <v>202.04166666666666</v>
      </c>
      <c r="G634" s="69">
        <f t="shared" si="59"/>
        <v>2.7148883440298484</v>
      </c>
      <c r="H634" s="69"/>
      <c r="I634" s="69"/>
      <c r="J634" s="59">
        <v>23.077274176202792</v>
      </c>
      <c r="K634" s="36">
        <f t="shared" si="53"/>
        <v>-0.62809556730082505</v>
      </c>
    </row>
    <row r="635" spans="1:23" x14ac:dyDescent="0.25">
      <c r="A635" s="1">
        <v>1999</v>
      </c>
      <c r="B635" s="2">
        <v>36362</v>
      </c>
      <c r="C635" s="3">
        <v>202</v>
      </c>
      <c r="D635" s="4">
        <v>8.3333333333333329E-2</v>
      </c>
      <c r="E635" s="36">
        <v>14.302651674981888</v>
      </c>
      <c r="F635" s="51">
        <f t="shared" si="52"/>
        <v>202.08333333333334</v>
      </c>
      <c r="G635" s="69">
        <f t="shared" si="59"/>
        <v>2.6604449518924227</v>
      </c>
      <c r="H635" s="69"/>
      <c r="I635" s="69"/>
      <c r="J635" s="59">
        <v>22.195117480555567</v>
      </c>
      <c r="K635" s="36">
        <f t="shared" si="53"/>
        <v>-0.80027197117367521</v>
      </c>
    </row>
    <row r="636" spans="1:23" x14ac:dyDescent="0.25">
      <c r="A636" s="1">
        <v>1999</v>
      </c>
      <c r="B636" s="2">
        <v>36362</v>
      </c>
      <c r="C636" s="3">
        <v>202</v>
      </c>
      <c r="D636" s="4">
        <v>0.125</v>
      </c>
      <c r="E636" s="36">
        <v>13.359059100126938</v>
      </c>
      <c r="F636" s="51">
        <f t="shared" si="52"/>
        <v>202.125</v>
      </c>
      <c r="G636" s="69">
        <f t="shared" si="59"/>
        <v>2.5921947389912225</v>
      </c>
      <c r="H636" s="69"/>
      <c r="I636" s="69"/>
      <c r="J636" s="59">
        <v>21.071139992952091</v>
      </c>
      <c r="K636" s="36">
        <f t="shared" si="53"/>
        <v>-0.94359257485495007</v>
      </c>
    </row>
    <row r="637" spans="1:23" x14ac:dyDescent="0.25">
      <c r="A637" s="1">
        <v>1999</v>
      </c>
      <c r="B637" s="2">
        <v>36362</v>
      </c>
      <c r="C637" s="3">
        <v>202</v>
      </c>
      <c r="D637" s="4">
        <v>0.16666666666666699</v>
      </c>
      <c r="E637" s="36">
        <v>12.821634574813359</v>
      </c>
      <c r="F637" s="51">
        <f t="shared" si="52"/>
        <v>202.16666666666666</v>
      </c>
      <c r="G637" s="69">
        <f>LN(E637)</f>
        <v>2.5511339453003625</v>
      </c>
      <c r="H637" s="69"/>
      <c r="I637" s="69"/>
      <c r="J637" s="59">
        <v>19.745869522650192</v>
      </c>
      <c r="K637" s="36">
        <f t="shared" si="53"/>
        <v>-0.53742452531357898</v>
      </c>
    </row>
    <row r="638" spans="1:23" x14ac:dyDescent="0.25">
      <c r="A638" s="1">
        <v>1999</v>
      </c>
      <c r="B638" s="2">
        <v>36362</v>
      </c>
      <c r="C638" s="3">
        <v>202</v>
      </c>
      <c r="D638" s="4">
        <v>0.20833333333333401</v>
      </c>
      <c r="E638" s="36">
        <v>12.432091453819135</v>
      </c>
      <c r="F638" s="51">
        <f t="shared" si="52"/>
        <v>202.20833333333334</v>
      </c>
      <c r="G638" s="69">
        <f>LN(E638)</f>
        <v>2.5202811499221669</v>
      </c>
      <c r="I638" s="69"/>
      <c r="J638" s="59">
        <v>18.99105979608618</v>
      </c>
      <c r="K638" s="36">
        <f t="shared" si="53"/>
        <v>-0.38954312099422417</v>
      </c>
    </row>
    <row r="639" spans="1:23" x14ac:dyDescent="0.25">
      <c r="A639" s="1">
        <v>1999</v>
      </c>
      <c r="B639" s="2">
        <v>36362</v>
      </c>
      <c r="C639" s="3">
        <v>202</v>
      </c>
      <c r="D639" s="4">
        <v>0.25</v>
      </c>
      <c r="E639" s="36">
        <v>12.22054866534668</v>
      </c>
      <c r="F639" s="51">
        <f t="shared" si="52"/>
        <v>202.25</v>
      </c>
      <c r="G639" s="69">
        <f>LN(E639)</f>
        <v>2.5031188517000609</v>
      </c>
      <c r="I639" s="69"/>
      <c r="J639" s="59">
        <v>18.44394867109429</v>
      </c>
      <c r="K639" s="36">
        <f t="shared" si="53"/>
        <v>-0.211542788472455</v>
      </c>
    </row>
    <row r="640" spans="1:23" x14ac:dyDescent="0.25">
      <c r="A640" s="1">
        <v>1999</v>
      </c>
      <c r="B640" s="2">
        <v>36362</v>
      </c>
      <c r="C640" s="3">
        <v>202</v>
      </c>
      <c r="D640" s="4">
        <v>0.29166666666666702</v>
      </c>
      <c r="E640" s="7">
        <v>12.474813830442454</v>
      </c>
      <c r="F640" s="5">
        <f t="shared" si="52"/>
        <v>202.29166666666666</v>
      </c>
      <c r="G640" s="67"/>
      <c r="H640" s="67"/>
      <c r="I640" s="67"/>
      <c r="J640" s="59">
        <v>18.146838013127358</v>
      </c>
      <c r="K640" s="15">
        <f t="shared" si="53"/>
        <v>0.25426516509577368</v>
      </c>
    </row>
    <row r="641" spans="1:23" x14ac:dyDescent="0.25">
      <c r="A641" s="1">
        <v>1999</v>
      </c>
      <c r="B641" s="2">
        <v>36362</v>
      </c>
      <c r="C641" s="3">
        <v>202</v>
      </c>
      <c r="D641" s="4">
        <v>0.33333333333333398</v>
      </c>
      <c r="E641" s="7">
        <v>12.865624244463438</v>
      </c>
      <c r="F641" s="5">
        <f t="shared" si="52"/>
        <v>202.33333333333334</v>
      </c>
      <c r="G641" s="67"/>
      <c r="H641" s="67"/>
      <c r="I641" s="67"/>
      <c r="J641" s="59">
        <v>18.50395200904839</v>
      </c>
      <c r="K641" s="15">
        <f t="shared" si="53"/>
        <v>0.39081041402098471</v>
      </c>
    </row>
    <row r="642" spans="1:23" x14ac:dyDescent="0.25">
      <c r="A642" s="1">
        <v>1999</v>
      </c>
      <c r="B642" s="2">
        <v>36362</v>
      </c>
      <c r="C642" s="3">
        <v>202</v>
      </c>
      <c r="D642" s="4">
        <v>0.375</v>
      </c>
      <c r="E642" s="7">
        <v>13.682367308466432</v>
      </c>
      <c r="F642" s="5">
        <f t="shared" ref="F642:F705" si="60">SUM(C642+D642)</f>
        <v>202.375</v>
      </c>
      <c r="G642" s="67"/>
      <c r="H642" s="67"/>
      <c r="I642" s="67"/>
      <c r="J642" s="59">
        <v>19.052843039976739</v>
      </c>
      <c r="K642" s="15">
        <f t="shared" si="53"/>
        <v>0.81674306400299379</v>
      </c>
    </row>
    <row r="643" spans="1:23" x14ac:dyDescent="0.25">
      <c r="A643" s="1">
        <v>1999</v>
      </c>
      <c r="B643" s="2">
        <v>36362</v>
      </c>
      <c r="C643" s="3">
        <v>202</v>
      </c>
      <c r="D643" s="4">
        <v>0.41666666666666702</v>
      </c>
      <c r="E643" s="7">
        <v>14.548283873118999</v>
      </c>
      <c r="F643" s="5">
        <f t="shared" si="60"/>
        <v>202.41666666666666</v>
      </c>
      <c r="G643" s="67"/>
      <c r="H643" s="67"/>
      <c r="I643" s="67"/>
      <c r="J643" s="59">
        <v>20.199954084924762</v>
      </c>
      <c r="K643" s="15">
        <f t="shared" ref="K643:K706" si="61">E643-E642</f>
        <v>0.86591656465256683</v>
      </c>
    </row>
    <row r="644" spans="1:23" x14ac:dyDescent="0.25">
      <c r="A644" s="1">
        <v>1999</v>
      </c>
      <c r="B644" s="2">
        <v>36362</v>
      </c>
      <c r="C644" s="3">
        <v>202</v>
      </c>
      <c r="D644" s="4">
        <v>0.45833333333333398</v>
      </c>
      <c r="E644" s="7">
        <v>15.413911445045436</v>
      </c>
      <c r="F644" s="5">
        <f t="shared" si="60"/>
        <v>202.45833333333334</v>
      </c>
      <c r="G644" s="67"/>
      <c r="H644" s="67"/>
      <c r="I644" s="67"/>
      <c r="J644" s="59">
        <v>21.416129035279493</v>
      </c>
      <c r="K644" s="15">
        <f t="shared" si="61"/>
        <v>0.8656275719264368</v>
      </c>
    </row>
    <row r="645" spans="1:23" x14ac:dyDescent="0.25">
      <c r="A645" s="1">
        <v>1999</v>
      </c>
      <c r="B645" s="2">
        <v>36362</v>
      </c>
      <c r="C645" s="3">
        <v>202</v>
      </c>
      <c r="D645" s="4">
        <v>0.5</v>
      </c>
      <c r="E645" s="7">
        <v>15.838102544367391</v>
      </c>
      <c r="F645" s="5">
        <f t="shared" si="60"/>
        <v>202.5</v>
      </c>
      <c r="G645" s="67"/>
      <c r="H645" s="67"/>
      <c r="I645" s="67"/>
      <c r="J645" s="59">
        <v>22.631898096973927</v>
      </c>
      <c r="K645" s="15">
        <f t="shared" si="61"/>
        <v>0.42419109932195553</v>
      </c>
    </row>
    <row r="646" spans="1:23" x14ac:dyDescent="0.25">
      <c r="A646" s="1">
        <v>1999</v>
      </c>
      <c r="B646" s="2">
        <v>36362</v>
      </c>
      <c r="C646" s="3">
        <v>202</v>
      </c>
      <c r="D646" s="4">
        <v>0.54166666666666696</v>
      </c>
      <c r="E646" s="7">
        <v>16.328679700573677</v>
      </c>
      <c r="F646" s="5">
        <f t="shared" si="60"/>
        <v>202.54166666666666</v>
      </c>
      <c r="G646" s="67"/>
      <c r="H646" s="67"/>
      <c r="I646" s="67"/>
      <c r="J646" s="59">
        <v>23.227672112875549</v>
      </c>
      <c r="K646" s="15">
        <f t="shared" si="61"/>
        <v>0.49057715620628528</v>
      </c>
    </row>
    <row r="647" spans="1:23" x14ac:dyDescent="0.25">
      <c r="A647" s="1">
        <v>1999</v>
      </c>
      <c r="B647" s="2">
        <v>36362</v>
      </c>
      <c r="C647" s="3">
        <v>202</v>
      </c>
      <c r="D647" s="4">
        <v>0.58333333333333404</v>
      </c>
      <c r="E647" s="7">
        <v>17.353922312630282</v>
      </c>
      <c r="F647" s="5">
        <f t="shared" si="60"/>
        <v>202.58333333333334</v>
      </c>
      <c r="G647" s="67"/>
      <c r="H647" s="67"/>
      <c r="I647" s="67"/>
      <c r="J647" s="59">
        <v>23.916684972715839</v>
      </c>
      <c r="K647" s="15">
        <f t="shared" si="61"/>
        <v>1.0252426120566049</v>
      </c>
    </row>
    <row r="648" spans="1:23" x14ac:dyDescent="0.25">
      <c r="A648" s="1">
        <v>1999</v>
      </c>
      <c r="B648" s="2">
        <v>36362</v>
      </c>
      <c r="C648" s="3">
        <v>202</v>
      </c>
      <c r="D648" s="4">
        <v>0.625</v>
      </c>
      <c r="E648" s="36">
        <v>17.769098124526835</v>
      </c>
      <c r="F648" s="51">
        <f t="shared" si="60"/>
        <v>202.625</v>
      </c>
      <c r="G648" s="69"/>
      <c r="H648" s="69"/>
      <c r="I648" s="69"/>
      <c r="J648" s="59">
        <v>25.356632461559386</v>
      </c>
      <c r="K648" s="15">
        <f t="shared" si="61"/>
        <v>0.41517581189655317</v>
      </c>
    </row>
    <row r="649" spans="1:23" x14ac:dyDescent="0.25">
      <c r="A649" s="1">
        <v>1999</v>
      </c>
      <c r="B649" s="2">
        <v>36362</v>
      </c>
      <c r="C649" s="3">
        <v>202</v>
      </c>
      <c r="D649" s="4">
        <v>0.66666666666666696</v>
      </c>
      <c r="E649" s="36">
        <v>17.709207808342939</v>
      </c>
      <c r="F649" s="51">
        <f t="shared" si="60"/>
        <v>202.66666666666666</v>
      </c>
      <c r="G649" s="69">
        <f>LN(E649)</f>
        <v>2.874084719475404</v>
      </c>
      <c r="H649" s="69"/>
      <c r="I649" s="69"/>
      <c r="J649" s="59">
        <v>25.93974455691971</v>
      </c>
      <c r="K649" s="36">
        <f t="shared" si="61"/>
        <v>-5.9890316183896175E-2</v>
      </c>
    </row>
    <row r="650" spans="1:23" x14ac:dyDescent="0.25">
      <c r="A650" s="1">
        <v>1999</v>
      </c>
      <c r="B650" s="2">
        <v>36362</v>
      </c>
      <c r="C650" s="3">
        <v>202</v>
      </c>
      <c r="D650" s="4">
        <v>0.70833333333333404</v>
      </c>
      <c r="E650" s="36">
        <v>17.063094527710451</v>
      </c>
      <c r="F650" s="51">
        <f t="shared" si="60"/>
        <v>202.70833333333334</v>
      </c>
      <c r="G650" s="69">
        <f t="shared" ref="G650:G659" si="62">LN(E650)</f>
        <v>2.8369179164530345</v>
      </c>
      <c r="H650" s="69"/>
      <c r="I650" s="69"/>
      <c r="J650" s="59">
        <v>25.855628944301877</v>
      </c>
      <c r="K650" s="36">
        <f t="shared" si="61"/>
        <v>-0.64611328063248763</v>
      </c>
    </row>
    <row r="651" spans="1:23" x14ac:dyDescent="0.25">
      <c r="A651" s="1">
        <v>1999</v>
      </c>
      <c r="B651" s="2">
        <v>36362</v>
      </c>
      <c r="C651" s="3">
        <v>202</v>
      </c>
      <c r="D651" s="4">
        <v>0.75</v>
      </c>
      <c r="E651" s="36">
        <v>16.108874043232756</v>
      </c>
      <c r="F651" s="51">
        <f t="shared" si="60"/>
        <v>202.75</v>
      </c>
      <c r="G651" s="69">
        <f t="shared" si="62"/>
        <v>2.7793703029544545</v>
      </c>
      <c r="H651" s="69"/>
      <c r="I651" s="69"/>
      <c r="J651" s="59">
        <v>24.948166471503441</v>
      </c>
      <c r="K651" s="36">
        <f t="shared" si="61"/>
        <v>-0.9542204844776947</v>
      </c>
      <c r="W651" s="114"/>
    </row>
    <row r="652" spans="1:23" x14ac:dyDescent="0.25">
      <c r="A652" s="1">
        <v>1999</v>
      </c>
      <c r="B652" s="2">
        <v>36362</v>
      </c>
      <c r="C652" s="3">
        <v>202</v>
      </c>
      <c r="D652" s="4">
        <v>0.79166666666666696</v>
      </c>
      <c r="E652" s="36">
        <v>15.257659985316307</v>
      </c>
      <c r="F652" s="51">
        <f t="shared" si="60"/>
        <v>202.79166666666666</v>
      </c>
      <c r="G652" s="69">
        <f t="shared" si="62"/>
        <v>2.7250816710650585</v>
      </c>
      <c r="H652" s="69"/>
      <c r="I652" s="69"/>
      <c r="J652" s="59">
        <v>23.607969161843759</v>
      </c>
      <c r="K652" s="36">
        <f t="shared" si="61"/>
        <v>-0.85121405791644911</v>
      </c>
    </row>
    <row r="653" spans="1:23" x14ac:dyDescent="0.25">
      <c r="A653" s="1">
        <v>1999</v>
      </c>
      <c r="B653" s="2">
        <v>36362</v>
      </c>
      <c r="C653" s="3">
        <v>202</v>
      </c>
      <c r="D653" s="4">
        <v>0.83333333333333404</v>
      </c>
      <c r="E653" s="36">
        <v>14.157175746805287</v>
      </c>
      <c r="F653" s="51">
        <f t="shared" si="60"/>
        <v>202.83333333333334</v>
      </c>
      <c r="G653" s="69">
        <f t="shared" si="62"/>
        <v>2.6502216154629656</v>
      </c>
      <c r="H653" s="69"/>
      <c r="I653" s="69"/>
      <c r="J653" s="59">
        <v>22.412443799601554</v>
      </c>
      <c r="K653" s="36">
        <f t="shared" si="61"/>
        <v>-1.1004842385110205</v>
      </c>
    </row>
    <row r="654" spans="1:23" x14ac:dyDescent="0.25">
      <c r="A654" s="1">
        <v>1999</v>
      </c>
      <c r="B654" s="2">
        <v>36362</v>
      </c>
      <c r="C654" s="3">
        <v>202</v>
      </c>
      <c r="D654" s="4">
        <v>0.875</v>
      </c>
      <c r="E654" s="36">
        <v>12.954033381542073</v>
      </c>
      <c r="F654" s="51">
        <f t="shared" si="60"/>
        <v>202.875</v>
      </c>
      <c r="G654" s="69">
        <f t="shared" si="62"/>
        <v>2.561407197686699</v>
      </c>
      <c r="H654" s="69"/>
      <c r="I654" s="69"/>
      <c r="J654" s="59">
        <v>20.866819869108546</v>
      </c>
      <c r="K654" s="36">
        <f t="shared" si="61"/>
        <v>-1.2031423652632132</v>
      </c>
    </row>
    <row r="655" spans="1:23" x14ac:dyDescent="0.25">
      <c r="A655" s="1">
        <v>1999</v>
      </c>
      <c r="B655" s="2">
        <v>36362</v>
      </c>
      <c r="C655" s="3">
        <v>202</v>
      </c>
      <c r="D655" s="4">
        <v>0.91666666666666696</v>
      </c>
      <c r="E655" s="36">
        <v>11.971190649225701</v>
      </c>
      <c r="F655" s="51">
        <f t="shared" si="60"/>
        <v>202.91666666666666</v>
      </c>
      <c r="G655" s="69">
        <f t="shared" si="62"/>
        <v>2.482502984065539</v>
      </c>
      <c r="H655" s="69"/>
      <c r="I655" s="69"/>
      <c r="J655" s="59">
        <v>19.177013176323136</v>
      </c>
      <c r="K655" s="36">
        <f t="shared" si="61"/>
        <v>-0.98284273231637265</v>
      </c>
    </row>
    <row r="656" spans="1:23" s="35" customFormat="1" x14ac:dyDescent="0.25">
      <c r="A656" s="29">
        <v>1999</v>
      </c>
      <c r="B656" s="30">
        <v>36362</v>
      </c>
      <c r="C656" s="31">
        <v>202</v>
      </c>
      <c r="D656" s="32">
        <v>0.95833333333333404</v>
      </c>
      <c r="E656" s="37">
        <v>11.059094765805494</v>
      </c>
      <c r="F656" s="52">
        <f t="shared" si="60"/>
        <v>202.95833333333334</v>
      </c>
      <c r="G656" s="70">
        <f t="shared" si="62"/>
        <v>2.4032531451681365</v>
      </c>
      <c r="H656" s="70"/>
      <c r="I656" s="70"/>
      <c r="J656" s="60">
        <v>17.796616080373173</v>
      </c>
      <c r="K656" s="37">
        <f t="shared" si="61"/>
        <v>-0.91209588342020709</v>
      </c>
    </row>
    <row r="657" spans="1:11" x14ac:dyDescent="0.25">
      <c r="A657" s="1">
        <v>1999</v>
      </c>
      <c r="B657" s="2">
        <v>36363</v>
      </c>
      <c r="C657" s="3">
        <v>203</v>
      </c>
      <c r="D657" s="4">
        <v>0</v>
      </c>
      <c r="E657" s="36">
        <v>10.248155163079653</v>
      </c>
      <c r="F657" s="51">
        <f t="shared" si="60"/>
        <v>203</v>
      </c>
      <c r="G657" s="69">
        <f t="shared" si="62"/>
        <v>2.327097705295547</v>
      </c>
      <c r="H657" s="69"/>
      <c r="I657" s="69"/>
      <c r="J657" s="59">
        <v>16.51558253624367</v>
      </c>
      <c r="K657" s="36">
        <f t="shared" si="61"/>
        <v>-0.8109396027258402</v>
      </c>
    </row>
    <row r="658" spans="1:11" x14ac:dyDescent="0.25">
      <c r="A658" s="1">
        <v>1999</v>
      </c>
      <c r="B658" s="2">
        <v>36363</v>
      </c>
      <c r="C658" s="3">
        <v>203</v>
      </c>
      <c r="D658" s="4">
        <v>4.1666666666666664E-2</v>
      </c>
      <c r="E658" s="36">
        <v>9.4600865804401142</v>
      </c>
      <c r="F658" s="51">
        <f t="shared" si="60"/>
        <v>203.04166666666666</v>
      </c>
      <c r="G658" s="69">
        <f t="shared" si="62"/>
        <v>2.2470815352883022</v>
      </c>
      <c r="H658" s="69"/>
      <c r="I658" s="69"/>
      <c r="J658" s="59">
        <v>15.376622420055693</v>
      </c>
      <c r="K658" s="36">
        <f t="shared" si="61"/>
        <v>-0.78806858263953927</v>
      </c>
    </row>
    <row r="659" spans="1:11" x14ac:dyDescent="0.25">
      <c r="A659" s="1">
        <v>1999</v>
      </c>
      <c r="B659" s="2">
        <v>36363</v>
      </c>
      <c r="C659" s="3">
        <v>203</v>
      </c>
      <c r="D659" s="4">
        <v>8.3333333333333329E-2</v>
      </c>
      <c r="E659" s="36">
        <v>8.7594189917103051</v>
      </c>
      <c r="F659" s="51">
        <f t="shared" si="60"/>
        <v>203.08333333333334</v>
      </c>
      <c r="G659" s="69">
        <f t="shared" si="62"/>
        <v>2.1701295776014646</v>
      </c>
      <c r="H659" s="69"/>
      <c r="I659" s="69"/>
      <c r="J659" s="59">
        <v>14.269784523090047</v>
      </c>
      <c r="K659" s="36">
        <f t="shared" si="61"/>
        <v>-0.70066758872980905</v>
      </c>
    </row>
    <row r="660" spans="1:11" x14ac:dyDescent="0.25">
      <c r="A660" s="1">
        <v>1999</v>
      </c>
      <c r="B660" s="2">
        <v>36363</v>
      </c>
      <c r="C660" s="3">
        <v>203</v>
      </c>
      <c r="D660" s="4">
        <v>0.125</v>
      </c>
      <c r="E660" s="36">
        <v>8.3096025974020193</v>
      </c>
      <c r="F660" s="51">
        <f t="shared" si="60"/>
        <v>203.125</v>
      </c>
      <c r="G660" s="69">
        <f>LN(E660)</f>
        <v>2.1174117855098817</v>
      </c>
      <c r="H660" s="69"/>
      <c r="I660" s="69"/>
      <c r="J660" s="59">
        <v>13.2857008310538</v>
      </c>
      <c r="K660" s="36">
        <f t="shared" si="61"/>
        <v>-0.44981639430828579</v>
      </c>
    </row>
    <row r="661" spans="1:11" x14ac:dyDescent="0.25">
      <c r="A661" s="1">
        <v>1999</v>
      </c>
      <c r="B661" s="2">
        <v>36363</v>
      </c>
      <c r="C661" s="3">
        <v>203</v>
      </c>
      <c r="D661" s="4">
        <v>0.16666666666666699</v>
      </c>
      <c r="E661" s="36">
        <v>7.9371007383470129</v>
      </c>
      <c r="F661" s="51">
        <f t="shared" si="60"/>
        <v>203.16666666666666</v>
      </c>
      <c r="G661" s="69">
        <f>LN(E661)</f>
        <v>2.0715480622729969</v>
      </c>
      <c r="I661" s="69"/>
      <c r="J661" s="59">
        <v>12.653936232306206</v>
      </c>
      <c r="K661" s="36">
        <f t="shared" si="61"/>
        <v>-0.37250185905500643</v>
      </c>
    </row>
    <row r="662" spans="1:11" x14ac:dyDescent="0.25">
      <c r="A662" s="1">
        <v>1999</v>
      </c>
      <c r="B662" s="2">
        <v>36363</v>
      </c>
      <c r="C662" s="3">
        <v>203</v>
      </c>
      <c r="D662" s="4">
        <v>0.20833333333333401</v>
      </c>
      <c r="E662" s="36">
        <v>7.420201456753909</v>
      </c>
      <c r="F662" s="51">
        <f t="shared" si="60"/>
        <v>203.20833333333334</v>
      </c>
      <c r="G662" s="69">
        <f>LN(E662)</f>
        <v>2.0042062073166385</v>
      </c>
      <c r="I662" s="69"/>
      <c r="J662" s="59">
        <v>12.130759463970524</v>
      </c>
      <c r="K662" s="36">
        <f t="shared" si="61"/>
        <v>-0.51689928159310394</v>
      </c>
    </row>
    <row r="663" spans="1:11" x14ac:dyDescent="0.25">
      <c r="A663" s="1">
        <v>1999</v>
      </c>
      <c r="B663" s="2">
        <v>36363</v>
      </c>
      <c r="C663" s="3">
        <v>203</v>
      </c>
      <c r="D663" s="4">
        <v>0.25</v>
      </c>
      <c r="E663" s="36">
        <v>7.0592289241299859</v>
      </c>
      <c r="F663" s="51">
        <f t="shared" si="60"/>
        <v>203.25</v>
      </c>
      <c r="G663" s="69">
        <f>LN(E663)</f>
        <v>1.9543358279951526</v>
      </c>
      <c r="I663" s="69"/>
      <c r="J663" s="59">
        <v>11.404777326901558</v>
      </c>
      <c r="K663" s="36">
        <f t="shared" si="61"/>
        <v>-0.36097253262392304</v>
      </c>
    </row>
    <row r="664" spans="1:11" x14ac:dyDescent="0.25">
      <c r="A664" s="1">
        <v>1999</v>
      </c>
      <c r="B664" s="2">
        <v>36363</v>
      </c>
      <c r="C664" s="3">
        <v>203</v>
      </c>
      <c r="D664" s="4">
        <v>0.29166666666666702</v>
      </c>
      <c r="E664" s="36">
        <v>6.8848054549087783</v>
      </c>
      <c r="F664" s="51">
        <f t="shared" si="60"/>
        <v>203.29166666666666</v>
      </c>
      <c r="G664" s="69"/>
      <c r="I664" s="69"/>
      <c r="J664" s="59">
        <v>10.897793432766834</v>
      </c>
      <c r="K664" s="36">
        <f t="shared" si="61"/>
        <v>-0.17442346922120766</v>
      </c>
    </row>
    <row r="665" spans="1:11" x14ac:dyDescent="0.25">
      <c r="A665" s="1">
        <v>1999</v>
      </c>
      <c r="B665" s="2">
        <v>36363</v>
      </c>
      <c r="C665" s="3">
        <v>203</v>
      </c>
      <c r="D665" s="4">
        <v>0.33333333333333398</v>
      </c>
      <c r="E665" s="7">
        <v>7.0340678323172661</v>
      </c>
      <c r="F665" s="5">
        <f t="shared" si="60"/>
        <v>203.33333333333334</v>
      </c>
      <c r="G665" s="67"/>
      <c r="H665" s="67"/>
      <c r="I665" s="67"/>
      <c r="J665" s="59">
        <v>10.652816650152777</v>
      </c>
      <c r="K665" s="15">
        <f t="shared" si="61"/>
        <v>0.1492623774084878</v>
      </c>
    </row>
    <row r="666" spans="1:11" x14ac:dyDescent="0.25">
      <c r="A666" s="1">
        <v>1999</v>
      </c>
      <c r="B666" s="2">
        <v>36363</v>
      </c>
      <c r="C666" s="3">
        <v>203</v>
      </c>
      <c r="D666" s="4">
        <v>0.375</v>
      </c>
      <c r="E666" s="7">
        <v>7.4997114433108285</v>
      </c>
      <c r="F666" s="5">
        <f t="shared" si="60"/>
        <v>203.375</v>
      </c>
      <c r="G666" s="67"/>
      <c r="H666" s="67"/>
      <c r="I666" s="67"/>
      <c r="J666" s="59">
        <v>10.862454820670317</v>
      </c>
      <c r="K666" s="15">
        <f t="shared" si="61"/>
        <v>0.46564361099356244</v>
      </c>
    </row>
    <row r="667" spans="1:11" x14ac:dyDescent="0.25">
      <c r="A667" s="1">
        <v>1999</v>
      </c>
      <c r="B667" s="2">
        <v>36363</v>
      </c>
      <c r="C667" s="3">
        <v>203</v>
      </c>
      <c r="D667" s="4">
        <v>0.41666666666666702</v>
      </c>
      <c r="E667" s="7">
        <v>7.9651996494743713</v>
      </c>
      <c r="F667" s="5">
        <f t="shared" si="60"/>
        <v>203.41666666666666</v>
      </c>
      <c r="G667" s="67"/>
      <c r="H667" s="67"/>
      <c r="I667" s="67"/>
      <c r="J667" s="59">
        <v>11.516448656335433</v>
      </c>
      <c r="K667" s="15">
        <f t="shared" si="61"/>
        <v>0.46548820616354281</v>
      </c>
    </row>
    <row r="668" spans="1:11" x14ac:dyDescent="0.25">
      <c r="A668" s="1">
        <v>1999</v>
      </c>
      <c r="B668" s="2">
        <v>36363</v>
      </c>
      <c r="C668" s="3">
        <v>203</v>
      </c>
      <c r="D668" s="4">
        <v>0.45833333333333398</v>
      </c>
      <c r="E668" s="7">
        <v>8.8210673947068496</v>
      </c>
      <c r="F668" s="5">
        <f t="shared" si="60"/>
        <v>203.45833333333334</v>
      </c>
      <c r="G668" s="67"/>
      <c r="H668" s="67"/>
      <c r="I668" s="67"/>
      <c r="J668" s="59">
        <v>12.170224226789847</v>
      </c>
      <c r="K668" s="15">
        <f t="shared" si="61"/>
        <v>0.85586774523247833</v>
      </c>
    </row>
    <row r="669" spans="1:11" x14ac:dyDescent="0.25">
      <c r="A669" s="1">
        <v>1999</v>
      </c>
      <c r="B669" s="2">
        <v>36363</v>
      </c>
      <c r="C669" s="3">
        <v>203</v>
      </c>
      <c r="D669" s="4">
        <v>0.5</v>
      </c>
      <c r="E669" s="7">
        <v>9.6937323290995359</v>
      </c>
      <c r="F669" s="5">
        <f t="shared" si="60"/>
        <v>203.5</v>
      </c>
      <c r="G669" s="67"/>
      <c r="H669" s="67"/>
      <c r="I669" s="67"/>
      <c r="J669" s="59">
        <v>13.372285666723103</v>
      </c>
      <c r="K669" s="15">
        <f t="shared" si="61"/>
        <v>0.87266493439268622</v>
      </c>
    </row>
    <row r="670" spans="1:11" x14ac:dyDescent="0.25">
      <c r="A670" s="1">
        <v>1999</v>
      </c>
      <c r="B670" s="2">
        <v>36363</v>
      </c>
      <c r="C670" s="3">
        <v>203</v>
      </c>
      <c r="D670" s="4">
        <v>0.54166666666666696</v>
      </c>
      <c r="E670" s="7">
        <v>10.646382422314009</v>
      </c>
      <c r="F670" s="5">
        <f t="shared" si="60"/>
        <v>203.54166666666666</v>
      </c>
      <c r="G670" s="67"/>
      <c r="H670" s="67"/>
      <c r="I670" s="67"/>
      <c r="J670" s="59">
        <v>14.597938664465639</v>
      </c>
      <c r="K670" s="15">
        <f t="shared" si="61"/>
        <v>0.9526500932144728</v>
      </c>
    </row>
    <row r="671" spans="1:11" x14ac:dyDescent="0.25">
      <c r="A671" s="1">
        <v>1999</v>
      </c>
      <c r="B671" s="2">
        <v>36363</v>
      </c>
      <c r="C671" s="3">
        <v>203</v>
      </c>
      <c r="D671" s="4">
        <v>0.58333333333333404</v>
      </c>
      <c r="E671" s="7">
        <v>11.566242336936504</v>
      </c>
      <c r="F671" s="5">
        <f t="shared" si="60"/>
        <v>203.58333333333334</v>
      </c>
      <c r="G671" s="67"/>
      <c r="H671" s="67"/>
      <c r="I671" s="67"/>
      <c r="J671" s="59">
        <v>15.93593036841855</v>
      </c>
      <c r="K671" s="15">
        <f t="shared" si="61"/>
        <v>0.91985991462249572</v>
      </c>
    </row>
    <row r="672" spans="1:11" x14ac:dyDescent="0.25">
      <c r="A672" s="1">
        <v>1999</v>
      </c>
      <c r="B672" s="2">
        <v>36363</v>
      </c>
      <c r="C672" s="3">
        <v>203</v>
      </c>
      <c r="D672" s="4">
        <v>0.625</v>
      </c>
      <c r="E672" s="7">
        <v>12.22054866534668</v>
      </c>
      <c r="F672" s="5">
        <f t="shared" si="60"/>
        <v>203.625</v>
      </c>
      <c r="G672" s="67"/>
      <c r="H672" s="67"/>
      <c r="I672" s="67"/>
      <c r="J672" s="59">
        <v>17.227868450753515</v>
      </c>
      <c r="K672" s="15">
        <f t="shared" si="61"/>
        <v>0.65430632841017555</v>
      </c>
    </row>
    <row r="673" spans="1:11" x14ac:dyDescent="0.25">
      <c r="A673" s="1">
        <v>1999</v>
      </c>
      <c r="B673" s="2">
        <v>36363</v>
      </c>
      <c r="C673" s="3">
        <v>203</v>
      </c>
      <c r="D673" s="4">
        <v>0.66666666666666696</v>
      </c>
      <c r="E673" s="7">
        <v>12.560675999475814</v>
      </c>
      <c r="F673" s="5">
        <f t="shared" si="60"/>
        <v>203.66666666666666</v>
      </c>
      <c r="G673" s="67"/>
      <c r="H673" s="67"/>
      <c r="I673" s="67"/>
      <c r="J673" s="59">
        <v>18.146838013127358</v>
      </c>
      <c r="K673" s="15">
        <f t="shared" si="61"/>
        <v>0.34012733412913398</v>
      </c>
    </row>
    <row r="674" spans="1:11" x14ac:dyDescent="0.25">
      <c r="A674" s="1">
        <v>1999</v>
      </c>
      <c r="B674" s="2">
        <v>36363</v>
      </c>
      <c r="C674" s="3">
        <v>203</v>
      </c>
      <c r="D674" s="4">
        <v>0.70833333333333404</v>
      </c>
      <c r="E674" s="36">
        <v>12.560675999475814</v>
      </c>
      <c r="F674" s="51">
        <f t="shared" si="60"/>
        <v>203.70833333333334</v>
      </c>
      <c r="G674" s="69"/>
      <c r="H674" s="69"/>
      <c r="I674" s="69"/>
      <c r="J674" s="59">
        <v>18.624544943084008</v>
      </c>
      <c r="K674" s="36">
        <f t="shared" si="61"/>
        <v>0</v>
      </c>
    </row>
    <row r="675" spans="1:11" x14ac:dyDescent="0.25">
      <c r="A675" s="1">
        <v>1999</v>
      </c>
      <c r="B675" s="2">
        <v>36363</v>
      </c>
      <c r="C675" s="3">
        <v>203</v>
      </c>
      <c r="D675" s="4">
        <v>0.75</v>
      </c>
      <c r="E675" s="36">
        <v>12.474813830442454</v>
      </c>
      <c r="F675" s="51">
        <f t="shared" si="60"/>
        <v>203.75</v>
      </c>
      <c r="G675" s="69">
        <f>LN(E675)</f>
        <v>2.5237117181148006</v>
      </c>
      <c r="H675" s="69"/>
      <c r="I675" s="69"/>
      <c r="J675" s="59">
        <v>18.624544943084008</v>
      </c>
      <c r="K675" s="36">
        <f t="shared" si="61"/>
        <v>-8.5862169033360303E-2</v>
      </c>
    </row>
    <row r="676" spans="1:11" x14ac:dyDescent="0.25">
      <c r="A676" s="1">
        <v>1999</v>
      </c>
      <c r="B676" s="2">
        <v>36363</v>
      </c>
      <c r="C676" s="3">
        <v>203</v>
      </c>
      <c r="D676" s="4">
        <v>0.79166666666666696</v>
      </c>
      <c r="E676" s="36">
        <v>12.053770633078202</v>
      </c>
      <c r="F676" s="51">
        <f t="shared" si="60"/>
        <v>203.79166666666666</v>
      </c>
      <c r="G676" s="69">
        <f>LN(E676)</f>
        <v>2.4893775265969356</v>
      </c>
      <c r="H676" s="69"/>
      <c r="I676" s="69"/>
      <c r="J676" s="59">
        <v>18.50395200904839</v>
      </c>
      <c r="K676" s="36">
        <f t="shared" si="61"/>
        <v>-0.42104319736425211</v>
      </c>
    </row>
    <row r="677" spans="1:11" x14ac:dyDescent="0.25">
      <c r="A677" s="1">
        <v>1999</v>
      </c>
      <c r="B677" s="2">
        <v>36363</v>
      </c>
      <c r="C677" s="3">
        <v>203</v>
      </c>
      <c r="D677" s="4">
        <v>0.83333333333333404</v>
      </c>
      <c r="E677" s="36">
        <v>11.020963185215464</v>
      </c>
      <c r="F677" s="51">
        <f t="shared" si="60"/>
        <v>203.83333333333334</v>
      </c>
      <c r="G677" s="69">
        <f t="shared" ref="G677:G682" si="63">LN(E677)</f>
        <v>2.3997992032823996</v>
      </c>
      <c r="H677" s="69"/>
      <c r="I677" s="69"/>
      <c r="J677" s="59">
        <v>17.91259920376152</v>
      </c>
      <c r="K677" s="36">
        <f t="shared" si="61"/>
        <v>-1.0328074478627371</v>
      </c>
    </row>
    <row r="678" spans="1:11" x14ac:dyDescent="0.25">
      <c r="A678" s="1">
        <v>1999</v>
      </c>
      <c r="B678" s="2">
        <v>36363</v>
      </c>
      <c r="C678" s="3">
        <v>203</v>
      </c>
      <c r="D678" s="4">
        <v>0.875</v>
      </c>
      <c r="E678" s="36">
        <v>9.8982719454168944</v>
      </c>
      <c r="F678" s="51">
        <f t="shared" si="60"/>
        <v>203.875</v>
      </c>
      <c r="G678" s="69">
        <f t="shared" si="63"/>
        <v>2.2923601909367606</v>
      </c>
      <c r="H678" s="69"/>
      <c r="I678" s="69"/>
      <c r="J678" s="59">
        <v>16.462026945527338</v>
      </c>
      <c r="K678" s="36">
        <f t="shared" si="61"/>
        <v>-1.12269123979857</v>
      </c>
    </row>
    <row r="679" spans="1:11" x14ac:dyDescent="0.25">
      <c r="A679" s="1">
        <v>1999</v>
      </c>
      <c r="B679" s="2">
        <v>36363</v>
      </c>
      <c r="C679" s="3">
        <v>203</v>
      </c>
      <c r="D679" s="4">
        <v>0.91666666666666696</v>
      </c>
      <c r="E679" s="36">
        <v>8.9769518852248353</v>
      </c>
      <c r="F679" s="51">
        <f t="shared" si="60"/>
        <v>203.91666666666666</v>
      </c>
      <c r="G679" s="69">
        <f t="shared" si="63"/>
        <v>2.1946603909768343</v>
      </c>
      <c r="H679" s="69"/>
      <c r="I679" s="69"/>
      <c r="J679" s="59">
        <v>14.885213406484404</v>
      </c>
      <c r="K679" s="36">
        <f t="shared" si="61"/>
        <v>-0.92132006019205903</v>
      </c>
    </row>
    <row r="680" spans="1:11" s="35" customFormat="1" x14ac:dyDescent="0.25">
      <c r="A680" s="29">
        <v>1999</v>
      </c>
      <c r="B680" s="30">
        <v>36363</v>
      </c>
      <c r="C680" s="31">
        <v>203</v>
      </c>
      <c r="D680" s="32">
        <v>0.95833333333333404</v>
      </c>
      <c r="E680" s="37">
        <v>8.3389133615515316</v>
      </c>
      <c r="F680" s="52">
        <f t="shared" si="60"/>
        <v>203.95833333333334</v>
      </c>
      <c r="G680" s="70">
        <f t="shared" si="63"/>
        <v>2.1209329155019536</v>
      </c>
      <c r="H680" s="70"/>
      <c r="I680" s="70"/>
      <c r="J680" s="60">
        <v>13.591224557900048</v>
      </c>
      <c r="K680" s="37">
        <f t="shared" si="61"/>
        <v>-0.63803852367330371</v>
      </c>
    </row>
    <row r="681" spans="1:11" x14ac:dyDescent="0.25">
      <c r="A681" s="1">
        <v>1999</v>
      </c>
      <c r="B681" s="2">
        <v>36364</v>
      </c>
      <c r="C681" s="3">
        <v>204</v>
      </c>
      <c r="D681" s="4">
        <v>0</v>
      </c>
      <c r="E681" s="36">
        <v>7.7429431629582295</v>
      </c>
      <c r="F681" s="51">
        <f t="shared" si="60"/>
        <v>204</v>
      </c>
      <c r="G681" s="69">
        <f t="shared" si="63"/>
        <v>2.0467818689357276</v>
      </c>
      <c r="H681" s="69"/>
      <c r="I681" s="69"/>
      <c r="J681" s="59">
        <v>12.695103035886982</v>
      </c>
      <c r="K681" s="36">
        <f t="shared" si="61"/>
        <v>-0.59597019859330214</v>
      </c>
    </row>
    <row r="682" spans="1:11" x14ac:dyDescent="0.25">
      <c r="A682" s="1">
        <v>1999</v>
      </c>
      <c r="B682" s="2">
        <v>36364</v>
      </c>
      <c r="C682" s="3">
        <v>204</v>
      </c>
      <c r="D682" s="4">
        <v>4.1666666666666664E-2</v>
      </c>
      <c r="E682" s="36">
        <v>7.2893944131721184</v>
      </c>
      <c r="F682" s="51">
        <f t="shared" si="60"/>
        <v>204.04166666666666</v>
      </c>
      <c r="G682" s="69">
        <f t="shared" si="63"/>
        <v>1.986420471674532</v>
      </c>
      <c r="H682" s="69">
        <f>LN(E682)</f>
        <v>1.986420471674532</v>
      </c>
      <c r="I682" s="69"/>
      <c r="J682" s="59">
        <v>11.858066240109872</v>
      </c>
      <c r="K682" s="36">
        <f t="shared" si="61"/>
        <v>-0.45354874978611104</v>
      </c>
    </row>
    <row r="683" spans="1:11" x14ac:dyDescent="0.25">
      <c r="A683" s="1">
        <v>1999</v>
      </c>
      <c r="B683" s="2">
        <v>36364</v>
      </c>
      <c r="C683" s="3">
        <v>204</v>
      </c>
      <c r="D683" s="4">
        <v>8.3333333333333329E-2</v>
      </c>
      <c r="E683" s="36">
        <v>7.0089883311558072</v>
      </c>
      <c r="F683" s="51">
        <f t="shared" si="60"/>
        <v>204.08333333333334</v>
      </c>
      <c r="G683" s="69"/>
      <c r="H683" s="69">
        <f t="shared" ref="H683:H686" si="64">LN(E683)</f>
        <v>1.9471933726795652</v>
      </c>
      <c r="I683" s="69"/>
      <c r="J683" s="59">
        <v>11.221059569061964</v>
      </c>
      <c r="K683" s="36">
        <f t="shared" si="61"/>
        <v>-0.28040608201631123</v>
      </c>
    </row>
    <row r="684" spans="1:11" x14ac:dyDescent="0.25">
      <c r="A684" s="1">
        <v>1999</v>
      </c>
      <c r="B684" s="2">
        <v>36364</v>
      </c>
      <c r="C684" s="3">
        <v>204</v>
      </c>
      <c r="D684" s="4">
        <v>0.125</v>
      </c>
      <c r="E684" s="36">
        <v>6.7143029354253105</v>
      </c>
      <c r="F684" s="51">
        <f t="shared" si="60"/>
        <v>204.125</v>
      </c>
      <c r="G684" s="69"/>
      <c r="H684" s="69">
        <f t="shared" si="64"/>
        <v>1.9042400175020342</v>
      </c>
      <c r="I684" s="69"/>
      <c r="J684" s="59">
        <v>10.827230802185122</v>
      </c>
      <c r="K684" s="36">
        <f t="shared" si="61"/>
        <v>-0.29468539573049668</v>
      </c>
    </row>
    <row r="685" spans="1:11" x14ac:dyDescent="0.25">
      <c r="A685" s="1">
        <v>1999</v>
      </c>
      <c r="B685" s="2">
        <v>36364</v>
      </c>
      <c r="C685" s="3">
        <v>204</v>
      </c>
      <c r="D685" s="4">
        <v>0.16666666666666699</v>
      </c>
      <c r="E685" s="36">
        <v>6.4773552370111336</v>
      </c>
      <c r="F685" s="51">
        <f t="shared" si="60"/>
        <v>204.16666666666666</v>
      </c>
      <c r="G685" s="69"/>
      <c r="H685" s="69">
        <f t="shared" si="64"/>
        <v>1.8683122846148359</v>
      </c>
      <c r="I685" s="69"/>
      <c r="J685" s="59">
        <v>10.413346819417571</v>
      </c>
      <c r="K685" s="36">
        <f t="shared" si="61"/>
        <v>-0.23694769841417695</v>
      </c>
    </row>
    <row r="686" spans="1:11" x14ac:dyDescent="0.25">
      <c r="A686" s="1">
        <v>1999</v>
      </c>
      <c r="B686" s="2">
        <v>36364</v>
      </c>
      <c r="C686" s="3">
        <v>204</v>
      </c>
      <c r="D686" s="4">
        <v>0.20833333333333401</v>
      </c>
      <c r="E686" s="36">
        <v>6.3388370432987617</v>
      </c>
      <c r="F686" s="51">
        <f t="shared" si="60"/>
        <v>204.20833333333334</v>
      </c>
      <c r="G686" s="69"/>
      <c r="H686" s="69">
        <f t="shared" si="64"/>
        <v>1.8466953199671439</v>
      </c>
      <c r="I686" s="69"/>
      <c r="J686" s="59">
        <v>10.080555108161704</v>
      </c>
      <c r="K686" s="36">
        <f t="shared" si="61"/>
        <v>-0.13851819371237184</v>
      </c>
    </row>
    <row r="687" spans="1:11" x14ac:dyDescent="0.25">
      <c r="A687" s="1">
        <v>1999</v>
      </c>
      <c r="B687" s="2">
        <v>36364</v>
      </c>
      <c r="C687" s="3">
        <v>204</v>
      </c>
      <c r="D687" s="4">
        <v>0.25</v>
      </c>
      <c r="E687" s="7">
        <v>6.3388370432987617</v>
      </c>
      <c r="F687" s="5">
        <f t="shared" si="60"/>
        <v>204.25</v>
      </c>
      <c r="G687" s="67"/>
      <c r="H687" s="67"/>
      <c r="I687" s="67"/>
      <c r="J687" s="59">
        <v>9.8860070832847775</v>
      </c>
      <c r="K687" s="15">
        <f t="shared" si="61"/>
        <v>0</v>
      </c>
    </row>
    <row r="688" spans="1:11" x14ac:dyDescent="0.25">
      <c r="A688" s="1">
        <v>1999</v>
      </c>
      <c r="B688" s="2">
        <v>36364</v>
      </c>
      <c r="C688" s="3">
        <v>204</v>
      </c>
      <c r="D688" s="4">
        <v>0.29166666666666702</v>
      </c>
      <c r="E688" s="7">
        <v>6.361736354365207</v>
      </c>
      <c r="F688" s="5">
        <f t="shared" si="60"/>
        <v>204.29166666666666</v>
      </c>
      <c r="G688" s="67"/>
      <c r="H688" s="67"/>
      <c r="I688" s="67"/>
      <c r="J688" s="59">
        <v>9.8860070832847775</v>
      </c>
      <c r="K688" s="15">
        <f t="shared" si="61"/>
        <v>2.2899311066445271E-2</v>
      </c>
    </row>
    <row r="689" spans="1:11" x14ac:dyDescent="0.25">
      <c r="A689" s="1">
        <v>1999</v>
      </c>
      <c r="B689" s="2">
        <v>36364</v>
      </c>
      <c r="C689" s="3">
        <v>204</v>
      </c>
      <c r="D689" s="4">
        <v>0.33333333333333398</v>
      </c>
      <c r="E689" s="7">
        <v>6.7869010267244256</v>
      </c>
      <c r="F689" s="5">
        <f t="shared" si="60"/>
        <v>204.33333333333334</v>
      </c>
      <c r="G689" s="67"/>
      <c r="H689" s="67"/>
      <c r="I689" s="67"/>
      <c r="J689" s="59">
        <v>9.9181690370297844</v>
      </c>
      <c r="K689" s="15">
        <f t="shared" si="61"/>
        <v>0.42516467235921862</v>
      </c>
    </row>
    <row r="690" spans="1:11" x14ac:dyDescent="0.25">
      <c r="A690" s="1">
        <v>1999</v>
      </c>
      <c r="B690" s="2">
        <v>36364</v>
      </c>
      <c r="C690" s="3">
        <v>204</v>
      </c>
      <c r="D690" s="4">
        <v>0.375</v>
      </c>
      <c r="E690" s="7">
        <v>7.6069371241724486</v>
      </c>
      <c r="F690" s="5">
        <f t="shared" si="60"/>
        <v>204.375</v>
      </c>
      <c r="G690" s="67"/>
      <c r="H690" s="67"/>
      <c r="I690" s="67"/>
      <c r="J690" s="59">
        <v>10.515310430792733</v>
      </c>
      <c r="K690" s="15">
        <f t="shared" si="61"/>
        <v>0.82003609744802297</v>
      </c>
    </row>
    <row r="691" spans="1:11" x14ac:dyDescent="0.25">
      <c r="A691" s="1">
        <v>1999</v>
      </c>
      <c r="B691" s="2">
        <v>36364</v>
      </c>
      <c r="C691" s="3">
        <v>204</v>
      </c>
      <c r="D691" s="4">
        <v>0.41666666666666702</v>
      </c>
      <c r="E691" s="7">
        <v>8.2512659016579981</v>
      </c>
      <c r="F691" s="5">
        <f t="shared" si="60"/>
        <v>204.41666666666666</v>
      </c>
      <c r="G691" s="67"/>
      <c r="H691" s="67"/>
      <c r="I691" s="67"/>
      <c r="J691" s="59">
        <v>11.667046522714113</v>
      </c>
      <c r="K691" s="15">
        <f t="shared" si="61"/>
        <v>0.64432877748554951</v>
      </c>
    </row>
    <row r="692" spans="1:11" x14ac:dyDescent="0.25">
      <c r="A692" s="1">
        <v>1999</v>
      </c>
      <c r="B692" s="2">
        <v>36364</v>
      </c>
      <c r="C692" s="3">
        <v>204</v>
      </c>
      <c r="D692" s="4">
        <v>0.45833333333333398</v>
      </c>
      <c r="E692" s="7">
        <v>9.0400179815803625</v>
      </c>
      <c r="F692" s="5">
        <f t="shared" si="60"/>
        <v>204.45833333333334</v>
      </c>
      <c r="G692" s="67"/>
      <c r="H692" s="67"/>
      <c r="I692" s="67"/>
      <c r="J692" s="59">
        <v>12.572002670867974</v>
      </c>
      <c r="K692" s="15">
        <f t="shared" si="61"/>
        <v>0.7887520799223644</v>
      </c>
    </row>
    <row r="693" spans="1:11" x14ac:dyDescent="0.25">
      <c r="A693" s="1">
        <v>1999</v>
      </c>
      <c r="B693" s="2">
        <v>36364</v>
      </c>
      <c r="C693" s="3">
        <v>204</v>
      </c>
      <c r="D693" s="4">
        <v>0.5</v>
      </c>
      <c r="E693" s="7">
        <v>9.8639046009188416</v>
      </c>
      <c r="F693" s="5">
        <f t="shared" si="60"/>
        <v>204.5</v>
      </c>
      <c r="G693" s="67"/>
      <c r="H693" s="67"/>
      <c r="I693" s="67"/>
      <c r="J693" s="59">
        <v>13.679800535927477</v>
      </c>
      <c r="K693" s="15">
        <f t="shared" si="61"/>
        <v>0.82388661933847906</v>
      </c>
    </row>
    <row r="694" spans="1:11" x14ac:dyDescent="0.25">
      <c r="A694" s="1">
        <v>1999</v>
      </c>
      <c r="B694" s="2">
        <v>36364</v>
      </c>
      <c r="C694" s="3">
        <v>204</v>
      </c>
      <c r="D694" s="4">
        <v>0.54166666666666696</v>
      </c>
      <c r="E694" s="7">
        <v>10.427404770183294</v>
      </c>
      <c r="F694" s="5">
        <f t="shared" si="60"/>
        <v>204.54166666666666</v>
      </c>
      <c r="G694" s="67"/>
      <c r="H694" s="67"/>
      <c r="I694" s="67"/>
      <c r="J694" s="59">
        <v>14.836944664211856</v>
      </c>
      <c r="K694" s="15">
        <f t="shared" si="61"/>
        <v>0.56350016926445257</v>
      </c>
    </row>
    <row r="695" spans="1:11" x14ac:dyDescent="0.25">
      <c r="A695" s="1">
        <v>1999</v>
      </c>
      <c r="B695" s="2">
        <v>36364</v>
      </c>
      <c r="C695" s="3">
        <v>204</v>
      </c>
      <c r="D695" s="4">
        <v>0.58333333333333404</v>
      </c>
      <c r="E695" s="7">
        <v>10.832152039290776</v>
      </c>
      <c r="F695" s="5">
        <f t="shared" si="60"/>
        <v>204.58333333333334</v>
      </c>
      <c r="G695" s="67"/>
      <c r="H695" s="67"/>
      <c r="I695" s="67"/>
      <c r="J695" s="59">
        <v>15.628377486212491</v>
      </c>
      <c r="K695" s="15">
        <f t="shared" si="61"/>
        <v>0.4047472691074816</v>
      </c>
    </row>
    <row r="696" spans="1:11" x14ac:dyDescent="0.25">
      <c r="A696" s="1">
        <v>1999</v>
      </c>
      <c r="B696" s="2">
        <v>36364</v>
      </c>
      <c r="C696" s="3">
        <v>204</v>
      </c>
      <c r="D696" s="4">
        <v>0.625</v>
      </c>
      <c r="E696" s="7">
        <v>10.391321590295512</v>
      </c>
      <c r="F696" s="5">
        <f t="shared" si="60"/>
        <v>204.625</v>
      </c>
      <c r="G696" s="67"/>
      <c r="H696" s="67"/>
      <c r="I696" s="67"/>
      <c r="J696" s="59">
        <v>16.196842751812888</v>
      </c>
      <c r="K696" s="15">
        <f t="shared" si="61"/>
        <v>-0.44083044899526413</v>
      </c>
    </row>
    <row r="697" spans="1:11" x14ac:dyDescent="0.25">
      <c r="A697" s="1">
        <v>1999</v>
      </c>
      <c r="B697" s="2">
        <v>36364</v>
      </c>
      <c r="C697" s="3">
        <v>204</v>
      </c>
      <c r="D697" s="4">
        <v>0.66666666666666696</v>
      </c>
      <c r="E697" s="7">
        <v>10.036863032818022</v>
      </c>
      <c r="F697" s="5">
        <f t="shared" si="60"/>
        <v>204.66666666666666</v>
      </c>
      <c r="G697" s="67"/>
      <c r="H697" s="67"/>
      <c r="I697" s="67"/>
      <c r="J697" s="59">
        <v>15.577698862774595</v>
      </c>
      <c r="K697" s="15">
        <f t="shared" si="61"/>
        <v>-0.35445855747748922</v>
      </c>
    </row>
    <row r="698" spans="1:11" x14ac:dyDescent="0.25">
      <c r="A698" s="1">
        <v>1999</v>
      </c>
      <c r="B698" s="2">
        <v>36364</v>
      </c>
      <c r="C698" s="3">
        <v>204</v>
      </c>
      <c r="D698" s="4">
        <v>0.70833333333333404</v>
      </c>
      <c r="E698" s="36">
        <v>10.036863032818022</v>
      </c>
      <c r="F698" s="51">
        <f t="shared" si="60"/>
        <v>204.70833333333334</v>
      </c>
      <c r="G698" s="69">
        <f>LN(E698)</f>
        <v>2.3062646185113955</v>
      </c>
      <c r="H698" s="69"/>
      <c r="I698" s="69"/>
      <c r="J698" s="59">
        <v>15.07986381013767</v>
      </c>
      <c r="K698" s="36">
        <f t="shared" si="61"/>
        <v>0</v>
      </c>
    </row>
    <row r="699" spans="1:11" x14ac:dyDescent="0.25">
      <c r="A699" s="1">
        <v>1999</v>
      </c>
      <c r="B699" s="2">
        <v>36364</v>
      </c>
      <c r="C699" s="3">
        <v>204</v>
      </c>
      <c r="D699" s="4">
        <v>0.75</v>
      </c>
      <c r="E699" s="36">
        <v>9.6264334672493632</v>
      </c>
      <c r="F699" s="51">
        <f t="shared" si="60"/>
        <v>204.75</v>
      </c>
      <c r="G699" s="69">
        <f t="shared" ref="G699:G708" si="65">LN(E699)</f>
        <v>2.2645128007469002</v>
      </c>
      <c r="H699" s="69"/>
      <c r="I699" s="69"/>
      <c r="J699" s="59">
        <v>15.07986381013767</v>
      </c>
      <c r="K699" s="36">
        <f t="shared" si="61"/>
        <v>-0.41042956556865917</v>
      </c>
    </row>
    <row r="700" spans="1:11" x14ac:dyDescent="0.25">
      <c r="A700" s="1">
        <v>1999</v>
      </c>
      <c r="B700" s="2">
        <v>36364</v>
      </c>
      <c r="C700" s="3">
        <v>204</v>
      </c>
      <c r="D700" s="4">
        <v>0.79166666666666696</v>
      </c>
      <c r="E700" s="36">
        <v>9.0400179815803625</v>
      </c>
      <c r="F700" s="51">
        <f t="shared" si="60"/>
        <v>204.79166666666666</v>
      </c>
      <c r="G700" s="69">
        <f t="shared" si="65"/>
        <v>2.201661163514979</v>
      </c>
      <c r="H700" s="69"/>
      <c r="I700" s="69"/>
      <c r="J700" s="59">
        <v>14.503417791080565</v>
      </c>
      <c r="K700" s="36">
        <f t="shared" si="61"/>
        <v>-0.5864154856690007</v>
      </c>
    </row>
    <row r="701" spans="1:11" x14ac:dyDescent="0.25">
      <c r="A701" s="1">
        <v>1999</v>
      </c>
      <c r="B701" s="2">
        <v>36364</v>
      </c>
      <c r="C701" s="3">
        <v>204</v>
      </c>
      <c r="D701" s="4">
        <v>0.83333333333333404</v>
      </c>
      <c r="E701" s="36">
        <v>8.5768584817409135</v>
      </c>
      <c r="F701" s="51">
        <f t="shared" si="60"/>
        <v>204.83333333333334</v>
      </c>
      <c r="G701" s="69">
        <f t="shared" si="65"/>
        <v>2.1490677021334323</v>
      </c>
      <c r="H701" s="69"/>
      <c r="I701" s="69"/>
      <c r="J701" s="59">
        <v>13.679800535927477</v>
      </c>
      <c r="K701" s="36">
        <f t="shared" si="61"/>
        <v>-0.46315949983944904</v>
      </c>
    </row>
    <row r="702" spans="1:11" x14ac:dyDescent="0.25">
      <c r="A702" s="1">
        <v>1999</v>
      </c>
      <c r="B702" s="2">
        <v>36364</v>
      </c>
      <c r="C702" s="3">
        <v>204</v>
      </c>
      <c r="D702" s="4">
        <v>0.875</v>
      </c>
      <c r="E702" s="36">
        <v>8.2512659016579981</v>
      </c>
      <c r="F702" s="51">
        <f t="shared" si="60"/>
        <v>204.875</v>
      </c>
      <c r="G702" s="69">
        <f t="shared" si="65"/>
        <v>2.1103666312006859</v>
      </c>
      <c r="H702" s="69"/>
      <c r="I702" s="69"/>
      <c r="J702" s="59">
        <v>13.02929562042263</v>
      </c>
      <c r="K702" s="36">
        <f t="shared" si="61"/>
        <v>-0.32559258008291536</v>
      </c>
    </row>
    <row r="703" spans="1:11" x14ac:dyDescent="0.25">
      <c r="A703" s="1">
        <v>1999</v>
      </c>
      <c r="B703" s="2">
        <v>36364</v>
      </c>
      <c r="C703" s="3">
        <v>204</v>
      </c>
      <c r="D703" s="4">
        <v>0.91666666666666696</v>
      </c>
      <c r="E703" s="36">
        <v>7.8256133160280568</v>
      </c>
      <c r="F703" s="51">
        <f t="shared" si="60"/>
        <v>204.91666666666666</v>
      </c>
      <c r="G703" s="69">
        <f t="shared" si="65"/>
        <v>2.0574021123998589</v>
      </c>
      <c r="H703" s="69"/>
      <c r="I703" s="69"/>
      <c r="J703" s="59">
        <v>12.572002670867974</v>
      </c>
      <c r="K703" s="36">
        <f t="shared" si="61"/>
        <v>-0.42565258562994135</v>
      </c>
    </row>
    <row r="704" spans="1:11" s="35" customFormat="1" x14ac:dyDescent="0.25">
      <c r="A704" s="29">
        <v>1999</v>
      </c>
      <c r="B704" s="30">
        <v>36364</v>
      </c>
      <c r="C704" s="31">
        <v>204</v>
      </c>
      <c r="D704" s="32">
        <v>0.95833333333333404</v>
      </c>
      <c r="E704" s="37">
        <v>7.2893944131721184</v>
      </c>
      <c r="F704" s="52">
        <f t="shared" si="60"/>
        <v>204.95833333333334</v>
      </c>
      <c r="G704" s="70">
        <f t="shared" si="65"/>
        <v>1.986420471674532</v>
      </c>
      <c r="H704" s="70"/>
      <c r="I704" s="70"/>
      <c r="J704" s="60">
        <v>11.974176005657382</v>
      </c>
      <c r="K704" s="37">
        <f t="shared" si="61"/>
        <v>-0.53621890285593832</v>
      </c>
    </row>
    <row r="705" spans="1:11" x14ac:dyDescent="0.25">
      <c r="A705" s="1">
        <v>1999</v>
      </c>
      <c r="B705" s="2">
        <v>36365</v>
      </c>
      <c r="C705" s="3">
        <v>205</v>
      </c>
      <c r="D705" s="4">
        <v>0</v>
      </c>
      <c r="E705" s="36">
        <v>6.8602099714788363</v>
      </c>
      <c r="F705" s="51">
        <f t="shared" si="60"/>
        <v>205</v>
      </c>
      <c r="G705" s="69">
        <f t="shared" si="65"/>
        <v>1.9257380493566698</v>
      </c>
      <c r="H705" s="69"/>
      <c r="I705" s="69"/>
      <c r="J705" s="59">
        <v>11.221059569061964</v>
      </c>
      <c r="K705" s="36">
        <f t="shared" si="61"/>
        <v>-0.42918444169328218</v>
      </c>
    </row>
    <row r="706" spans="1:11" x14ac:dyDescent="0.25">
      <c r="A706" s="1">
        <v>1999</v>
      </c>
      <c r="B706" s="2">
        <v>36365</v>
      </c>
      <c r="C706" s="3">
        <v>205</v>
      </c>
      <c r="D706" s="4">
        <v>4.1666666666666664E-2</v>
      </c>
      <c r="E706" s="36">
        <v>6.5712118083545104</v>
      </c>
      <c r="F706" s="51">
        <f t="shared" ref="F706:F769" si="66">SUM(C706+D706)</f>
        <v>205.04166666666666</v>
      </c>
      <c r="G706" s="69">
        <f t="shared" si="65"/>
        <v>1.8826982612045589</v>
      </c>
      <c r="H706" s="69"/>
      <c r="I706" s="69"/>
      <c r="J706" s="59">
        <v>10.618272431852297</v>
      </c>
      <c r="K706" s="36">
        <f t="shared" si="61"/>
        <v>-0.28899816312432591</v>
      </c>
    </row>
    <row r="707" spans="1:11" x14ac:dyDescent="0.25">
      <c r="A707" s="1">
        <v>1999</v>
      </c>
      <c r="B707" s="2">
        <v>36365</v>
      </c>
      <c r="C707" s="3">
        <v>205</v>
      </c>
      <c r="D707" s="4">
        <v>8.3333333333333329E-2</v>
      </c>
      <c r="E707" s="36">
        <v>6.2705836855363266</v>
      </c>
      <c r="F707" s="51">
        <f t="shared" si="66"/>
        <v>205.08333333333334</v>
      </c>
      <c r="G707" s="69">
        <f t="shared" si="65"/>
        <v>1.8358694421041351</v>
      </c>
      <c r="H707" s="69"/>
      <c r="I707" s="69"/>
      <c r="J707" s="59">
        <v>10.212376135329368</v>
      </c>
      <c r="K707" s="36">
        <f t="shared" ref="K707:K770" si="67">E707-E706</f>
        <v>-0.30062812281818374</v>
      </c>
    </row>
    <row r="708" spans="1:11" x14ac:dyDescent="0.25">
      <c r="A708" s="1">
        <v>1999</v>
      </c>
      <c r="B708" s="2">
        <v>36365</v>
      </c>
      <c r="C708" s="3">
        <v>205</v>
      </c>
      <c r="D708" s="4">
        <v>0.125</v>
      </c>
      <c r="E708" s="36">
        <v>5.9823850271060923</v>
      </c>
      <c r="F708" s="51">
        <f t="shared" si="66"/>
        <v>205.125</v>
      </c>
      <c r="G708" s="69">
        <f t="shared" si="65"/>
        <v>1.7888193224136453</v>
      </c>
      <c r="H708" s="69"/>
      <c r="I708" s="69"/>
      <c r="J708" s="59">
        <v>9.7901456257532669</v>
      </c>
      <c r="K708" s="36">
        <f t="shared" si="67"/>
        <v>-0.28819865843023429</v>
      </c>
    </row>
    <row r="709" spans="1:11" x14ac:dyDescent="0.25">
      <c r="A709" s="1">
        <v>1999</v>
      </c>
      <c r="B709" s="2">
        <v>36365</v>
      </c>
      <c r="C709" s="3">
        <v>205</v>
      </c>
      <c r="D709" s="4">
        <v>0.16666666666666699</v>
      </c>
      <c r="E709" s="36">
        <v>5.7478514308067306</v>
      </c>
      <c r="F709" s="51">
        <f t="shared" si="66"/>
        <v>205.16666666666666</v>
      </c>
      <c r="G709" s="69">
        <f>LN(E709)</f>
        <v>1.7488261207718681</v>
      </c>
      <c r="H709" s="69">
        <f>LN(E709)</f>
        <v>1.7488261207718681</v>
      </c>
      <c r="I709" s="69"/>
      <c r="J709" s="59">
        <v>9.3853722290815895</v>
      </c>
      <c r="K709" s="36">
        <f t="shared" si="67"/>
        <v>-0.23453359629936177</v>
      </c>
    </row>
    <row r="710" spans="1:11" x14ac:dyDescent="0.25">
      <c r="A710" s="1">
        <v>1999</v>
      </c>
      <c r="B710" s="2">
        <v>36365</v>
      </c>
      <c r="C710" s="3">
        <v>205</v>
      </c>
      <c r="D710" s="4">
        <v>0.20833333333333401</v>
      </c>
      <c r="E710" s="36">
        <v>5.6439840098307457</v>
      </c>
      <c r="F710" s="51">
        <f t="shared" si="66"/>
        <v>205.20833333333334</v>
      </c>
      <c r="G710" s="69"/>
      <c r="H710" s="69">
        <f t="shared" ref="H710:H713" si="68">LN(E710)</f>
        <v>1.7305902008594716</v>
      </c>
      <c r="I710" s="69"/>
      <c r="J710" s="59">
        <v>9.0559711106836094</v>
      </c>
      <c r="K710" s="36">
        <f t="shared" si="67"/>
        <v>-0.10386742097598489</v>
      </c>
    </row>
    <row r="711" spans="1:11" x14ac:dyDescent="0.25">
      <c r="A711" s="1">
        <v>1999</v>
      </c>
      <c r="B711" s="2">
        <v>36365</v>
      </c>
      <c r="C711" s="3">
        <v>205</v>
      </c>
      <c r="D711" s="4">
        <v>0.25</v>
      </c>
      <c r="E711" s="36">
        <v>5.5013745172512198</v>
      </c>
      <c r="F711" s="51">
        <f t="shared" si="66"/>
        <v>205.25</v>
      </c>
      <c r="G711" s="69"/>
      <c r="H711" s="69">
        <f t="shared" si="68"/>
        <v>1.7049979732430609</v>
      </c>
      <c r="I711" s="69"/>
      <c r="J711" s="59">
        <v>8.9100899014476767</v>
      </c>
      <c r="K711" s="36">
        <f t="shared" si="67"/>
        <v>-0.14260949257952582</v>
      </c>
    </row>
    <row r="712" spans="1:11" x14ac:dyDescent="0.25">
      <c r="A712" s="1">
        <v>1999</v>
      </c>
      <c r="B712" s="2">
        <v>36365</v>
      </c>
      <c r="C712" s="3">
        <v>205</v>
      </c>
      <c r="D712" s="4">
        <v>0.29166666666666702</v>
      </c>
      <c r="E712" s="36">
        <v>5.4213273717208663</v>
      </c>
      <c r="F712" s="51">
        <f t="shared" si="66"/>
        <v>205.29166666666666</v>
      </c>
      <c r="G712" s="69"/>
      <c r="H712" s="69">
        <f t="shared" si="68"/>
        <v>1.6903406879993503</v>
      </c>
      <c r="I712" s="69"/>
      <c r="J712" s="59">
        <v>8.709795670296657</v>
      </c>
      <c r="K712" s="36">
        <f t="shared" si="67"/>
        <v>-8.0047145530353525E-2</v>
      </c>
    </row>
    <row r="713" spans="1:11" x14ac:dyDescent="0.25">
      <c r="A713" s="1">
        <v>1999</v>
      </c>
      <c r="B713" s="2">
        <v>36365</v>
      </c>
      <c r="C713" s="3">
        <v>205</v>
      </c>
      <c r="D713" s="4">
        <v>0.33333333333333398</v>
      </c>
      <c r="E713" s="36">
        <v>5.3619708126027907</v>
      </c>
      <c r="F713" s="51">
        <f t="shared" si="66"/>
        <v>205.33333333333334</v>
      </c>
      <c r="G713" s="69"/>
      <c r="H713" s="69">
        <f t="shared" si="68"/>
        <v>1.6793315964201367</v>
      </c>
      <c r="I713" s="69"/>
      <c r="J713" s="59">
        <v>8.5973699041023401</v>
      </c>
      <c r="K713" s="36">
        <f t="shared" si="67"/>
        <v>-5.935655911807558E-2</v>
      </c>
    </row>
    <row r="714" spans="1:11" x14ac:dyDescent="0.25">
      <c r="A714" s="1">
        <v>1999</v>
      </c>
      <c r="B714" s="2">
        <v>36365</v>
      </c>
      <c r="C714" s="3">
        <v>205</v>
      </c>
      <c r="D714" s="4">
        <v>0.375</v>
      </c>
      <c r="E714" s="7">
        <v>5.5824684203095503</v>
      </c>
      <c r="F714" s="5">
        <f t="shared" si="66"/>
        <v>205.375</v>
      </c>
      <c r="G714" s="67"/>
      <c r="H714" s="67"/>
      <c r="I714" s="67"/>
      <c r="J714" s="59">
        <v>8.5140039502848186</v>
      </c>
      <c r="K714" s="15">
        <f t="shared" si="67"/>
        <v>0.22049760770675952</v>
      </c>
    </row>
    <row r="715" spans="1:11" x14ac:dyDescent="0.25">
      <c r="A715" s="1">
        <v>1999</v>
      </c>
      <c r="B715" s="2">
        <v>36365</v>
      </c>
      <c r="C715" s="3">
        <v>205</v>
      </c>
      <c r="D715" s="4">
        <v>0.41666666666666702</v>
      </c>
      <c r="E715" s="7">
        <v>5.8961290131745665</v>
      </c>
      <c r="F715" s="5">
        <f t="shared" si="66"/>
        <v>205.41666666666666</v>
      </c>
      <c r="G715" s="67"/>
      <c r="H715" s="67"/>
      <c r="I715" s="67"/>
      <c r="J715" s="59">
        <v>8.8236916015583571</v>
      </c>
      <c r="K715" s="15">
        <f t="shared" si="67"/>
        <v>0.31366059286501624</v>
      </c>
    </row>
    <row r="716" spans="1:11" x14ac:dyDescent="0.25">
      <c r="A716" s="1">
        <v>1999</v>
      </c>
      <c r="B716" s="2">
        <v>36365</v>
      </c>
      <c r="C716" s="3">
        <v>205</v>
      </c>
      <c r="D716" s="4">
        <v>0.45833333333333398</v>
      </c>
      <c r="E716" s="7">
        <v>6.2029921588146122</v>
      </c>
      <c r="F716" s="5">
        <f t="shared" si="66"/>
        <v>205.45833333333334</v>
      </c>
      <c r="G716" s="67"/>
      <c r="H716" s="67"/>
      <c r="I716" s="67"/>
      <c r="J716" s="59">
        <v>9.2642261420991101</v>
      </c>
      <c r="K716" s="15">
        <f t="shared" si="67"/>
        <v>0.30686314564004569</v>
      </c>
    </row>
    <row r="717" spans="1:11" x14ac:dyDescent="0.25">
      <c r="A717" s="1">
        <v>1999</v>
      </c>
      <c r="B717" s="2">
        <v>36365</v>
      </c>
      <c r="C717" s="3">
        <v>205</v>
      </c>
      <c r="D717" s="4">
        <v>0.5</v>
      </c>
      <c r="E717" s="7">
        <v>6.5007051866115679</v>
      </c>
      <c r="F717" s="5">
        <f t="shared" si="66"/>
        <v>205.5</v>
      </c>
      <c r="G717" s="67"/>
      <c r="H717" s="67"/>
      <c r="I717" s="67"/>
      <c r="J717" s="59">
        <v>9.6952137062002972</v>
      </c>
      <c r="K717" s="15">
        <f t="shared" si="67"/>
        <v>0.29771302779695574</v>
      </c>
    </row>
    <row r="718" spans="1:11" x14ac:dyDescent="0.25">
      <c r="A718" s="1">
        <v>1999</v>
      </c>
      <c r="B718" s="2">
        <v>36365</v>
      </c>
      <c r="C718" s="3">
        <v>205</v>
      </c>
      <c r="D718" s="4">
        <v>0.54166666666666696</v>
      </c>
      <c r="E718" s="7">
        <v>6.9342367301006691</v>
      </c>
      <c r="F718" s="5">
        <f t="shared" si="66"/>
        <v>205.54166666666666</v>
      </c>
      <c r="G718" s="67"/>
      <c r="H718" s="67"/>
      <c r="I718" s="67"/>
      <c r="J718" s="59">
        <v>10.113349981196022</v>
      </c>
      <c r="K718" s="15">
        <f t="shared" si="67"/>
        <v>0.43353154348910117</v>
      </c>
    </row>
    <row r="719" spans="1:11" x14ac:dyDescent="0.25">
      <c r="A719" s="1">
        <v>1999</v>
      </c>
      <c r="B719" s="2">
        <v>36365</v>
      </c>
      <c r="C719" s="3">
        <v>205</v>
      </c>
      <c r="D719" s="4">
        <v>0.58333333333333404</v>
      </c>
      <c r="E719" s="7">
        <v>7.2893944131721184</v>
      </c>
      <c r="F719" s="5">
        <f t="shared" si="66"/>
        <v>205.58333333333334</v>
      </c>
      <c r="G719" s="67"/>
      <c r="H719" s="67"/>
      <c r="I719" s="67"/>
      <c r="J719" s="59">
        <v>10.722242598455995</v>
      </c>
      <c r="K719" s="15">
        <f t="shared" si="67"/>
        <v>0.35515768307144935</v>
      </c>
    </row>
    <row r="720" spans="1:11" x14ac:dyDescent="0.25">
      <c r="A720" s="1">
        <v>1999</v>
      </c>
      <c r="B720" s="2">
        <v>36365</v>
      </c>
      <c r="C720" s="3">
        <v>205</v>
      </c>
      <c r="D720" s="4">
        <v>0.625</v>
      </c>
      <c r="E720" s="7">
        <v>7.3676235859053758</v>
      </c>
      <c r="F720" s="5">
        <f t="shared" si="66"/>
        <v>205.625</v>
      </c>
      <c r="G720" s="67"/>
      <c r="H720" s="67"/>
      <c r="I720" s="67"/>
      <c r="J720" s="59">
        <v>11.221059569061964</v>
      </c>
      <c r="K720" s="15">
        <f t="shared" si="67"/>
        <v>7.8229172733257357E-2</v>
      </c>
    </row>
    <row r="721" spans="1:11" x14ac:dyDescent="0.25">
      <c r="A721" s="1">
        <v>1999</v>
      </c>
      <c r="B721" s="2">
        <v>36365</v>
      </c>
      <c r="C721" s="3">
        <v>205</v>
      </c>
      <c r="D721" s="4">
        <v>0.66666666666666696</v>
      </c>
      <c r="E721" s="7">
        <v>7.6610746359949715</v>
      </c>
      <c r="F721" s="5">
        <f t="shared" si="66"/>
        <v>205.66666666666666</v>
      </c>
      <c r="G721" s="67"/>
      <c r="H721" s="67"/>
      <c r="I721" s="67"/>
      <c r="J721" s="59">
        <v>11.330932002676089</v>
      </c>
      <c r="K721" s="15">
        <f t="shared" si="67"/>
        <v>0.29345105008959571</v>
      </c>
    </row>
    <row r="722" spans="1:11" x14ac:dyDescent="0.25">
      <c r="A722" s="1">
        <v>1999</v>
      </c>
      <c r="B722" s="2">
        <v>36365</v>
      </c>
      <c r="C722" s="3">
        <v>205</v>
      </c>
      <c r="D722" s="4">
        <v>0.70833333333333404</v>
      </c>
      <c r="E722" s="7">
        <v>7.7979670458249393</v>
      </c>
      <c r="F722" s="5">
        <f t="shared" si="66"/>
        <v>205.70833333333334</v>
      </c>
      <c r="G722" s="67"/>
      <c r="H722" s="67"/>
      <c r="I722" s="67"/>
      <c r="J722" s="59">
        <v>11.743082353925521</v>
      </c>
      <c r="K722" s="15">
        <f t="shared" si="67"/>
        <v>0.13689240982996775</v>
      </c>
    </row>
    <row r="723" spans="1:11" x14ac:dyDescent="0.25">
      <c r="A723" s="1">
        <v>1999</v>
      </c>
      <c r="B723" s="2">
        <v>36365</v>
      </c>
      <c r="C723" s="3">
        <v>205</v>
      </c>
      <c r="D723" s="4">
        <v>0.75</v>
      </c>
      <c r="E723" s="7">
        <v>7.6069371241724486</v>
      </c>
      <c r="F723" s="5">
        <f t="shared" si="66"/>
        <v>205.75</v>
      </c>
      <c r="G723" s="67"/>
      <c r="H723" s="67"/>
      <c r="I723" s="67"/>
      <c r="J723" s="59">
        <v>11.935346974473228</v>
      </c>
      <c r="K723" s="15">
        <f t="shared" si="67"/>
        <v>-0.19102992165249066</v>
      </c>
    </row>
    <row r="724" spans="1:11" x14ac:dyDescent="0.25">
      <c r="A724" s="1">
        <v>1999</v>
      </c>
      <c r="B724" s="2">
        <v>36365</v>
      </c>
      <c r="C724" s="3">
        <v>205</v>
      </c>
      <c r="D724" s="4">
        <v>0.79166666666666696</v>
      </c>
      <c r="E724" s="7">
        <v>7.5263874043879841</v>
      </c>
      <c r="F724" s="5">
        <f t="shared" si="66"/>
        <v>205.79166666666666</v>
      </c>
      <c r="G724" s="67"/>
      <c r="H724" s="67"/>
      <c r="I724" s="67"/>
      <c r="J724" s="59">
        <v>11.667046522714113</v>
      </c>
      <c r="K724" s="15">
        <f t="shared" si="67"/>
        <v>-8.0549719784464457E-2</v>
      </c>
    </row>
    <row r="725" spans="1:11" x14ac:dyDescent="0.25">
      <c r="A725" s="1">
        <v>1999</v>
      </c>
      <c r="B725" s="2">
        <v>36365</v>
      </c>
      <c r="C725" s="3">
        <v>205</v>
      </c>
      <c r="D725" s="4">
        <v>0.83333333333333404</v>
      </c>
      <c r="E725" s="7">
        <v>7.4466187495448359</v>
      </c>
      <c r="F725" s="5">
        <f t="shared" si="66"/>
        <v>205.83333333333334</v>
      </c>
      <c r="G725" s="67"/>
      <c r="H725" s="67"/>
      <c r="I725" s="67"/>
      <c r="J725" s="59">
        <v>11.553914893803348</v>
      </c>
      <c r="K725" s="15">
        <f t="shared" si="67"/>
        <v>-7.9768654843148212E-2</v>
      </c>
    </row>
    <row r="726" spans="1:11" x14ac:dyDescent="0.25">
      <c r="A726" s="1">
        <v>1999</v>
      </c>
      <c r="B726" s="2">
        <v>36365</v>
      </c>
      <c r="C726" s="3">
        <v>205</v>
      </c>
      <c r="D726" s="4">
        <v>0.875</v>
      </c>
      <c r="E726" s="7">
        <v>7.4731219851983894</v>
      </c>
      <c r="F726" s="5">
        <f t="shared" si="66"/>
        <v>205.875</v>
      </c>
      <c r="G726" s="67"/>
      <c r="H726" s="67"/>
      <c r="I726" s="67"/>
      <c r="J726" s="59">
        <v>11.441880266214657</v>
      </c>
      <c r="K726" s="15">
        <f t="shared" si="67"/>
        <v>2.6503235653553503E-2</v>
      </c>
    </row>
    <row r="727" spans="1:11" x14ac:dyDescent="0.25">
      <c r="A727" s="1">
        <v>1999</v>
      </c>
      <c r="B727" s="2">
        <v>36365</v>
      </c>
      <c r="C727" s="3">
        <v>205</v>
      </c>
      <c r="D727" s="4">
        <v>0.91666666666666696</v>
      </c>
      <c r="E727" s="7">
        <v>7.4997114433108285</v>
      </c>
      <c r="F727" s="5">
        <f t="shared" si="66"/>
        <v>205.91666666666666</v>
      </c>
      <c r="G727" s="67"/>
      <c r="H727" s="67"/>
      <c r="I727" s="67"/>
      <c r="J727" s="59">
        <v>11.479103911795491</v>
      </c>
      <c r="K727" s="15">
        <f t="shared" si="67"/>
        <v>2.6589458112439068E-2</v>
      </c>
    </row>
    <row r="728" spans="1:11" s="35" customFormat="1" x14ac:dyDescent="0.25">
      <c r="A728" s="29">
        <v>1999</v>
      </c>
      <c r="B728" s="30">
        <v>36365</v>
      </c>
      <c r="C728" s="31">
        <v>205</v>
      </c>
      <c r="D728" s="32">
        <v>0.95833333333333404</v>
      </c>
      <c r="E728" s="34">
        <v>7.4466187495448359</v>
      </c>
      <c r="F728" s="33">
        <f t="shared" si="66"/>
        <v>205.95833333333334</v>
      </c>
      <c r="G728" s="68"/>
      <c r="H728" s="68"/>
      <c r="I728" s="68"/>
      <c r="J728" s="60">
        <v>11.516448656335433</v>
      </c>
      <c r="K728" s="26">
        <f t="shared" si="67"/>
        <v>-5.3092693765992571E-2</v>
      </c>
    </row>
    <row r="729" spans="1:11" x14ac:dyDescent="0.25">
      <c r="A729" s="1">
        <v>1999</v>
      </c>
      <c r="B729" s="2">
        <v>36366</v>
      </c>
      <c r="C729" s="3">
        <v>206</v>
      </c>
      <c r="D729" s="4">
        <v>0</v>
      </c>
      <c r="E729" s="7">
        <v>7.1097969423218483</v>
      </c>
      <c r="F729" s="5">
        <f t="shared" si="66"/>
        <v>206</v>
      </c>
      <c r="G729" s="67"/>
      <c r="H729" s="67"/>
      <c r="I729" s="67"/>
      <c r="J729" s="59">
        <v>11.441880266214657</v>
      </c>
      <c r="K729" s="15">
        <f t="shared" si="67"/>
        <v>-0.3368218072229876</v>
      </c>
    </row>
    <row r="730" spans="1:11" x14ac:dyDescent="0.25">
      <c r="A730" s="1">
        <v>1999</v>
      </c>
      <c r="B730" s="2">
        <v>36366</v>
      </c>
      <c r="C730" s="3">
        <v>206</v>
      </c>
      <c r="D730" s="4">
        <v>4.1666666666666664E-2</v>
      </c>
      <c r="E730" s="7">
        <v>6.8112580155963069</v>
      </c>
      <c r="F730" s="5">
        <f t="shared" si="66"/>
        <v>206.04166666666666</v>
      </c>
      <c r="G730" s="67"/>
      <c r="H730" s="67"/>
      <c r="I730" s="67"/>
      <c r="J730" s="59">
        <v>10.968815930227315</v>
      </c>
      <c r="K730" s="15">
        <f t="shared" si="67"/>
        <v>-0.29853892672554139</v>
      </c>
    </row>
    <row r="731" spans="1:11" x14ac:dyDescent="0.25">
      <c r="A731" s="1">
        <v>1999</v>
      </c>
      <c r="B731" s="2">
        <v>36366</v>
      </c>
      <c r="C731" s="3">
        <v>206</v>
      </c>
      <c r="D731" s="4">
        <v>8.3333333333333329E-2</v>
      </c>
      <c r="E731" s="36">
        <v>6.8112580155963069</v>
      </c>
      <c r="F731" s="51">
        <f t="shared" si="66"/>
        <v>206.08333333333334</v>
      </c>
      <c r="G731" s="69">
        <f>LN(E731)</f>
        <v>1.9185768337317011</v>
      </c>
      <c r="H731" s="69"/>
      <c r="I731" s="69"/>
      <c r="J731" s="59">
        <v>10.549519684826274</v>
      </c>
      <c r="K731" s="15">
        <f t="shared" si="67"/>
        <v>0</v>
      </c>
    </row>
    <row r="732" spans="1:11" x14ac:dyDescent="0.25">
      <c r="A732" s="1">
        <v>1999</v>
      </c>
      <c r="B732" s="2">
        <v>36366</v>
      </c>
      <c r="C732" s="3">
        <v>206</v>
      </c>
      <c r="D732" s="4">
        <v>0.125</v>
      </c>
      <c r="E732" s="36">
        <v>6.66629571981042</v>
      </c>
      <c r="F732" s="51">
        <f t="shared" si="66"/>
        <v>206.125</v>
      </c>
      <c r="G732" s="69">
        <f t="shared" ref="G732:G737" si="69">LN(E732)</f>
        <v>1.8970643413093693</v>
      </c>
      <c r="H732" s="69"/>
      <c r="I732" s="69"/>
      <c r="J732" s="59">
        <v>10.549519684826274</v>
      </c>
      <c r="K732" s="36">
        <f t="shared" si="67"/>
        <v>-0.14496229578588693</v>
      </c>
    </row>
    <row r="733" spans="1:11" x14ac:dyDescent="0.25">
      <c r="A733" s="1">
        <v>1999</v>
      </c>
      <c r="B733" s="2">
        <v>36366</v>
      </c>
      <c r="C733" s="3">
        <v>206</v>
      </c>
      <c r="D733" s="4">
        <v>0.16666666666666699</v>
      </c>
      <c r="E733" s="36">
        <v>6.3160119885371397</v>
      </c>
      <c r="F733" s="51">
        <f t="shared" si="66"/>
        <v>206.16666666666666</v>
      </c>
      <c r="G733" s="69">
        <f t="shared" si="69"/>
        <v>1.8430879945133707</v>
      </c>
      <c r="H733" s="69"/>
      <c r="I733" s="69"/>
      <c r="J733" s="59">
        <v>10.34592095478992</v>
      </c>
      <c r="K733" s="36">
        <f t="shared" si="67"/>
        <v>-0.35028373127328027</v>
      </c>
    </row>
    <row r="734" spans="1:11" x14ac:dyDescent="0.25">
      <c r="A734" s="1">
        <v>1999</v>
      </c>
      <c r="B734" s="2">
        <v>36366</v>
      </c>
      <c r="C734" s="3">
        <v>206</v>
      </c>
      <c r="D734" s="4">
        <v>0.20833333333333401</v>
      </c>
      <c r="E734" s="36">
        <v>6.1360560455691138</v>
      </c>
      <c r="F734" s="51">
        <f t="shared" si="66"/>
        <v>206.20833333333334</v>
      </c>
      <c r="G734" s="69">
        <f t="shared" si="69"/>
        <v>1.8141821979165127</v>
      </c>
      <c r="H734" s="69"/>
      <c r="I734" s="69"/>
      <c r="J734" s="59">
        <v>9.8539494221027244</v>
      </c>
      <c r="K734" s="36">
        <f t="shared" si="67"/>
        <v>-0.17995594296802597</v>
      </c>
    </row>
    <row r="735" spans="1:11" x14ac:dyDescent="0.25">
      <c r="A735" s="1">
        <v>1999</v>
      </c>
      <c r="B735" s="2">
        <v>36366</v>
      </c>
      <c r="C735" s="3">
        <v>206</v>
      </c>
      <c r="D735" s="4">
        <v>0.25</v>
      </c>
      <c r="E735" s="36">
        <v>5.9607158503310522</v>
      </c>
      <c r="F735" s="51">
        <f t="shared" si="66"/>
        <v>206.25</v>
      </c>
      <c r="G735" s="69">
        <f t="shared" si="69"/>
        <v>1.7851905829806844</v>
      </c>
      <c r="H735" s="69"/>
      <c r="I735" s="69"/>
      <c r="J735" s="59">
        <v>9.6012023111925746</v>
      </c>
      <c r="K735" s="36">
        <f t="shared" si="67"/>
        <v>-0.17534019523806155</v>
      </c>
    </row>
    <row r="736" spans="1:11" x14ac:dyDescent="0.25">
      <c r="A736" s="1">
        <v>1999</v>
      </c>
      <c r="B736" s="2">
        <v>36366</v>
      </c>
      <c r="C736" s="3">
        <v>206</v>
      </c>
      <c r="D736" s="4">
        <v>0.29166666666666702</v>
      </c>
      <c r="E736" s="36">
        <v>5.7898730120282149</v>
      </c>
      <c r="F736" s="51">
        <f t="shared" si="66"/>
        <v>206.29166666666666</v>
      </c>
      <c r="G736" s="69">
        <f t="shared" si="69"/>
        <v>1.7561103590521967</v>
      </c>
      <c r="H736" s="69"/>
      <c r="I736" s="69"/>
      <c r="J736" s="59">
        <v>9.3549379920379945</v>
      </c>
      <c r="K736" s="36">
        <f t="shared" si="67"/>
        <v>-0.17084283830283731</v>
      </c>
    </row>
    <row r="737" spans="1:24" x14ac:dyDescent="0.25">
      <c r="A737" s="1">
        <v>1999</v>
      </c>
      <c r="B737" s="2">
        <v>36366</v>
      </c>
      <c r="C737" s="3">
        <v>206</v>
      </c>
      <c r="D737" s="4">
        <v>0.33333333333333398</v>
      </c>
      <c r="E737" s="36">
        <v>5.5824684203095503</v>
      </c>
      <c r="F737" s="51">
        <f t="shared" si="66"/>
        <v>206.33333333333334</v>
      </c>
      <c r="G737" s="69">
        <f t="shared" si="69"/>
        <v>1.7196310478078998</v>
      </c>
      <c r="H737" s="69"/>
      <c r="I737" s="69"/>
      <c r="J737" s="59">
        <v>9.1149901854328856</v>
      </c>
      <c r="K737" s="36">
        <f t="shared" si="67"/>
        <v>-0.20740459171866465</v>
      </c>
    </row>
    <row r="738" spans="1:24" x14ac:dyDescent="0.25">
      <c r="A738" s="1">
        <v>1999</v>
      </c>
      <c r="B738" s="2">
        <v>36366</v>
      </c>
      <c r="C738" s="3">
        <v>206</v>
      </c>
      <c r="D738" s="4">
        <v>0.375</v>
      </c>
      <c r="E738" s="36">
        <v>5.5215493278394634</v>
      </c>
      <c r="F738" s="51">
        <f t="shared" si="66"/>
        <v>206.375</v>
      </c>
      <c r="G738" s="69"/>
      <c r="H738" s="69"/>
      <c r="I738" s="69"/>
      <c r="J738" s="59">
        <v>8.8236916015583571</v>
      </c>
      <c r="K738" s="36">
        <f t="shared" si="67"/>
        <v>-6.0919092470086866E-2</v>
      </c>
    </row>
    <row r="739" spans="1:24" x14ac:dyDescent="0.25">
      <c r="A739" s="1">
        <v>1999</v>
      </c>
      <c r="B739" s="2">
        <v>36366</v>
      </c>
      <c r="C739" s="3">
        <v>206</v>
      </c>
      <c r="D739" s="4">
        <v>0.41666666666666702</v>
      </c>
      <c r="E739" s="7">
        <v>5.5620960654944556</v>
      </c>
      <c r="F739" s="5">
        <f t="shared" si="66"/>
        <v>206.41666666666666</v>
      </c>
      <c r="G739" s="67"/>
      <c r="H739" s="67"/>
      <c r="I739" s="67"/>
      <c r="J739" s="59">
        <v>8.7381310784262123</v>
      </c>
      <c r="K739" s="15">
        <f t="shared" si="67"/>
        <v>4.0546737654992171E-2</v>
      </c>
    </row>
    <row r="740" spans="1:24" x14ac:dyDescent="0.25">
      <c r="A740" s="1">
        <v>1999</v>
      </c>
      <c r="B740" s="2">
        <v>36366</v>
      </c>
      <c r="C740" s="3">
        <v>206</v>
      </c>
      <c r="D740" s="4">
        <v>0.45833333333333398</v>
      </c>
      <c r="E740" s="7">
        <v>5.7898730120282149</v>
      </c>
      <c r="F740" s="5">
        <f t="shared" si="66"/>
        <v>206.45833333333334</v>
      </c>
      <c r="G740" s="67"/>
      <c r="H740" s="67"/>
      <c r="I740" s="67"/>
      <c r="J740" s="59">
        <v>8.7950787436719882</v>
      </c>
      <c r="K740" s="15">
        <f t="shared" si="67"/>
        <v>0.22777694653375935</v>
      </c>
    </row>
    <row r="741" spans="1:24" x14ac:dyDescent="0.25">
      <c r="A741" s="1">
        <v>1999</v>
      </c>
      <c r="B741" s="2">
        <v>36366</v>
      </c>
      <c r="C741" s="3">
        <v>206</v>
      </c>
      <c r="D741" s="4">
        <v>0.5</v>
      </c>
      <c r="E741" s="7">
        <v>5.8534194300192732</v>
      </c>
      <c r="F741" s="5">
        <f t="shared" si="66"/>
        <v>206.5</v>
      </c>
      <c r="G741" s="67"/>
      <c r="H741" s="67"/>
      <c r="I741" s="67"/>
      <c r="J741" s="59">
        <v>9.1149901854328856</v>
      </c>
      <c r="K741" s="15">
        <f t="shared" si="67"/>
        <v>6.3546417991058313E-2</v>
      </c>
    </row>
    <row r="742" spans="1:24" x14ac:dyDescent="0.25">
      <c r="A742" s="1">
        <v>1999</v>
      </c>
      <c r="B742" s="2">
        <v>36366</v>
      </c>
      <c r="C742" s="3">
        <v>206</v>
      </c>
      <c r="D742" s="4">
        <v>0.54166666666666696</v>
      </c>
      <c r="E742" s="7">
        <v>5.8747395414458863</v>
      </c>
      <c r="F742" s="5">
        <f t="shared" si="66"/>
        <v>206.54166666666666</v>
      </c>
      <c r="G742" s="67"/>
      <c r="H742" s="67"/>
      <c r="I742" s="67"/>
      <c r="J742" s="59">
        <v>9.204240772498979</v>
      </c>
      <c r="K742" s="15">
        <f t="shared" si="67"/>
        <v>2.1320111426613053E-2</v>
      </c>
    </row>
    <row r="743" spans="1:24" x14ac:dyDescent="0.25">
      <c r="A743" s="1">
        <v>1999</v>
      </c>
      <c r="B743" s="2">
        <v>36366</v>
      </c>
      <c r="C743" s="3">
        <v>206</v>
      </c>
      <c r="D743" s="4">
        <v>0.58333333333333404</v>
      </c>
      <c r="E743" s="7">
        <v>6.0697689904643912</v>
      </c>
      <c r="F743" s="5">
        <f t="shared" si="66"/>
        <v>206.58333333333334</v>
      </c>
      <c r="G743" s="67"/>
      <c r="H743" s="67"/>
      <c r="I743" s="67"/>
      <c r="J743" s="59">
        <v>9.2341847492217504</v>
      </c>
      <c r="K743" s="15">
        <f t="shared" si="67"/>
        <v>0.19502944901850494</v>
      </c>
    </row>
    <row r="744" spans="1:24" x14ac:dyDescent="0.25">
      <c r="A744" s="1">
        <v>1999</v>
      </c>
      <c r="B744" s="2">
        <v>36366</v>
      </c>
      <c r="C744" s="3">
        <v>206</v>
      </c>
      <c r="D744" s="4">
        <v>0.625</v>
      </c>
      <c r="E744" s="7">
        <v>6.3160119885371397</v>
      </c>
      <c r="F744" s="5">
        <f t="shared" si="66"/>
        <v>206.625</v>
      </c>
      <c r="G744" s="67"/>
      <c r="H744" s="67"/>
      <c r="I744" s="67"/>
      <c r="J744" s="59">
        <v>9.5081025146971783</v>
      </c>
      <c r="K744" s="15">
        <f t="shared" si="67"/>
        <v>0.24624299807274852</v>
      </c>
    </row>
    <row r="745" spans="1:24" x14ac:dyDescent="0.25">
      <c r="A745" s="1">
        <v>1999</v>
      </c>
      <c r="B745" s="2">
        <v>36366</v>
      </c>
      <c r="C745" s="3">
        <v>206</v>
      </c>
      <c r="D745" s="4">
        <v>0.66666666666666696</v>
      </c>
      <c r="E745" s="7">
        <v>6.6662957198104227</v>
      </c>
      <c r="F745" s="5">
        <f t="shared" si="66"/>
        <v>206.66666666666666</v>
      </c>
      <c r="G745" s="67"/>
      <c r="H745" s="67"/>
      <c r="I745" s="67"/>
      <c r="J745" s="59">
        <v>9.8539494221027244</v>
      </c>
      <c r="K745" s="15">
        <f t="shared" si="67"/>
        <v>0.35028373127328294</v>
      </c>
    </row>
    <row r="746" spans="1:24" x14ac:dyDescent="0.25">
      <c r="A746" s="1">
        <v>1999</v>
      </c>
      <c r="B746" s="2">
        <v>36366</v>
      </c>
      <c r="C746" s="3">
        <v>206</v>
      </c>
      <c r="D746" s="4">
        <v>0.70833333333333404</v>
      </c>
      <c r="E746" s="36">
        <v>6.8848054549087783</v>
      </c>
      <c r="F746" s="51">
        <f t="shared" si="66"/>
        <v>206.70833333333334</v>
      </c>
      <c r="G746" s="69"/>
      <c r="H746" s="69"/>
      <c r="I746" s="69"/>
      <c r="J746" s="59">
        <v>10.34592095478992</v>
      </c>
      <c r="K746" s="15">
        <f t="shared" si="67"/>
        <v>0.21850973509835558</v>
      </c>
    </row>
    <row r="747" spans="1:24" x14ac:dyDescent="0.25">
      <c r="A747" s="1">
        <v>1999</v>
      </c>
      <c r="B747" s="2">
        <v>36366</v>
      </c>
      <c r="C747" s="3">
        <v>206</v>
      </c>
      <c r="D747" s="4">
        <v>0.75</v>
      </c>
      <c r="E747" s="36">
        <v>6.7384237423448026</v>
      </c>
      <c r="F747" s="51">
        <f t="shared" si="66"/>
        <v>206.75</v>
      </c>
      <c r="G747" s="69">
        <f>LN(E747)</f>
        <v>1.9078260314523208</v>
      </c>
      <c r="H747" s="69"/>
      <c r="I747" s="69"/>
      <c r="J747" s="59">
        <v>10.652816650152777</v>
      </c>
      <c r="K747" s="36">
        <f t="shared" si="67"/>
        <v>-0.1463817125639757</v>
      </c>
    </row>
    <row r="748" spans="1:24" x14ac:dyDescent="0.25">
      <c r="A748" s="1">
        <v>1999</v>
      </c>
      <c r="B748" s="2">
        <v>36366</v>
      </c>
      <c r="C748" s="3">
        <v>206</v>
      </c>
      <c r="D748" s="4">
        <v>0.79166666666666696</v>
      </c>
      <c r="E748" s="36">
        <v>6.4773552370111336</v>
      </c>
      <c r="F748" s="51">
        <f t="shared" si="66"/>
        <v>206.79166666666666</v>
      </c>
      <c r="G748" s="75">
        <f>LN(E748)</f>
        <v>1.8683122846148359</v>
      </c>
      <c r="H748" s="75"/>
      <c r="I748" s="75"/>
      <c r="J748" s="59">
        <v>10.447224357225846</v>
      </c>
      <c r="K748" s="36">
        <f t="shared" si="67"/>
        <v>-0.26106850533366899</v>
      </c>
      <c r="X748" s="53"/>
    </row>
    <row r="749" spans="1:24" x14ac:dyDescent="0.25">
      <c r="A749" s="1">
        <v>1999</v>
      </c>
      <c r="B749" s="2">
        <v>36366</v>
      </c>
      <c r="C749" s="3">
        <v>206</v>
      </c>
      <c r="D749" s="4">
        <v>0.83333333333333404</v>
      </c>
      <c r="E749" s="36">
        <v>6.0697689904643912</v>
      </c>
      <c r="F749" s="51">
        <f t="shared" si="66"/>
        <v>206.83333333333334</v>
      </c>
      <c r="G749" s="75">
        <f t="shared" ref="G749:G750" si="70">LN(E749)</f>
        <v>1.8033205467630786</v>
      </c>
      <c r="H749" s="75"/>
      <c r="I749" s="75"/>
      <c r="J749" s="59">
        <v>10.080555108161704</v>
      </c>
      <c r="K749" s="36">
        <f t="shared" si="67"/>
        <v>-0.40758624654674236</v>
      </c>
      <c r="X749" s="53"/>
    </row>
    <row r="750" spans="1:24" x14ac:dyDescent="0.25">
      <c r="A750" s="1">
        <v>1999</v>
      </c>
      <c r="B750" s="2">
        <v>36366</v>
      </c>
      <c r="C750" s="3">
        <v>206</v>
      </c>
      <c r="D750" s="4">
        <v>0.875</v>
      </c>
      <c r="E750" s="36">
        <v>5.5824684203095503</v>
      </c>
      <c r="F750" s="51">
        <f t="shared" si="66"/>
        <v>206.875</v>
      </c>
      <c r="G750" s="75">
        <f t="shared" si="70"/>
        <v>1.7196310478078998</v>
      </c>
      <c r="H750" s="75"/>
      <c r="I750" s="75"/>
      <c r="J750" s="59">
        <v>9.5081025146971783</v>
      </c>
      <c r="K750" s="36">
        <f t="shared" si="67"/>
        <v>-0.48730057015484096</v>
      </c>
      <c r="X750" s="54"/>
    </row>
    <row r="751" spans="1:24" x14ac:dyDescent="0.25">
      <c r="A751" s="1">
        <v>1999</v>
      </c>
      <c r="B751" s="2">
        <v>36366</v>
      </c>
      <c r="C751" s="3">
        <v>206</v>
      </c>
      <c r="D751" s="4">
        <v>0.91666666666666696</v>
      </c>
      <c r="E751" s="36">
        <v>5.2064853779129843</v>
      </c>
      <c r="F751" s="51">
        <f t="shared" si="66"/>
        <v>206.91666666666666</v>
      </c>
      <c r="G751" s="75">
        <f t="shared" ref="G751:G757" si="71">LN(E751)</f>
        <v>1.6499050365545957</v>
      </c>
      <c r="I751" s="75"/>
      <c r="J751" s="59">
        <v>8.8236916015583571</v>
      </c>
      <c r="K751" s="36">
        <f t="shared" si="67"/>
        <v>-0.37598304239656599</v>
      </c>
    </row>
    <row r="752" spans="1:24" s="35" customFormat="1" x14ac:dyDescent="0.25">
      <c r="A752" s="29">
        <v>1999</v>
      </c>
      <c r="B752" s="30">
        <v>36366</v>
      </c>
      <c r="C752" s="31">
        <v>206</v>
      </c>
      <c r="D752" s="32">
        <v>0.95833333333333404</v>
      </c>
      <c r="E752" s="37">
        <v>4.8891932906541884</v>
      </c>
      <c r="F752" s="52">
        <f t="shared" si="66"/>
        <v>206.95833333333334</v>
      </c>
      <c r="G752" s="76">
        <f t="shared" si="71"/>
        <v>1.5870273186411672</v>
      </c>
      <c r="H752" s="76"/>
      <c r="I752" s="76"/>
      <c r="J752" s="60">
        <v>8.2956255307766629</v>
      </c>
      <c r="K752" s="37">
        <f t="shared" si="67"/>
        <v>-0.31729208725879587</v>
      </c>
    </row>
    <row r="753" spans="1:11" x14ac:dyDescent="0.25">
      <c r="A753" s="1">
        <v>1999</v>
      </c>
      <c r="B753" s="2">
        <v>36367</v>
      </c>
      <c r="C753" s="3">
        <v>207</v>
      </c>
      <c r="D753" s="4">
        <v>0</v>
      </c>
      <c r="E753" s="36">
        <v>4.6930277603005663</v>
      </c>
      <c r="F753" s="51">
        <f t="shared" si="66"/>
        <v>207</v>
      </c>
      <c r="G753" s="75">
        <f t="shared" si="71"/>
        <v>1.5460779520516716</v>
      </c>
      <c r="I753" s="75"/>
      <c r="J753" s="59">
        <v>7.8499905767614999</v>
      </c>
      <c r="K753" s="36">
        <f t="shared" si="67"/>
        <v>-0.19616553035362205</v>
      </c>
    </row>
    <row r="754" spans="1:11" x14ac:dyDescent="0.25">
      <c r="A754" s="1">
        <v>1999</v>
      </c>
      <c r="B754" s="2">
        <v>36367</v>
      </c>
      <c r="C754" s="3">
        <v>207</v>
      </c>
      <c r="D754" s="4">
        <v>4.1666666666666664E-2</v>
      </c>
      <c r="E754" s="36">
        <v>4.4365773056089202</v>
      </c>
      <c r="F754" s="51">
        <f t="shared" si="66"/>
        <v>207.04166666666666</v>
      </c>
      <c r="G754" s="75">
        <f t="shared" si="71"/>
        <v>1.4898832020504753</v>
      </c>
      <c r="I754" s="75"/>
      <c r="J754" s="59">
        <v>7.5744771914333793</v>
      </c>
      <c r="K754" s="36">
        <f t="shared" si="67"/>
        <v>-0.25645045469164618</v>
      </c>
    </row>
    <row r="755" spans="1:11" x14ac:dyDescent="0.25">
      <c r="A755" s="1">
        <v>1999</v>
      </c>
      <c r="B755" s="2">
        <v>36367</v>
      </c>
      <c r="C755" s="3">
        <v>207</v>
      </c>
      <c r="D755" s="4">
        <v>8.3333333333333329E-2</v>
      </c>
      <c r="E755" s="36">
        <v>4.1764571571169302</v>
      </c>
      <c r="F755" s="51">
        <f t="shared" si="66"/>
        <v>207.08333333333334</v>
      </c>
      <c r="G755" s="75">
        <f t="shared" si="71"/>
        <v>1.4294633170783482</v>
      </c>
      <c r="I755" s="75"/>
      <c r="J755" s="59">
        <v>7.2142939685518543</v>
      </c>
      <c r="K755" s="36">
        <f t="shared" si="67"/>
        <v>-0.26012014849198994</v>
      </c>
    </row>
    <row r="756" spans="1:11" x14ac:dyDescent="0.25">
      <c r="A756" s="1">
        <v>1999</v>
      </c>
      <c r="B756" s="2">
        <v>36367</v>
      </c>
      <c r="C756" s="3">
        <v>207</v>
      </c>
      <c r="D756" s="4">
        <v>0.125</v>
      </c>
      <c r="E756" s="36">
        <v>3.8995338610724426</v>
      </c>
      <c r="F756" s="51">
        <f t="shared" si="66"/>
        <v>207.125</v>
      </c>
      <c r="G756" s="75">
        <f t="shared" si="71"/>
        <v>1.3608570231902437</v>
      </c>
      <c r="I756" s="75"/>
      <c r="J756" s="59">
        <v>6.8489566813440028</v>
      </c>
      <c r="K756" s="36">
        <f t="shared" si="67"/>
        <v>-0.27692329604448762</v>
      </c>
    </row>
    <row r="757" spans="1:11" x14ac:dyDescent="0.25">
      <c r="A757" s="1">
        <v>1999</v>
      </c>
      <c r="B757" s="2">
        <v>36367</v>
      </c>
      <c r="C757" s="3">
        <v>207</v>
      </c>
      <c r="D757" s="4">
        <v>0.16666666666666699</v>
      </c>
      <c r="E757" s="36">
        <v>3.6950678271244959</v>
      </c>
      <c r="F757" s="51">
        <f t="shared" si="66"/>
        <v>207.16666666666666</v>
      </c>
      <c r="G757" s="75">
        <f t="shared" si="71"/>
        <v>1.3069989106929853</v>
      </c>
      <c r="H757" s="75">
        <f>LN(E757)</f>
        <v>1.3069989106929853</v>
      </c>
      <c r="J757" s="59">
        <v>6.4600194677983742</v>
      </c>
      <c r="K757" s="36">
        <f t="shared" si="67"/>
        <v>-0.20446603394794671</v>
      </c>
    </row>
    <row r="758" spans="1:11" x14ac:dyDescent="0.25">
      <c r="A758" s="1">
        <v>1999</v>
      </c>
      <c r="B758" s="2">
        <v>36367</v>
      </c>
      <c r="C758" s="3">
        <v>207</v>
      </c>
      <c r="D758" s="4">
        <v>0.20833333333333401</v>
      </c>
      <c r="E758" s="36">
        <v>3.5962689663916265</v>
      </c>
      <c r="F758" s="51">
        <f t="shared" si="66"/>
        <v>207.20833333333334</v>
      </c>
      <c r="G758" s="75"/>
      <c r="H758" s="75">
        <f>LN(E758)</f>
        <v>1.2798969098055151</v>
      </c>
      <c r="J758" s="59">
        <v>6.1728480718040668</v>
      </c>
      <c r="K758" s="36">
        <f t="shared" si="67"/>
        <v>-9.8798860732869365E-2</v>
      </c>
    </row>
    <row r="759" spans="1:11" x14ac:dyDescent="0.25">
      <c r="A759" s="1">
        <v>1999</v>
      </c>
      <c r="B759" s="2">
        <v>36367</v>
      </c>
      <c r="C759" s="3">
        <v>207</v>
      </c>
      <c r="D759" s="4">
        <v>0.25</v>
      </c>
      <c r="E759" s="36">
        <v>3.5270610477311282</v>
      </c>
      <c r="F759" s="51">
        <f t="shared" si="66"/>
        <v>207.25</v>
      </c>
      <c r="G759" s="75"/>
      <c r="H759" s="75">
        <f>LN(E759)</f>
        <v>1.2604649597888755</v>
      </c>
      <c r="J759" s="59">
        <v>6.0340856269545311</v>
      </c>
      <c r="K759" s="36">
        <f t="shared" si="67"/>
        <v>-6.9207918660498358E-2</v>
      </c>
    </row>
    <row r="760" spans="1:11" x14ac:dyDescent="0.25">
      <c r="A760" s="1">
        <v>1999</v>
      </c>
      <c r="B760" s="2">
        <v>36367</v>
      </c>
      <c r="C760" s="3">
        <v>207</v>
      </c>
      <c r="D760" s="4">
        <v>0.29166666666666702</v>
      </c>
      <c r="E760" s="36">
        <v>3.4996910531540073</v>
      </c>
      <c r="F760" s="51">
        <f t="shared" si="66"/>
        <v>207.29166666666666</v>
      </c>
      <c r="G760" s="75"/>
      <c r="H760" s="75">
        <f>LN(E760)</f>
        <v>1.2526746940718692</v>
      </c>
      <c r="J760" s="59">
        <v>5.9368834940043929</v>
      </c>
      <c r="K760" s="36">
        <f t="shared" si="67"/>
        <v>-2.736999457712086E-2</v>
      </c>
    </row>
    <row r="761" spans="1:11" x14ac:dyDescent="0.25">
      <c r="A761" s="1">
        <v>1999</v>
      </c>
      <c r="B761" s="2">
        <v>36367</v>
      </c>
      <c r="C761" s="3">
        <v>207</v>
      </c>
      <c r="D761" s="4">
        <v>0.33333333333333398</v>
      </c>
      <c r="E761" s="7">
        <v>3.582337322026893</v>
      </c>
      <c r="F761" s="5">
        <f t="shared" si="66"/>
        <v>207.33333333333334</v>
      </c>
      <c r="G761" s="67"/>
      <c r="H761" s="67"/>
      <c r="I761" s="67"/>
      <c r="J761" s="59">
        <v>5.8984424903848414</v>
      </c>
      <c r="K761" s="15">
        <f t="shared" si="67"/>
        <v>8.2646268872885731E-2</v>
      </c>
    </row>
    <row r="762" spans="1:11" x14ac:dyDescent="0.25">
      <c r="A762" s="1">
        <v>1999</v>
      </c>
      <c r="B762" s="2">
        <v>36367</v>
      </c>
      <c r="C762" s="3">
        <v>207</v>
      </c>
      <c r="D762" s="4">
        <v>0.375</v>
      </c>
      <c r="E762" s="7">
        <v>3.7381026934036776</v>
      </c>
      <c r="F762" s="5">
        <f t="shared" si="66"/>
        <v>207.375</v>
      </c>
      <c r="G762" s="67"/>
      <c r="H762" s="67"/>
      <c r="I762" s="67"/>
      <c r="J762" s="59">
        <v>6.0145187107119282</v>
      </c>
      <c r="K762" s="15">
        <f t="shared" si="67"/>
        <v>0.15576537137678459</v>
      </c>
    </row>
    <row r="763" spans="1:11" x14ac:dyDescent="0.25">
      <c r="A763" s="1">
        <v>1999</v>
      </c>
      <c r="B763" s="2">
        <v>36367</v>
      </c>
      <c r="C763" s="3">
        <v>207</v>
      </c>
      <c r="D763" s="4">
        <v>0.41666666666666702</v>
      </c>
      <c r="E763" s="7">
        <v>4.0513793426140605</v>
      </c>
      <c r="F763" s="5">
        <f t="shared" si="66"/>
        <v>207.41666666666666</v>
      </c>
      <c r="G763" s="67"/>
      <c r="H763" s="67"/>
      <c r="I763" s="67"/>
      <c r="J763" s="59">
        <v>6.2332902997242661</v>
      </c>
      <c r="K763" s="15">
        <f t="shared" si="67"/>
        <v>0.3132766492103829</v>
      </c>
    </row>
    <row r="764" spans="1:11" x14ac:dyDescent="0.25">
      <c r="A764" s="1">
        <v>1999</v>
      </c>
      <c r="B764" s="2">
        <v>36367</v>
      </c>
      <c r="C764" s="3">
        <v>207</v>
      </c>
      <c r="D764" s="4">
        <v>0.45833333333333398</v>
      </c>
      <c r="E764" s="7">
        <v>4.4868727563674558</v>
      </c>
      <c r="F764" s="5">
        <f t="shared" si="66"/>
        <v>207.45833333333334</v>
      </c>
      <c r="G764" s="67"/>
      <c r="H764" s="67"/>
      <c r="I764" s="67"/>
      <c r="J764" s="59">
        <v>6.6732855935590729</v>
      </c>
      <c r="K764" s="15">
        <f t="shared" si="67"/>
        <v>0.43549341375339523</v>
      </c>
    </row>
    <row r="765" spans="1:11" x14ac:dyDescent="0.25">
      <c r="A765" s="1">
        <v>1999</v>
      </c>
      <c r="B765" s="2">
        <v>36367</v>
      </c>
      <c r="C765" s="3">
        <v>207</v>
      </c>
      <c r="D765" s="4">
        <v>0.5</v>
      </c>
      <c r="E765" s="7">
        <v>4.7458342783415599</v>
      </c>
      <c r="F765" s="5">
        <f t="shared" si="66"/>
        <v>207.5</v>
      </c>
      <c r="G765" s="67"/>
      <c r="H765" s="67"/>
      <c r="I765" s="67"/>
      <c r="J765" s="59">
        <v>7.2849336465835055</v>
      </c>
      <c r="K765" s="15">
        <f t="shared" si="67"/>
        <v>0.25896152197410416</v>
      </c>
    </row>
    <row r="766" spans="1:11" x14ac:dyDescent="0.25">
      <c r="A766" s="1">
        <v>1999</v>
      </c>
      <c r="B766" s="2">
        <v>36367</v>
      </c>
      <c r="C766" s="3">
        <v>207</v>
      </c>
      <c r="D766" s="4">
        <v>0.54166666666666696</v>
      </c>
      <c r="E766" s="7">
        <v>4.9256188724694985</v>
      </c>
      <c r="F766" s="5">
        <f t="shared" si="66"/>
        <v>207.54166666666666</v>
      </c>
      <c r="G766" s="67"/>
      <c r="H766" s="67"/>
      <c r="I766" s="67"/>
      <c r="J766" s="59">
        <v>7.6486436493561234</v>
      </c>
      <c r="K766" s="15">
        <f t="shared" si="67"/>
        <v>0.17978459412793857</v>
      </c>
    </row>
    <row r="767" spans="1:11" x14ac:dyDescent="0.25">
      <c r="A767" s="1">
        <v>1999</v>
      </c>
      <c r="B767" s="2">
        <v>36367</v>
      </c>
      <c r="C767" s="3">
        <v>207</v>
      </c>
      <c r="D767" s="4">
        <v>0.58333333333333404</v>
      </c>
      <c r="E767" s="7">
        <v>5.3816921038416128</v>
      </c>
      <c r="F767" s="5">
        <f t="shared" si="66"/>
        <v>207.58333333333334</v>
      </c>
      <c r="G767" s="67"/>
      <c r="H767" s="67"/>
      <c r="I767" s="67"/>
      <c r="J767" s="59">
        <v>7.9011501017830028</v>
      </c>
      <c r="K767" s="15">
        <f t="shared" si="67"/>
        <v>0.45607323137211431</v>
      </c>
    </row>
    <row r="768" spans="1:11" x14ac:dyDescent="0.25">
      <c r="A768" s="1">
        <v>1999</v>
      </c>
      <c r="B768" s="2">
        <v>36367</v>
      </c>
      <c r="C768" s="3">
        <v>207</v>
      </c>
      <c r="D768" s="4">
        <v>0.625</v>
      </c>
      <c r="E768" s="7">
        <v>6.1360560455691138</v>
      </c>
      <c r="F768" s="5">
        <f t="shared" si="66"/>
        <v>207.625</v>
      </c>
      <c r="G768" s="67"/>
      <c r="H768" s="67"/>
      <c r="I768" s="67"/>
      <c r="J768" s="59">
        <v>8.5417023930359726</v>
      </c>
      <c r="K768" s="15">
        <f t="shared" si="67"/>
        <v>0.75436394172750099</v>
      </c>
    </row>
    <row r="769" spans="1:11" x14ac:dyDescent="0.25">
      <c r="A769" s="1">
        <v>1999</v>
      </c>
      <c r="B769" s="2">
        <v>36367</v>
      </c>
      <c r="C769" s="3">
        <v>207</v>
      </c>
      <c r="D769" s="4">
        <v>0.66666666666666696</v>
      </c>
      <c r="E769" s="7">
        <v>6.361736354365207</v>
      </c>
      <c r="F769" s="5">
        <f t="shared" si="66"/>
        <v>207.66666666666666</v>
      </c>
      <c r="G769" s="67"/>
      <c r="H769" s="67"/>
      <c r="I769" s="67"/>
      <c r="J769" s="59">
        <v>9.6012023111925746</v>
      </c>
      <c r="K769" s="15">
        <f t="shared" si="67"/>
        <v>0.22568030879609324</v>
      </c>
    </row>
    <row r="770" spans="1:11" x14ac:dyDescent="0.25">
      <c r="A770" s="1">
        <v>1999</v>
      </c>
      <c r="B770" s="2">
        <v>36367</v>
      </c>
      <c r="C770" s="3">
        <v>207</v>
      </c>
      <c r="D770" s="4">
        <v>0.70833333333333404</v>
      </c>
      <c r="E770" s="7">
        <v>6.8112580155963069</v>
      </c>
      <c r="F770" s="5">
        <f t="shared" ref="F770:F833" si="72">SUM(C770+D770)</f>
        <v>207.70833333333334</v>
      </c>
      <c r="G770" s="67"/>
      <c r="H770" s="67"/>
      <c r="I770" s="67"/>
      <c r="J770" s="59">
        <v>9.9181690370297844</v>
      </c>
      <c r="K770" s="15">
        <f t="shared" si="67"/>
        <v>0.44952166123109993</v>
      </c>
    </row>
    <row r="771" spans="1:11" x14ac:dyDescent="0.25">
      <c r="A771" s="1">
        <v>1999</v>
      </c>
      <c r="B771" s="2">
        <v>36367</v>
      </c>
      <c r="C771" s="3">
        <v>207</v>
      </c>
      <c r="D771" s="4">
        <v>0.75</v>
      </c>
      <c r="E771" s="36">
        <v>7.0592289241299859</v>
      </c>
      <c r="F771" s="51">
        <f t="shared" si="72"/>
        <v>207.75</v>
      </c>
      <c r="G771" s="69">
        <f>LN(E771)</f>
        <v>1.9543358279951526</v>
      </c>
      <c r="H771" s="69"/>
      <c r="I771" s="69"/>
      <c r="J771" s="59">
        <v>10.549519684826274</v>
      </c>
      <c r="K771" s="15">
        <f t="shared" ref="K771:K834" si="73">E771-E770</f>
        <v>0.24797090853367898</v>
      </c>
    </row>
    <row r="772" spans="1:11" x14ac:dyDescent="0.25">
      <c r="A772" s="1">
        <v>1999</v>
      </c>
      <c r="B772" s="2">
        <v>36367</v>
      </c>
      <c r="C772" s="3">
        <v>207</v>
      </c>
      <c r="D772" s="4">
        <v>0.79166666666666696</v>
      </c>
      <c r="E772" s="36">
        <v>6.5007051866115679</v>
      </c>
      <c r="F772" s="51">
        <f t="shared" si="72"/>
        <v>207.79166666666666</v>
      </c>
      <c r="G772" s="69">
        <f t="shared" ref="G772:G774" si="74">LN(E772)</f>
        <v>1.8719106612648837</v>
      </c>
      <c r="H772" s="69"/>
      <c r="I772" s="69"/>
      <c r="J772" s="59">
        <v>10.897793432766834</v>
      </c>
      <c r="K772" s="36">
        <f t="shared" si="73"/>
        <v>-0.558523737518418</v>
      </c>
    </row>
    <row r="773" spans="1:11" x14ac:dyDescent="0.25">
      <c r="A773" s="1">
        <v>1999</v>
      </c>
      <c r="B773" s="2">
        <v>36367</v>
      </c>
      <c r="C773" s="3">
        <v>207</v>
      </c>
      <c r="D773" s="4">
        <v>0.83333333333333404</v>
      </c>
      <c r="E773" s="36">
        <v>5.7478514308067306</v>
      </c>
      <c r="F773" s="51">
        <f t="shared" si="72"/>
        <v>207.83333333333334</v>
      </c>
      <c r="G773" s="69">
        <f t="shared" si="74"/>
        <v>1.7488261207718681</v>
      </c>
      <c r="H773" s="69"/>
      <c r="I773" s="69"/>
      <c r="J773" s="59">
        <v>10.113349981196022</v>
      </c>
      <c r="K773" s="36">
        <f t="shared" si="73"/>
        <v>-0.75285375580483738</v>
      </c>
    </row>
    <row r="774" spans="1:11" x14ac:dyDescent="0.25">
      <c r="A774" s="1">
        <v>1999</v>
      </c>
      <c r="B774" s="2">
        <v>36367</v>
      </c>
      <c r="C774" s="3">
        <v>207</v>
      </c>
      <c r="D774" s="4">
        <v>0.875</v>
      </c>
      <c r="E774" s="36">
        <v>5.2064853779129843</v>
      </c>
      <c r="F774" s="51">
        <f t="shared" si="72"/>
        <v>207.875</v>
      </c>
      <c r="G774" s="69">
        <f t="shared" si="74"/>
        <v>1.6499050365545957</v>
      </c>
      <c r="H774" s="69"/>
      <c r="I774" s="69"/>
      <c r="J774" s="59">
        <v>9.0559711106836094</v>
      </c>
      <c r="K774" s="36">
        <f t="shared" si="73"/>
        <v>-0.54136605289374629</v>
      </c>
    </row>
    <row r="775" spans="1:11" x14ac:dyDescent="0.25">
      <c r="A775" s="1">
        <v>1999</v>
      </c>
      <c r="B775" s="2">
        <v>36367</v>
      </c>
      <c r="C775" s="3">
        <v>207</v>
      </c>
      <c r="D775" s="4">
        <v>0.91666666666666696</v>
      </c>
      <c r="E775" s="36">
        <v>4.9073765040154127</v>
      </c>
      <c r="F775" s="51">
        <f t="shared" si="72"/>
        <v>207.91666666666666</v>
      </c>
      <c r="G775" s="69">
        <f t="shared" ref="G775:G781" si="75">LN(E775)</f>
        <v>1.5907394821071472</v>
      </c>
      <c r="I775" s="69"/>
      <c r="J775" s="59">
        <v>8.2956255307766629</v>
      </c>
      <c r="K775" s="36">
        <f t="shared" si="73"/>
        <v>-0.29910887389757157</v>
      </c>
    </row>
    <row r="776" spans="1:11" s="35" customFormat="1" x14ac:dyDescent="0.25">
      <c r="A776" s="29">
        <v>1999</v>
      </c>
      <c r="B776" s="30">
        <v>36367</v>
      </c>
      <c r="C776" s="31">
        <v>207</v>
      </c>
      <c r="D776" s="32">
        <v>0.95833333333333404</v>
      </c>
      <c r="E776" s="37">
        <v>4.5206763570174084</v>
      </c>
      <c r="F776" s="52">
        <f t="shared" si="72"/>
        <v>207.95833333333334</v>
      </c>
      <c r="G776" s="70">
        <f t="shared" si="75"/>
        <v>1.5086616191579905</v>
      </c>
      <c r="H776" s="70"/>
      <c r="I776" s="70"/>
      <c r="J776" s="60">
        <v>7.8755287977744564</v>
      </c>
      <c r="K776" s="37">
        <f t="shared" si="73"/>
        <v>-0.38670014699800426</v>
      </c>
    </row>
    <row r="777" spans="1:11" x14ac:dyDescent="0.25">
      <c r="A777" s="1">
        <v>1999</v>
      </c>
      <c r="B777" s="2">
        <v>36368</v>
      </c>
      <c r="C777" s="3">
        <v>208</v>
      </c>
      <c r="D777" s="4">
        <v>0</v>
      </c>
      <c r="E777" s="36">
        <v>4.2242056083188739</v>
      </c>
      <c r="F777" s="51">
        <f t="shared" si="72"/>
        <v>208</v>
      </c>
      <c r="G777" s="69">
        <f t="shared" si="75"/>
        <v>1.4408312214311667</v>
      </c>
      <c r="I777" s="69"/>
      <c r="J777" s="59">
        <v>7.3324106137884941</v>
      </c>
      <c r="K777" s="36">
        <f t="shared" si="73"/>
        <v>-0.29647074869853451</v>
      </c>
    </row>
    <row r="778" spans="1:11" x14ac:dyDescent="0.25">
      <c r="A778" s="1">
        <v>1999</v>
      </c>
      <c r="B778" s="2">
        <v>36368</v>
      </c>
      <c r="C778" s="3">
        <v>208</v>
      </c>
      <c r="D778" s="4">
        <v>4.1666666666666664E-2</v>
      </c>
      <c r="E778" s="36">
        <v>4.0053067325874885</v>
      </c>
      <c r="F778" s="51">
        <f t="shared" si="72"/>
        <v>208.04166666666666</v>
      </c>
      <c r="G778" s="69">
        <f t="shared" si="75"/>
        <v>1.3876201650002629</v>
      </c>
      <c r="I778" s="69"/>
      <c r="J778" s="59">
        <v>6.9160191128074064</v>
      </c>
      <c r="K778" s="36">
        <f t="shared" si="73"/>
        <v>-0.21889887573138544</v>
      </c>
    </row>
    <row r="779" spans="1:11" x14ac:dyDescent="0.25">
      <c r="A779" s="1">
        <v>1999</v>
      </c>
      <c r="B779" s="2">
        <v>36368</v>
      </c>
      <c r="C779" s="3">
        <v>208</v>
      </c>
      <c r="D779" s="4">
        <v>8.3333333333333329E-2</v>
      </c>
      <c r="E779" s="36">
        <v>3.7237111204220197</v>
      </c>
      <c r="F779" s="51">
        <f t="shared" si="72"/>
        <v>208.08333333333334</v>
      </c>
      <c r="G779" s="69">
        <f t="shared" si="75"/>
        <v>1.3147207840165662</v>
      </c>
      <c r="I779" s="69"/>
      <c r="J779" s="59">
        <v>6.6085768716116409</v>
      </c>
      <c r="K779" s="36">
        <f t="shared" si="73"/>
        <v>-0.2815956121654688</v>
      </c>
    </row>
    <row r="780" spans="1:11" x14ac:dyDescent="0.25">
      <c r="A780" s="1">
        <v>1999</v>
      </c>
      <c r="B780" s="2">
        <v>36368</v>
      </c>
      <c r="C780" s="3">
        <v>208</v>
      </c>
      <c r="D780" s="4">
        <v>0.125</v>
      </c>
      <c r="E780" s="36">
        <v>3.3654765305262795</v>
      </c>
      <c r="F780" s="51">
        <f t="shared" si="72"/>
        <v>208.125</v>
      </c>
      <c r="G780" s="69">
        <f t="shared" si="75"/>
        <v>1.2135695668969315</v>
      </c>
      <c r="I780" s="69"/>
      <c r="J780" s="59">
        <v>6.2130774163230607</v>
      </c>
      <c r="K780" s="36">
        <f t="shared" si="73"/>
        <v>-0.3582345898957402</v>
      </c>
    </row>
    <row r="781" spans="1:11" x14ac:dyDescent="0.25">
      <c r="A781" s="1">
        <v>1999</v>
      </c>
      <c r="B781" s="2">
        <v>36368</v>
      </c>
      <c r="C781" s="3">
        <v>208</v>
      </c>
      <c r="D781" s="4">
        <v>0.16666666666666699</v>
      </c>
      <c r="E781" s="36">
        <v>3.1470820960126513</v>
      </c>
      <c r="F781" s="51">
        <f t="shared" si="72"/>
        <v>208.16666666666666</v>
      </c>
      <c r="G781" s="69">
        <f t="shared" si="75"/>
        <v>1.1464757048130763</v>
      </c>
      <c r="I781" s="69"/>
      <c r="J781" s="59">
        <v>5.7099389473683697</v>
      </c>
      <c r="K781" s="36">
        <f t="shared" si="73"/>
        <v>-0.21839443451362817</v>
      </c>
    </row>
    <row r="782" spans="1:11" x14ac:dyDescent="0.25">
      <c r="A782" s="1">
        <v>1999</v>
      </c>
      <c r="B782" s="2">
        <v>36368</v>
      </c>
      <c r="C782" s="3">
        <v>208</v>
      </c>
      <c r="D782" s="4">
        <v>0.20833333333333401</v>
      </c>
      <c r="E782" s="7">
        <v>3.2227893271539392</v>
      </c>
      <c r="F782" s="5">
        <f t="shared" si="72"/>
        <v>208.20833333333334</v>
      </c>
      <c r="G782" s="67"/>
      <c r="H782" s="67"/>
      <c r="I782" s="67"/>
      <c r="J782" s="59">
        <v>5.403205191029004</v>
      </c>
      <c r="K782" s="15">
        <f t="shared" si="73"/>
        <v>7.5707231141287856E-2</v>
      </c>
    </row>
    <row r="783" spans="1:11" x14ac:dyDescent="0.25">
      <c r="A783" s="1">
        <v>1999</v>
      </c>
      <c r="B783" s="2">
        <v>36368</v>
      </c>
      <c r="C783" s="3">
        <v>208</v>
      </c>
      <c r="D783" s="4">
        <v>0.25</v>
      </c>
      <c r="E783" s="7">
        <v>3.4186398024324181</v>
      </c>
      <c r="F783" s="5">
        <f t="shared" si="72"/>
        <v>208.25</v>
      </c>
      <c r="G783" s="67"/>
      <c r="H783" s="67"/>
      <c r="I783" s="67"/>
      <c r="J783" s="59">
        <v>5.5095355718454195</v>
      </c>
      <c r="K783" s="15">
        <f t="shared" si="73"/>
        <v>0.19585047527847887</v>
      </c>
    </row>
    <row r="784" spans="1:11" x14ac:dyDescent="0.25">
      <c r="A784" s="1">
        <v>1999</v>
      </c>
      <c r="B784" s="2">
        <v>36368</v>
      </c>
      <c r="C784" s="3">
        <v>208</v>
      </c>
      <c r="D784" s="4">
        <v>0.29166666666666702</v>
      </c>
      <c r="E784" s="7">
        <v>3.5684508542365858</v>
      </c>
      <c r="F784" s="5">
        <f t="shared" si="72"/>
        <v>208.29166666666666</v>
      </c>
      <c r="G784" s="67"/>
      <c r="H784" s="67"/>
      <c r="I784" s="67"/>
      <c r="J784" s="59">
        <v>5.7846064640904746</v>
      </c>
      <c r="K784" s="15">
        <f t="shared" si="73"/>
        <v>0.14981105180416776</v>
      </c>
    </row>
    <row r="785" spans="1:11" x14ac:dyDescent="0.25">
      <c r="A785" s="1">
        <v>1999</v>
      </c>
      <c r="B785" s="2">
        <v>36368</v>
      </c>
      <c r="C785" s="3">
        <v>208</v>
      </c>
      <c r="D785" s="4">
        <v>0.33333333333333398</v>
      </c>
      <c r="E785" s="7">
        <v>3.8254406960905802</v>
      </c>
      <c r="F785" s="5">
        <f t="shared" si="72"/>
        <v>208.33333333333334</v>
      </c>
      <c r="G785" s="67"/>
      <c r="H785" s="67"/>
      <c r="I785" s="67"/>
      <c r="J785" s="59">
        <v>5.9950152447143052</v>
      </c>
      <c r="K785" s="15">
        <f t="shared" si="73"/>
        <v>0.25698984185399443</v>
      </c>
    </row>
    <row r="786" spans="1:11" x14ac:dyDescent="0.25">
      <c r="A786" s="1">
        <v>1999</v>
      </c>
      <c r="B786" s="2">
        <v>36368</v>
      </c>
      <c r="C786" s="3">
        <v>208</v>
      </c>
      <c r="D786" s="4">
        <v>0.375</v>
      </c>
      <c r="E786" s="7">
        <v>3.9445707825588912</v>
      </c>
      <c r="F786" s="5">
        <f t="shared" si="72"/>
        <v>208.375</v>
      </c>
      <c r="G786" s="67"/>
      <c r="H786" s="67"/>
      <c r="I786" s="67"/>
      <c r="J786" s="59">
        <v>6.355956033835084</v>
      </c>
      <c r="K786" s="15">
        <f t="shared" si="73"/>
        <v>0.11913008646831091</v>
      </c>
    </row>
    <row r="787" spans="1:11" x14ac:dyDescent="0.25">
      <c r="A787" s="1">
        <v>1999</v>
      </c>
      <c r="B787" s="2">
        <v>36368</v>
      </c>
      <c r="C787" s="3">
        <v>208</v>
      </c>
      <c r="D787" s="4">
        <v>0.41666666666666702</v>
      </c>
      <c r="E787" s="7">
        <v>4.1135120028382453</v>
      </c>
      <c r="F787" s="5">
        <f t="shared" si="72"/>
        <v>208.41666666666666</v>
      </c>
      <c r="G787" s="67"/>
      <c r="H787" s="67"/>
      <c r="I787" s="67"/>
      <c r="J787" s="59">
        <v>6.5232735710096783</v>
      </c>
      <c r="K787" s="15">
        <f t="shared" si="73"/>
        <v>0.1689412202793541</v>
      </c>
    </row>
    <row r="788" spans="1:11" x14ac:dyDescent="0.25">
      <c r="A788" s="1">
        <v>1999</v>
      </c>
      <c r="B788" s="2">
        <v>36368</v>
      </c>
      <c r="C788" s="3">
        <v>208</v>
      </c>
      <c r="D788" s="4">
        <v>0.45833333333333398</v>
      </c>
      <c r="E788" s="7">
        <v>4.5547002606264968</v>
      </c>
      <c r="F788" s="5">
        <f t="shared" si="72"/>
        <v>208.45833333333334</v>
      </c>
      <c r="G788" s="67"/>
      <c r="H788" s="67"/>
      <c r="I788" s="67"/>
      <c r="J788" s="59">
        <v>6.7605505657840528</v>
      </c>
      <c r="K788" s="15">
        <f t="shared" si="73"/>
        <v>0.44118825778825155</v>
      </c>
    </row>
    <row r="789" spans="1:11" x14ac:dyDescent="0.25">
      <c r="A789" s="1">
        <v>1999</v>
      </c>
      <c r="B789" s="2">
        <v>36368</v>
      </c>
      <c r="C789" s="3">
        <v>208</v>
      </c>
      <c r="D789" s="4">
        <v>0.5</v>
      </c>
      <c r="E789" s="7">
        <v>5.5620960654944556</v>
      </c>
      <c r="F789" s="5">
        <f t="shared" si="72"/>
        <v>208.5</v>
      </c>
      <c r="G789" s="67"/>
      <c r="H789" s="67"/>
      <c r="I789" s="67"/>
      <c r="J789" s="59">
        <v>7.380196995261934</v>
      </c>
      <c r="K789" s="15">
        <f t="shared" si="73"/>
        <v>1.0073958048679588</v>
      </c>
    </row>
    <row r="790" spans="1:11" x14ac:dyDescent="0.25">
      <c r="A790" s="1">
        <v>1999</v>
      </c>
      <c r="B790" s="2">
        <v>36368</v>
      </c>
      <c r="C790" s="3">
        <v>208</v>
      </c>
      <c r="D790" s="4">
        <v>0.54166666666666696</v>
      </c>
      <c r="E790" s="7">
        <v>6.2029921588146122</v>
      </c>
      <c r="F790" s="5">
        <f t="shared" si="72"/>
        <v>208.54166666666666</v>
      </c>
      <c r="G790" s="67"/>
      <c r="H790" s="67"/>
      <c r="I790" s="67"/>
      <c r="J790" s="59">
        <v>8.7950787436719882</v>
      </c>
      <c r="K790" s="15">
        <f t="shared" si="73"/>
        <v>0.64089609332015662</v>
      </c>
    </row>
    <row r="791" spans="1:11" x14ac:dyDescent="0.25">
      <c r="A791" s="1">
        <v>1999</v>
      </c>
      <c r="B791" s="2">
        <v>36368</v>
      </c>
      <c r="C791" s="3">
        <v>208</v>
      </c>
      <c r="D791" s="4">
        <v>0.58333333333333404</v>
      </c>
      <c r="E791" s="7">
        <v>6.3388370432987617</v>
      </c>
      <c r="F791" s="5">
        <f t="shared" si="72"/>
        <v>208.58333333333334</v>
      </c>
      <c r="G791" s="67"/>
      <c r="H791" s="67"/>
      <c r="I791" s="67"/>
      <c r="J791" s="59">
        <v>9.6952137062002972</v>
      </c>
      <c r="K791" s="15">
        <f t="shared" si="73"/>
        <v>0.13584488448414955</v>
      </c>
    </row>
    <row r="792" spans="1:11" x14ac:dyDescent="0.25">
      <c r="A792" s="1">
        <v>1999</v>
      </c>
      <c r="B792" s="2">
        <v>36368</v>
      </c>
      <c r="C792" s="3">
        <v>208</v>
      </c>
      <c r="D792" s="4">
        <v>0.625</v>
      </c>
      <c r="E792" s="36">
        <v>6.8112580155963069</v>
      </c>
      <c r="F792" s="51">
        <f t="shared" si="72"/>
        <v>208.625</v>
      </c>
      <c r="G792" s="69">
        <f>LN(E792)</f>
        <v>1.9185768337317011</v>
      </c>
      <c r="H792" s="69"/>
      <c r="I792" s="69"/>
      <c r="J792" s="59">
        <v>9.8860070832847775</v>
      </c>
      <c r="K792" s="15">
        <f t="shared" si="73"/>
        <v>0.47242097229754521</v>
      </c>
    </row>
    <row r="793" spans="1:11" x14ac:dyDescent="0.25">
      <c r="A793" s="1">
        <v>1999</v>
      </c>
      <c r="B793" s="2">
        <v>36368</v>
      </c>
      <c r="C793" s="3">
        <v>208</v>
      </c>
      <c r="D793" s="4">
        <v>0.66666666666666696</v>
      </c>
      <c r="E793" s="36">
        <v>6.5712118083545104</v>
      </c>
      <c r="F793" s="51">
        <f t="shared" si="72"/>
        <v>208.66666666666666</v>
      </c>
      <c r="G793" s="69">
        <f>LN(E793)</f>
        <v>1.8826982612045589</v>
      </c>
      <c r="H793" s="69"/>
      <c r="I793" s="69"/>
      <c r="J793" s="59">
        <v>10.549519684826274</v>
      </c>
      <c r="K793" s="36">
        <f t="shared" si="73"/>
        <v>-0.24004620724179659</v>
      </c>
    </row>
    <row r="794" spans="1:11" x14ac:dyDescent="0.25">
      <c r="A794" s="1">
        <v>1999</v>
      </c>
      <c r="B794" s="2">
        <v>36368</v>
      </c>
      <c r="C794" s="3">
        <v>208</v>
      </c>
      <c r="D794" s="4">
        <v>0.70833333333333404</v>
      </c>
      <c r="E794" s="36">
        <v>6.0259350977277775</v>
      </c>
      <c r="F794" s="51">
        <f t="shared" si="72"/>
        <v>208.70833333333334</v>
      </c>
      <c r="G794" s="69">
        <f>LN(E794)</f>
        <v>1.7960726702763579</v>
      </c>
      <c r="H794" s="69"/>
      <c r="I794" s="69"/>
      <c r="J794" s="59">
        <v>10.212376135329368</v>
      </c>
      <c r="K794" s="36">
        <f t="shared" si="73"/>
        <v>-0.54527671062673289</v>
      </c>
    </row>
    <row r="795" spans="1:11" x14ac:dyDescent="0.25">
      <c r="A795" s="1">
        <v>1999</v>
      </c>
      <c r="B795" s="2">
        <v>36368</v>
      </c>
      <c r="C795" s="3">
        <v>208</v>
      </c>
      <c r="D795" s="4">
        <v>0.75</v>
      </c>
      <c r="E795" s="36">
        <v>5.6439840098307457</v>
      </c>
      <c r="F795" s="51">
        <f t="shared" si="72"/>
        <v>208.75</v>
      </c>
      <c r="G795" s="69">
        <f>LN(E795)</f>
        <v>1.7305902008594716</v>
      </c>
      <c r="H795" s="69"/>
      <c r="I795" s="69"/>
      <c r="J795" s="59">
        <v>9.4465380586064285</v>
      </c>
      <c r="K795" s="36">
        <f t="shared" si="73"/>
        <v>-0.3819510878970318</v>
      </c>
    </row>
    <row r="796" spans="1:11" x14ac:dyDescent="0.25">
      <c r="A796" s="1">
        <v>1999</v>
      </c>
      <c r="B796" s="2">
        <v>36368</v>
      </c>
      <c r="C796" s="3">
        <v>208</v>
      </c>
      <c r="D796" s="4">
        <v>0.79166666666666696</v>
      </c>
      <c r="E796" s="36">
        <v>5.4612209483788332</v>
      </c>
      <c r="F796" s="51">
        <f t="shared" si="72"/>
        <v>208.79166666666666</v>
      </c>
      <c r="G796" s="69">
        <f>LN(E796)</f>
        <v>1.6976723816774772</v>
      </c>
      <c r="H796" s="69"/>
      <c r="I796" s="69"/>
      <c r="J796" s="59">
        <v>8.9100899014476767</v>
      </c>
      <c r="K796" s="36">
        <f t="shared" si="73"/>
        <v>-0.18276306145191246</v>
      </c>
    </row>
    <row r="797" spans="1:11" x14ac:dyDescent="0.25">
      <c r="A797" s="1">
        <v>1999</v>
      </c>
      <c r="B797" s="2">
        <v>36368</v>
      </c>
      <c r="C797" s="3">
        <v>208</v>
      </c>
      <c r="D797" s="4">
        <v>0.83333333333333404</v>
      </c>
      <c r="E797" s="36">
        <v>4.9622818450747808</v>
      </c>
      <c r="F797" s="51">
        <f t="shared" si="72"/>
        <v>208.83333333333334</v>
      </c>
      <c r="G797" s="69">
        <f t="shared" ref="G797:G804" si="76">LN(E797)</f>
        <v>1.6018656843567889</v>
      </c>
      <c r="H797" s="69"/>
      <c r="I797" s="69"/>
      <c r="J797" s="59">
        <v>8.6534002083972368</v>
      </c>
      <c r="K797" s="36">
        <f t="shared" si="73"/>
        <v>-0.49893910330405244</v>
      </c>
    </row>
    <row r="798" spans="1:11" x14ac:dyDescent="0.25">
      <c r="A798" s="1">
        <v>1999</v>
      </c>
      <c r="B798" s="2">
        <v>36368</v>
      </c>
      <c r="C798" s="3">
        <v>208</v>
      </c>
      <c r="D798" s="4">
        <v>0.875</v>
      </c>
      <c r="E798" s="36">
        <v>4.3702745287058047</v>
      </c>
      <c r="F798" s="51">
        <f t="shared" si="72"/>
        <v>208.875</v>
      </c>
      <c r="G798" s="69">
        <f t="shared" si="76"/>
        <v>1.4748258283484719</v>
      </c>
      <c r="H798" s="69"/>
      <c r="I798" s="69"/>
      <c r="J798" s="59">
        <v>7.9526430408353654</v>
      </c>
      <c r="K798" s="36">
        <f t="shared" si="73"/>
        <v>-0.59200731636897608</v>
      </c>
    </row>
    <row r="799" spans="1:11" x14ac:dyDescent="0.25">
      <c r="A799" s="1">
        <v>1999</v>
      </c>
      <c r="B799" s="2">
        <v>36368</v>
      </c>
      <c r="C799" s="3">
        <v>208</v>
      </c>
      <c r="D799" s="4">
        <v>0.91666666666666696</v>
      </c>
      <c r="E799" s="36">
        <v>3.9295096891134813</v>
      </c>
      <c r="F799" s="51">
        <f t="shared" si="72"/>
        <v>208.91666666666666</v>
      </c>
      <c r="G799" s="69">
        <f t="shared" si="76"/>
        <v>1.3685146570580373</v>
      </c>
      <c r="H799" s="69"/>
      <c r="I799" s="69"/>
      <c r="J799" s="59">
        <v>7.1211720908789387</v>
      </c>
      <c r="K799" s="36">
        <f t="shared" si="73"/>
        <v>-0.44076483959232338</v>
      </c>
    </row>
    <row r="800" spans="1:11" s="35" customFormat="1" x14ac:dyDescent="0.25">
      <c r="A800" s="29">
        <v>1999</v>
      </c>
      <c r="B800" s="30">
        <v>36368</v>
      </c>
      <c r="C800" s="31">
        <v>208</v>
      </c>
      <c r="D800" s="32">
        <v>0.95833333333333404</v>
      </c>
      <c r="E800" s="37">
        <v>3.6242683732107719</v>
      </c>
      <c r="F800" s="52">
        <f t="shared" si="72"/>
        <v>208.95833333333334</v>
      </c>
      <c r="G800" s="70">
        <f t="shared" si="76"/>
        <v>1.2876524398568232</v>
      </c>
      <c r="H800" s="70"/>
      <c r="I800" s="70"/>
      <c r="J800" s="60">
        <v>6.502120349878485</v>
      </c>
      <c r="K800" s="37">
        <f t="shared" si="73"/>
        <v>-0.30524131590270942</v>
      </c>
    </row>
    <row r="801" spans="1:11" x14ac:dyDescent="0.25">
      <c r="A801" s="1">
        <v>1999</v>
      </c>
      <c r="B801" s="2">
        <v>36369</v>
      </c>
      <c r="C801" s="3">
        <v>209</v>
      </c>
      <c r="D801" s="4">
        <v>0</v>
      </c>
      <c r="E801" s="36">
        <v>3.3129994884473053</v>
      </c>
      <c r="F801" s="51">
        <f t="shared" si="72"/>
        <v>209</v>
      </c>
      <c r="G801" s="69">
        <f t="shared" si="76"/>
        <v>1.1978539689100516</v>
      </c>
      <c r="H801" s="69"/>
      <c r="I801" s="69"/>
      <c r="J801" s="59">
        <v>6.0734106365319827</v>
      </c>
      <c r="K801" s="36">
        <f t="shared" si="73"/>
        <v>-0.31126888476346659</v>
      </c>
    </row>
    <row r="802" spans="1:11" x14ac:dyDescent="0.25">
      <c r="A802" s="1">
        <v>1999</v>
      </c>
      <c r="B802" s="2">
        <v>36369</v>
      </c>
      <c r="C802" s="3">
        <v>209</v>
      </c>
      <c r="D802" s="4">
        <v>4.1666666666666664E-2</v>
      </c>
      <c r="E802" s="36">
        <v>3.0000227334644638</v>
      </c>
      <c r="F802" s="51">
        <f t="shared" si="72"/>
        <v>209.04166666666666</v>
      </c>
      <c r="G802" s="69">
        <f t="shared" si="76"/>
        <v>1.0986198664608862</v>
      </c>
      <c r="H802" s="69"/>
      <c r="I802" s="69"/>
      <c r="J802" s="59">
        <v>5.6362352365832935</v>
      </c>
      <c r="K802" s="36">
        <f t="shared" si="73"/>
        <v>-0.3129767549828415</v>
      </c>
    </row>
    <row r="803" spans="1:11" x14ac:dyDescent="0.25">
      <c r="A803" s="1">
        <v>1999</v>
      </c>
      <c r="B803" s="2">
        <v>36369</v>
      </c>
      <c r="C803" s="3">
        <v>209</v>
      </c>
      <c r="D803" s="4">
        <v>8.3333333333333329E-2</v>
      </c>
      <c r="E803" s="36">
        <v>2.7225536844911522</v>
      </c>
      <c r="F803" s="51">
        <f t="shared" si="72"/>
        <v>209.08333333333334</v>
      </c>
      <c r="G803" s="69">
        <f t="shared" si="76"/>
        <v>1.0015702944519249</v>
      </c>
      <c r="H803" s="69"/>
      <c r="I803" s="69"/>
      <c r="J803" s="59">
        <v>5.1966611425062688</v>
      </c>
      <c r="K803" s="36">
        <f t="shared" si="73"/>
        <v>-0.27746904897331159</v>
      </c>
    </row>
    <row r="804" spans="1:11" x14ac:dyDescent="0.25">
      <c r="A804" s="1">
        <v>1999</v>
      </c>
      <c r="B804" s="2">
        <v>36369</v>
      </c>
      <c r="C804" s="3">
        <v>209</v>
      </c>
      <c r="D804" s="4">
        <v>0.125</v>
      </c>
      <c r="E804" s="36">
        <v>2.5177262088924524</v>
      </c>
      <c r="F804" s="51">
        <f t="shared" si="72"/>
        <v>209.125</v>
      </c>
      <c r="G804" s="69">
        <f t="shared" si="76"/>
        <v>0.923356196148856</v>
      </c>
      <c r="H804" s="69"/>
      <c r="I804" s="69"/>
      <c r="J804" s="59">
        <v>4.8069574220381348</v>
      </c>
      <c r="K804" s="36">
        <f t="shared" si="73"/>
        <v>-0.20482747559869985</v>
      </c>
    </row>
    <row r="805" spans="1:11" x14ac:dyDescent="0.25">
      <c r="A805" s="1">
        <v>1999</v>
      </c>
      <c r="B805" s="2">
        <v>36369</v>
      </c>
      <c r="C805" s="3">
        <v>209</v>
      </c>
      <c r="D805" s="4">
        <v>0.16666666666666699</v>
      </c>
      <c r="E805" s="36">
        <v>2.3746865583246448</v>
      </c>
      <c r="F805" s="51">
        <f t="shared" si="72"/>
        <v>209.16666666666666</v>
      </c>
      <c r="G805" s="69">
        <f>LN(E805)</f>
        <v>0.86486545333482479</v>
      </c>
      <c r="I805" s="69"/>
      <c r="J805" s="59">
        <v>4.5192783832759158</v>
      </c>
      <c r="K805" s="36">
        <f t="shared" si="73"/>
        <v>-0.14303965056780754</v>
      </c>
    </row>
    <row r="806" spans="1:11" x14ac:dyDescent="0.25">
      <c r="A806" s="1">
        <v>1999</v>
      </c>
      <c r="B806" s="2">
        <v>36369</v>
      </c>
      <c r="C806" s="3">
        <v>209</v>
      </c>
      <c r="D806" s="4">
        <v>0.20833333333333401</v>
      </c>
      <c r="E806" s="36">
        <v>2.3647161770476135</v>
      </c>
      <c r="F806" s="51">
        <f t="shared" si="72"/>
        <v>209.20833333333334</v>
      </c>
      <c r="G806" s="69"/>
      <c r="H806" s="69"/>
      <c r="I806" s="69"/>
      <c r="J806" s="59">
        <v>4.3183799976469732</v>
      </c>
      <c r="K806" s="36">
        <f t="shared" si="73"/>
        <v>-9.9703812770313149E-3</v>
      </c>
    </row>
    <row r="807" spans="1:11" x14ac:dyDescent="0.25">
      <c r="A807" s="1">
        <v>1999</v>
      </c>
      <c r="B807" s="2">
        <v>36369</v>
      </c>
      <c r="C807" s="3">
        <v>209</v>
      </c>
      <c r="D807" s="4">
        <v>0.25</v>
      </c>
      <c r="E807" s="7">
        <v>2.4968916035026587</v>
      </c>
      <c r="F807" s="5">
        <f t="shared" si="72"/>
        <v>209.25</v>
      </c>
      <c r="G807" s="67"/>
      <c r="H807" s="67"/>
      <c r="I807" s="67"/>
      <c r="J807" s="59">
        <v>4.3043766531567602</v>
      </c>
      <c r="K807" s="15">
        <f t="shared" si="73"/>
        <v>0.13217542645504521</v>
      </c>
    </row>
    <row r="808" spans="1:11" x14ac:dyDescent="0.25">
      <c r="A808" s="1">
        <v>1999</v>
      </c>
      <c r="B808" s="2">
        <v>36369</v>
      </c>
      <c r="C808" s="3">
        <v>209</v>
      </c>
      <c r="D808" s="4">
        <v>0.29166666666666702</v>
      </c>
      <c r="E808" s="7">
        <v>2.7225536844911522</v>
      </c>
      <c r="F808" s="5">
        <f t="shared" si="72"/>
        <v>209.29166666666666</v>
      </c>
      <c r="G808" s="67"/>
      <c r="H808" s="67"/>
      <c r="I808" s="67"/>
      <c r="J808" s="59">
        <v>4.4900162970542956</v>
      </c>
      <c r="K808" s="15">
        <f t="shared" si="73"/>
        <v>0.2256620809884935</v>
      </c>
    </row>
    <row r="809" spans="1:11" x14ac:dyDescent="0.25">
      <c r="A809" s="1">
        <v>1999</v>
      </c>
      <c r="B809" s="2">
        <v>36369</v>
      </c>
      <c r="C809" s="3">
        <v>209</v>
      </c>
      <c r="D809" s="4">
        <v>0.33333333333333398</v>
      </c>
      <c r="E809" s="7">
        <v>2.9404196512592367</v>
      </c>
      <c r="F809" s="5">
        <f t="shared" si="72"/>
        <v>209.33333333333334</v>
      </c>
      <c r="G809" s="67"/>
      <c r="H809" s="67"/>
      <c r="I809" s="67"/>
      <c r="J809" s="59">
        <v>4.8069574220381348</v>
      </c>
      <c r="K809" s="15">
        <f t="shared" si="73"/>
        <v>0.21786596676808445</v>
      </c>
    </row>
    <row r="810" spans="1:11" x14ac:dyDescent="0.25">
      <c r="A810" s="1">
        <v>1999</v>
      </c>
      <c r="B810" s="2">
        <v>36369</v>
      </c>
      <c r="C810" s="3">
        <v>209</v>
      </c>
      <c r="D810" s="4">
        <v>0.375</v>
      </c>
      <c r="E810" s="7">
        <v>3.5408128628723796</v>
      </c>
      <c r="F810" s="5">
        <f t="shared" si="72"/>
        <v>209.375</v>
      </c>
      <c r="G810" s="67"/>
      <c r="H810" s="67"/>
      <c r="I810" s="67"/>
      <c r="J810" s="59">
        <v>5.1129489483978041</v>
      </c>
      <c r="K810" s="15">
        <f t="shared" si="73"/>
        <v>0.60039321161314296</v>
      </c>
    </row>
    <row r="811" spans="1:11" x14ac:dyDescent="0.25">
      <c r="A811" s="1">
        <v>1999</v>
      </c>
      <c r="B811" s="2">
        <v>36369</v>
      </c>
      <c r="C811" s="3">
        <v>209</v>
      </c>
      <c r="D811" s="4">
        <v>0.41666666666666702</v>
      </c>
      <c r="E811" s="7">
        <v>3.9596808739654246</v>
      </c>
      <c r="F811" s="5">
        <f t="shared" si="72"/>
        <v>209.41666666666666</v>
      </c>
      <c r="G811" s="67"/>
      <c r="H811" s="67"/>
      <c r="I811" s="67"/>
      <c r="J811" s="59">
        <v>5.9561978411128926</v>
      </c>
      <c r="K811" s="15">
        <f t="shared" si="73"/>
        <v>0.41886801109304495</v>
      </c>
    </row>
    <row r="812" spans="1:11" x14ac:dyDescent="0.25">
      <c r="A812" s="1">
        <v>1999</v>
      </c>
      <c r="B812" s="2">
        <v>36369</v>
      </c>
      <c r="C812" s="3">
        <v>209</v>
      </c>
      <c r="D812" s="4">
        <v>0.45833333333333398</v>
      </c>
      <c r="E812" s="7">
        <v>4.1923216399364787</v>
      </c>
      <c r="F812" s="5">
        <f t="shared" si="72"/>
        <v>209.45833333333334</v>
      </c>
      <c r="G812" s="67"/>
      <c r="H812" s="67"/>
      <c r="I812" s="67"/>
      <c r="J812" s="59">
        <v>6.5444956095020004</v>
      </c>
      <c r="K812" s="15">
        <f t="shared" si="73"/>
        <v>0.2326407659710541</v>
      </c>
    </row>
    <row r="813" spans="1:11" x14ac:dyDescent="0.25">
      <c r="A813" s="1">
        <v>1999</v>
      </c>
      <c r="B813" s="2">
        <v>36369</v>
      </c>
      <c r="C813" s="3">
        <v>209</v>
      </c>
      <c r="D813" s="4">
        <v>0.5</v>
      </c>
      <c r="E813" s="7">
        <v>4.9439205884645565</v>
      </c>
      <c r="F813" s="5">
        <f t="shared" si="72"/>
        <v>209.5</v>
      </c>
      <c r="G813" s="67"/>
      <c r="H813" s="67"/>
      <c r="I813" s="67"/>
      <c r="J813" s="59">
        <v>6.8712382583377503</v>
      </c>
      <c r="K813" s="15">
        <f t="shared" si="73"/>
        <v>0.75159894852807785</v>
      </c>
    </row>
    <row r="814" spans="1:11" x14ac:dyDescent="0.25">
      <c r="A814" s="1">
        <v>1999</v>
      </c>
      <c r="B814" s="2">
        <v>36369</v>
      </c>
      <c r="C814" s="3">
        <v>209</v>
      </c>
      <c r="D814" s="4">
        <v>0.54166666666666696</v>
      </c>
      <c r="E814" s="7">
        <v>6.1138885550257456</v>
      </c>
      <c r="F814" s="5">
        <f t="shared" si="72"/>
        <v>209.54166666666666</v>
      </c>
      <c r="G814" s="67"/>
      <c r="H814" s="67"/>
      <c r="I814" s="67"/>
      <c r="J814" s="59">
        <v>7.9268547590794327</v>
      </c>
      <c r="K814" s="15">
        <f t="shared" si="73"/>
        <v>1.1699679665611891</v>
      </c>
    </row>
    <row r="815" spans="1:11" x14ac:dyDescent="0.25">
      <c r="A815" s="1">
        <v>1999</v>
      </c>
      <c r="B815" s="2">
        <v>36369</v>
      </c>
      <c r="C815" s="3">
        <v>209</v>
      </c>
      <c r="D815" s="4">
        <v>0.58333333333333404</v>
      </c>
      <c r="E815" s="7">
        <v>6.7384237423448026</v>
      </c>
      <c r="F815" s="5">
        <f t="shared" si="72"/>
        <v>209.58333333333334</v>
      </c>
      <c r="G815" s="67"/>
      <c r="H815" s="67"/>
      <c r="I815" s="67"/>
      <c r="J815" s="59">
        <v>9.5700681952608786</v>
      </c>
      <c r="K815" s="15">
        <f t="shared" si="73"/>
        <v>0.62453518731905699</v>
      </c>
    </row>
    <row r="816" spans="1:11" x14ac:dyDescent="0.25">
      <c r="A816" s="1">
        <v>1999</v>
      </c>
      <c r="B816" s="2">
        <v>36369</v>
      </c>
      <c r="C816" s="3">
        <v>209</v>
      </c>
      <c r="D816" s="4">
        <v>0.625</v>
      </c>
      <c r="E816" s="7">
        <v>7.1352044021689602</v>
      </c>
      <c r="F816" s="5">
        <f t="shared" si="72"/>
        <v>209.625</v>
      </c>
      <c r="G816" s="67"/>
      <c r="H816" s="67"/>
      <c r="I816" s="67"/>
      <c r="J816" s="59">
        <v>10.447224357225846</v>
      </c>
      <c r="K816" s="15">
        <f t="shared" si="73"/>
        <v>0.39678065982415767</v>
      </c>
    </row>
    <row r="817" spans="1:11" x14ac:dyDescent="0.25">
      <c r="A817" s="1">
        <v>1999</v>
      </c>
      <c r="B817" s="2">
        <v>36369</v>
      </c>
      <c r="C817" s="3">
        <v>209</v>
      </c>
      <c r="D817" s="4">
        <v>0.66666666666666696</v>
      </c>
      <c r="E817" s="36">
        <v>7.2119238037755551</v>
      </c>
      <c r="F817" s="51">
        <f t="shared" si="72"/>
        <v>209.66666666666666</v>
      </c>
      <c r="G817" s="69"/>
      <c r="H817" s="69"/>
      <c r="I817" s="69"/>
      <c r="J817" s="59">
        <v>11.004500564844045</v>
      </c>
      <c r="K817" s="15">
        <f t="shared" si="73"/>
        <v>7.671940160659485E-2</v>
      </c>
    </row>
    <row r="818" spans="1:11" x14ac:dyDescent="0.25">
      <c r="A818" s="1">
        <v>1999</v>
      </c>
      <c r="B818" s="2">
        <v>36369</v>
      </c>
      <c r="C818" s="3">
        <v>209</v>
      </c>
      <c r="D818" s="4">
        <v>0.70833333333333404</v>
      </c>
      <c r="E818" s="36">
        <v>7.1352044021689602</v>
      </c>
      <c r="F818" s="51">
        <f t="shared" si="72"/>
        <v>209.70833333333334</v>
      </c>
      <c r="G818" s="69"/>
      <c r="H818" s="69"/>
      <c r="I818" s="69"/>
      <c r="J818" s="59">
        <v>11.112252533392633</v>
      </c>
      <c r="K818" s="36">
        <f t="shared" si="73"/>
        <v>-7.671940160659485E-2</v>
      </c>
    </row>
    <row r="819" spans="1:11" x14ac:dyDescent="0.25">
      <c r="A819" s="1">
        <v>1999</v>
      </c>
      <c r="B819" s="2">
        <v>36369</v>
      </c>
      <c r="C819" s="3">
        <v>209</v>
      </c>
      <c r="D819" s="4">
        <v>0.75</v>
      </c>
      <c r="E819" s="36">
        <v>7.0592289241299859</v>
      </c>
      <c r="F819" s="51">
        <f t="shared" si="72"/>
        <v>209.75</v>
      </c>
      <c r="G819" s="69">
        <f>LN(E819)</f>
        <v>1.9543358279951526</v>
      </c>
      <c r="H819" s="69"/>
      <c r="I819" s="69"/>
      <c r="J819" s="59">
        <v>11.004500564844045</v>
      </c>
      <c r="K819" s="36">
        <f t="shared" si="73"/>
        <v>-7.5975478038974309E-2</v>
      </c>
    </row>
    <row r="820" spans="1:11" x14ac:dyDescent="0.25">
      <c r="A820" s="1">
        <v>1999</v>
      </c>
      <c r="B820" s="2">
        <v>36369</v>
      </c>
      <c r="C820" s="3">
        <v>209</v>
      </c>
      <c r="D820" s="4">
        <v>0.79166666666666696</v>
      </c>
      <c r="E820" s="36">
        <v>6.5712118083545104</v>
      </c>
      <c r="F820" s="51">
        <f t="shared" si="72"/>
        <v>209.79166666666666</v>
      </c>
      <c r="G820" s="69">
        <f t="shared" ref="G820:G827" si="77">LN(E820)</f>
        <v>1.8826982612045589</v>
      </c>
      <c r="H820" s="69"/>
      <c r="I820" s="69"/>
      <c r="J820" s="59">
        <v>10.897793432766834</v>
      </c>
      <c r="K820" s="36">
        <f t="shared" si="73"/>
        <v>-0.48801711577547557</v>
      </c>
    </row>
    <row r="821" spans="1:11" x14ac:dyDescent="0.25">
      <c r="A821" s="1">
        <v>1999</v>
      </c>
      <c r="B821" s="2">
        <v>36369</v>
      </c>
      <c r="C821" s="3">
        <v>209</v>
      </c>
      <c r="D821" s="4">
        <v>0.83333333333333404</v>
      </c>
      <c r="E821" s="36">
        <v>6.0041246997906779</v>
      </c>
      <c r="F821" s="51">
        <f t="shared" si="72"/>
        <v>209.83333333333334</v>
      </c>
      <c r="G821" s="69">
        <f t="shared" si="77"/>
        <v>1.7924466830076784</v>
      </c>
      <c r="H821" s="69"/>
      <c r="I821" s="69"/>
      <c r="J821" s="59">
        <v>10.212376135329368</v>
      </c>
      <c r="K821" s="36">
        <f t="shared" si="73"/>
        <v>-0.56708710856383249</v>
      </c>
    </row>
    <row r="822" spans="1:11" x14ac:dyDescent="0.25">
      <c r="A822" s="1">
        <v>1999</v>
      </c>
      <c r="B822" s="2">
        <v>36369</v>
      </c>
      <c r="C822" s="3">
        <v>209</v>
      </c>
      <c r="D822" s="4">
        <v>0.875</v>
      </c>
      <c r="E822" s="36">
        <v>5.3031898151066317</v>
      </c>
      <c r="F822" s="51">
        <f t="shared" si="72"/>
        <v>209.875</v>
      </c>
      <c r="G822" s="69">
        <f t="shared" si="77"/>
        <v>1.6683084914247648</v>
      </c>
      <c r="H822" s="69"/>
      <c r="I822" s="69"/>
      <c r="J822" s="59">
        <v>9.415905477234098</v>
      </c>
      <c r="K822" s="36">
        <f t="shared" si="73"/>
        <v>-0.70093488468404619</v>
      </c>
    </row>
    <row r="823" spans="1:11" x14ac:dyDescent="0.25">
      <c r="A823" s="1">
        <v>1999</v>
      </c>
      <c r="B823" s="2">
        <v>36369</v>
      </c>
      <c r="C823" s="3">
        <v>209</v>
      </c>
      <c r="D823" s="4">
        <v>0.91666666666666696</v>
      </c>
      <c r="E823" s="36">
        <v>4.5717952743466332</v>
      </c>
      <c r="F823" s="51">
        <f t="shared" si="72"/>
        <v>209.91666666666666</v>
      </c>
      <c r="G823" s="69">
        <f t="shared" si="77"/>
        <v>1.5199059667905868</v>
      </c>
      <c r="H823" s="69"/>
      <c r="I823" s="69"/>
      <c r="J823" s="59">
        <v>8.4314463695317858</v>
      </c>
      <c r="K823" s="36">
        <f t="shared" si="73"/>
        <v>-0.73139454075999843</v>
      </c>
    </row>
    <row r="824" spans="1:11" s="35" customFormat="1" x14ac:dyDescent="0.25">
      <c r="A824" s="29">
        <v>1999</v>
      </c>
      <c r="B824" s="30">
        <v>36369</v>
      </c>
      <c r="C824" s="31">
        <v>209</v>
      </c>
      <c r="D824" s="32">
        <v>0.95833333333333404</v>
      </c>
      <c r="E824" s="37">
        <v>3.9900486887968905</v>
      </c>
      <c r="F824" s="52">
        <f t="shared" si="72"/>
        <v>209.95833333333334</v>
      </c>
      <c r="G824" s="70">
        <f t="shared" si="77"/>
        <v>1.3838034335333074</v>
      </c>
      <c r="H824" s="70"/>
      <c r="I824" s="70"/>
      <c r="J824" s="60">
        <v>7.4042068459924621</v>
      </c>
      <c r="K824" s="37">
        <f t="shared" si="73"/>
        <v>-0.58174658554974279</v>
      </c>
    </row>
    <row r="825" spans="1:11" x14ac:dyDescent="0.25">
      <c r="A825" s="1">
        <v>1999</v>
      </c>
      <c r="B825" s="2">
        <v>36370</v>
      </c>
      <c r="C825" s="3">
        <v>210</v>
      </c>
      <c r="D825" s="4">
        <v>0</v>
      </c>
      <c r="E825" s="36">
        <v>3.4724982778303328</v>
      </c>
      <c r="F825" s="51">
        <f t="shared" si="72"/>
        <v>210</v>
      </c>
      <c r="G825" s="69">
        <f t="shared" si="77"/>
        <v>1.2448742997010502</v>
      </c>
      <c r="H825" s="69"/>
      <c r="I825" s="69"/>
      <c r="J825" s="59">
        <v>6.5871470348270931</v>
      </c>
      <c r="K825" s="36">
        <f t="shared" si="73"/>
        <v>-0.51755041096655763</v>
      </c>
    </row>
    <row r="826" spans="1:11" x14ac:dyDescent="0.25">
      <c r="A826" s="1">
        <v>1999</v>
      </c>
      <c r="B826" s="2">
        <v>36370</v>
      </c>
      <c r="C826" s="3">
        <v>210</v>
      </c>
      <c r="D826" s="4">
        <v>4.1666666666666664E-2</v>
      </c>
      <c r="E826" s="36">
        <v>2.976065283830633</v>
      </c>
      <c r="F826" s="51">
        <f t="shared" si="72"/>
        <v>210.04166666666666</v>
      </c>
      <c r="G826" s="69">
        <f t="shared" si="77"/>
        <v>1.0906020535012839</v>
      </c>
      <c r="H826" s="69"/>
      <c r="I826" s="69"/>
      <c r="J826" s="59">
        <v>5.8602503902111414</v>
      </c>
      <c r="K826" s="36">
        <f t="shared" si="73"/>
        <v>-0.49643299399969987</v>
      </c>
    </row>
    <row r="827" spans="1:11" x14ac:dyDescent="0.25">
      <c r="A827" s="1">
        <v>1999</v>
      </c>
      <c r="B827" s="2">
        <v>36370</v>
      </c>
      <c r="C827" s="3">
        <v>210</v>
      </c>
      <c r="D827" s="4">
        <v>8.3333333333333329E-2</v>
      </c>
      <c r="E827" s="36">
        <v>2.6783754701121003</v>
      </c>
      <c r="F827" s="51">
        <f t="shared" si="72"/>
        <v>210.08333333333334</v>
      </c>
      <c r="G827" s="69">
        <f t="shared" si="77"/>
        <v>0.98521044286012649</v>
      </c>
      <c r="H827" s="69"/>
      <c r="I827" s="69"/>
      <c r="J827" s="59">
        <v>5.1630130390879678</v>
      </c>
      <c r="K827" s="36">
        <f t="shared" si="73"/>
        <v>-0.29768981371853265</v>
      </c>
    </row>
    <row r="828" spans="1:11" x14ac:dyDescent="0.25">
      <c r="A828" s="1">
        <v>1999</v>
      </c>
      <c r="B828" s="2">
        <v>36370</v>
      </c>
      <c r="C828" s="3">
        <v>210</v>
      </c>
      <c r="D828" s="4">
        <v>0.125</v>
      </c>
      <c r="E828" s="36">
        <v>2.4453933812562356</v>
      </c>
      <c r="F828" s="51">
        <f t="shared" si="72"/>
        <v>210.125</v>
      </c>
      <c r="G828" s="69">
        <f>LN(E828)</f>
        <v>0.89420600211442458</v>
      </c>
      <c r="H828" s="69">
        <f t="shared" ref="H828" si="78">LN(E828)</f>
        <v>0.89420600211442458</v>
      </c>
      <c r="I828" s="69"/>
      <c r="J828" s="59">
        <v>4.7449093681349721</v>
      </c>
      <c r="K828" s="36">
        <f t="shared" si="73"/>
        <v>-0.23298208885586469</v>
      </c>
    </row>
    <row r="829" spans="1:11" x14ac:dyDescent="0.25">
      <c r="A829" s="1">
        <v>1999</v>
      </c>
      <c r="B829" s="2">
        <v>36370</v>
      </c>
      <c r="C829" s="3">
        <v>210</v>
      </c>
      <c r="D829" s="4">
        <v>0.16666666666666699</v>
      </c>
      <c r="E829" s="36">
        <v>2.2764251425603792</v>
      </c>
      <c r="F829" s="51">
        <f t="shared" si="72"/>
        <v>210.16666666666666</v>
      </c>
      <c r="G829" s="69"/>
      <c r="H829" s="69">
        <f>LN(E829)</f>
        <v>0.82260629256388151</v>
      </c>
      <c r="I829" s="69"/>
      <c r="J829" s="59">
        <v>4.4176873332250501</v>
      </c>
      <c r="K829" s="36">
        <f t="shared" si="73"/>
        <v>-0.16896823869585642</v>
      </c>
    </row>
    <row r="830" spans="1:11" x14ac:dyDescent="0.25">
      <c r="A830" s="1">
        <v>1999</v>
      </c>
      <c r="B830" s="2">
        <v>36370</v>
      </c>
      <c r="C830" s="3">
        <v>210</v>
      </c>
      <c r="D830" s="4">
        <v>0.20833333333333401</v>
      </c>
      <c r="E830" s="36">
        <v>2.1813039837442108</v>
      </c>
      <c r="F830" s="51">
        <f t="shared" si="72"/>
        <v>210.20833333333334</v>
      </c>
      <c r="G830" s="69"/>
      <c r="H830" s="69">
        <f>LN(E830)</f>
        <v>0.77992285565682951</v>
      </c>
      <c r="I830" s="69"/>
      <c r="J830" s="59">
        <v>4.1803723912364879</v>
      </c>
      <c r="K830" s="36">
        <f t="shared" si="73"/>
        <v>-9.512115881616845E-2</v>
      </c>
    </row>
    <row r="831" spans="1:11" x14ac:dyDescent="0.25">
      <c r="A831" s="1">
        <v>1999</v>
      </c>
      <c r="B831" s="2">
        <v>36370</v>
      </c>
      <c r="C831" s="3">
        <v>210</v>
      </c>
      <c r="D831" s="4">
        <v>0.25</v>
      </c>
      <c r="E831" s="36">
        <v>2.1348895126524203</v>
      </c>
      <c r="F831" s="51">
        <f t="shared" si="72"/>
        <v>210.25</v>
      </c>
      <c r="G831" s="69"/>
      <c r="H831" s="69">
        <f>LN(E831)</f>
        <v>0.75841489482739499</v>
      </c>
      <c r="I831" s="69"/>
      <c r="J831" s="59">
        <v>4.0467752580677114</v>
      </c>
      <c r="K831" s="36">
        <f t="shared" si="73"/>
        <v>-4.6414471091790421E-2</v>
      </c>
    </row>
    <row r="832" spans="1:11" x14ac:dyDescent="0.25">
      <c r="A832" s="1">
        <v>1999</v>
      </c>
      <c r="B832" s="2">
        <v>36370</v>
      </c>
      <c r="C832" s="3">
        <v>210</v>
      </c>
      <c r="D832" s="4">
        <v>0.29166666666666702</v>
      </c>
      <c r="E832" s="7">
        <v>2.1348895126524203</v>
      </c>
      <c r="F832" s="5">
        <f t="shared" si="72"/>
        <v>210.29166666666666</v>
      </c>
      <c r="G832" s="67"/>
      <c r="H832" s="67"/>
      <c r="I832" s="67"/>
      <c r="J832" s="59">
        <v>3.9815863941747471</v>
      </c>
      <c r="K832" s="15">
        <f t="shared" si="73"/>
        <v>0</v>
      </c>
    </row>
    <row r="833" spans="1:11" x14ac:dyDescent="0.25">
      <c r="A833" s="1">
        <v>1999</v>
      </c>
      <c r="B833" s="2">
        <v>36370</v>
      </c>
      <c r="C833" s="3">
        <v>210</v>
      </c>
      <c r="D833" s="4">
        <v>0.33333333333333398</v>
      </c>
      <c r="E833" s="7">
        <v>2.2189821122444875</v>
      </c>
      <c r="F833" s="5">
        <f t="shared" si="72"/>
        <v>210.33333333333334</v>
      </c>
      <c r="G833" s="67"/>
      <c r="H833" s="67"/>
      <c r="I833" s="67"/>
      <c r="J833" s="59">
        <v>3.9815863941747471</v>
      </c>
      <c r="K833" s="15">
        <f t="shared" si="73"/>
        <v>8.4092599592067163E-2</v>
      </c>
    </row>
    <row r="834" spans="1:11" x14ac:dyDescent="0.25">
      <c r="A834" s="1">
        <v>1999</v>
      </c>
      <c r="B834" s="2">
        <v>36370</v>
      </c>
      <c r="C834" s="3">
        <v>210</v>
      </c>
      <c r="D834" s="4">
        <v>0.375</v>
      </c>
      <c r="E834" s="7">
        <v>2.4556262281058876</v>
      </c>
      <c r="F834" s="5">
        <f t="shared" ref="F834:F897" si="79">SUM(C834+D834)</f>
        <v>210.375</v>
      </c>
      <c r="G834" s="67"/>
      <c r="H834" s="67"/>
      <c r="I834" s="67"/>
      <c r="J834" s="59">
        <v>4.0996939778714712</v>
      </c>
      <c r="K834" s="15">
        <f t="shared" si="73"/>
        <v>0.23664411586140011</v>
      </c>
    </row>
    <row r="835" spans="1:11" x14ac:dyDescent="0.25">
      <c r="A835" s="1">
        <v>1999</v>
      </c>
      <c r="B835" s="2">
        <v>36370</v>
      </c>
      <c r="C835" s="3">
        <v>210</v>
      </c>
      <c r="D835" s="4">
        <v>0.41666666666666702</v>
      </c>
      <c r="E835" s="7">
        <v>2.9404196512592367</v>
      </c>
      <c r="F835" s="5">
        <f t="shared" si="79"/>
        <v>210.41666666666666</v>
      </c>
      <c r="G835" s="67"/>
      <c r="H835" s="67"/>
      <c r="I835" s="67"/>
      <c r="J835" s="59">
        <v>4.4320593091374825</v>
      </c>
      <c r="K835" s="15">
        <f t="shared" ref="K835:K898" si="80">E835-E834</f>
        <v>0.48479342315334906</v>
      </c>
    </row>
    <row r="836" spans="1:11" x14ac:dyDescent="0.25">
      <c r="A836" s="1">
        <v>1999</v>
      </c>
      <c r="B836" s="2">
        <v>36370</v>
      </c>
      <c r="C836" s="3">
        <v>210</v>
      </c>
      <c r="D836" s="4">
        <v>0.45833333333333398</v>
      </c>
      <c r="E836" s="7">
        <v>3.666609997621646</v>
      </c>
      <c r="F836" s="5">
        <f t="shared" si="79"/>
        <v>210.45833333333334</v>
      </c>
      <c r="G836" s="67"/>
      <c r="H836" s="67"/>
      <c r="I836" s="67"/>
      <c r="J836" s="59">
        <v>5.1129489483978041</v>
      </c>
      <c r="K836" s="15">
        <f t="shared" si="80"/>
        <v>0.72619034636240931</v>
      </c>
    </row>
    <row r="837" spans="1:11" x14ac:dyDescent="0.25">
      <c r="A837" s="1">
        <v>1999</v>
      </c>
      <c r="B837" s="2">
        <v>36370</v>
      </c>
      <c r="C837" s="3">
        <v>210</v>
      </c>
      <c r="D837" s="4">
        <v>0.5</v>
      </c>
      <c r="E837" s="7">
        <v>4.3048275859434986</v>
      </c>
      <c r="F837" s="5">
        <f t="shared" si="79"/>
        <v>210.5</v>
      </c>
      <c r="G837" s="67"/>
      <c r="H837" s="67"/>
      <c r="I837" s="67"/>
      <c r="J837" s="59">
        <v>6.1328792101427609</v>
      </c>
      <c r="K837" s="15">
        <f t="shared" si="80"/>
        <v>0.6382175883218526</v>
      </c>
    </row>
    <row r="838" spans="1:11" x14ac:dyDescent="0.25">
      <c r="A838" s="1">
        <v>1999</v>
      </c>
      <c r="B838" s="2">
        <v>36370</v>
      </c>
      <c r="C838" s="3">
        <v>210</v>
      </c>
      <c r="D838" s="4">
        <v>0.54166666666666696</v>
      </c>
      <c r="E838" s="7">
        <v>5.3031898151066317</v>
      </c>
      <c r="F838" s="5">
        <f t="shared" si="79"/>
        <v>210.54166666666666</v>
      </c>
      <c r="G838" s="67"/>
      <c r="H838" s="67"/>
      <c r="I838" s="67"/>
      <c r="J838" s="59">
        <v>7.0292522274487341</v>
      </c>
      <c r="K838" s="15">
        <f t="shared" si="80"/>
        <v>0.99836222916313311</v>
      </c>
    </row>
    <row r="839" spans="1:11" x14ac:dyDescent="0.25">
      <c r="A839" s="1">
        <v>1999</v>
      </c>
      <c r="B839" s="2">
        <v>36370</v>
      </c>
      <c r="C839" s="3">
        <v>210</v>
      </c>
      <c r="D839" s="4">
        <v>0.58333333333333404</v>
      </c>
      <c r="E839" s="7">
        <v>6.0697689904643912</v>
      </c>
      <c r="F839" s="5">
        <f t="shared" si="79"/>
        <v>210.58333333333334</v>
      </c>
      <c r="G839" s="67"/>
      <c r="H839" s="67"/>
      <c r="I839" s="67"/>
      <c r="J839" s="59">
        <v>8.4314463695317858</v>
      </c>
      <c r="K839" s="15">
        <f t="shared" si="80"/>
        <v>0.76657917535775955</v>
      </c>
    </row>
    <row r="840" spans="1:11" x14ac:dyDescent="0.25">
      <c r="A840" s="1">
        <v>1999</v>
      </c>
      <c r="B840" s="2">
        <v>36370</v>
      </c>
      <c r="C840" s="3">
        <v>210</v>
      </c>
      <c r="D840" s="4">
        <v>0.625</v>
      </c>
      <c r="E840" s="36">
        <v>6.2932609492871254</v>
      </c>
      <c r="F840" s="51">
        <f t="shared" si="79"/>
        <v>210.625</v>
      </c>
      <c r="G840" s="69">
        <f>LN(E840)</f>
        <v>1.8394793702808423</v>
      </c>
      <c r="H840" s="69"/>
      <c r="I840" s="69"/>
      <c r="J840" s="59">
        <v>9.5081025146971783</v>
      </c>
      <c r="K840" s="15">
        <f t="shared" si="80"/>
        <v>0.2234919588227342</v>
      </c>
    </row>
    <row r="841" spans="1:11" x14ac:dyDescent="0.25">
      <c r="A841" s="1">
        <v>1999</v>
      </c>
      <c r="B841" s="2">
        <v>36370</v>
      </c>
      <c r="C841" s="3">
        <v>210</v>
      </c>
      <c r="D841" s="4">
        <v>0.66666666666666696</v>
      </c>
      <c r="E841" s="36">
        <v>6.047816451006474</v>
      </c>
      <c r="F841" s="51">
        <f t="shared" si="79"/>
        <v>210.66666666666666</v>
      </c>
      <c r="G841" s="69">
        <f t="shared" ref="G841:G843" si="81">LN(E841)</f>
        <v>1.7996972897074535</v>
      </c>
      <c r="H841" s="69"/>
      <c r="I841" s="69"/>
      <c r="J841" s="59">
        <v>9.8219957152909068</v>
      </c>
      <c r="K841" s="36">
        <f t="shared" si="80"/>
        <v>-0.2454444982806514</v>
      </c>
    </row>
    <row r="842" spans="1:11" x14ac:dyDescent="0.25">
      <c r="A842" s="1">
        <v>1999</v>
      </c>
      <c r="B842" s="2">
        <v>36370</v>
      </c>
      <c r="C842" s="3">
        <v>210</v>
      </c>
      <c r="D842" s="4">
        <v>0.70833333333333404</v>
      </c>
      <c r="E842" s="36">
        <v>5.6646227690956703</v>
      </c>
      <c r="F842" s="51">
        <f t="shared" si="79"/>
        <v>210.70833333333334</v>
      </c>
      <c r="G842" s="69">
        <f t="shared" si="81"/>
        <v>1.7342403025179676</v>
      </c>
      <c r="H842" s="69"/>
      <c r="I842" s="69"/>
      <c r="J842" s="59">
        <v>9.4772702963574069</v>
      </c>
      <c r="K842" s="36">
        <f t="shared" si="80"/>
        <v>-0.38319368191080372</v>
      </c>
    </row>
    <row r="843" spans="1:11" x14ac:dyDescent="0.25">
      <c r="A843" s="1">
        <v>1999</v>
      </c>
      <c r="B843" s="2">
        <v>36370</v>
      </c>
      <c r="C843" s="3">
        <v>210</v>
      </c>
      <c r="D843" s="4">
        <v>0.75</v>
      </c>
      <c r="E843" s="36">
        <v>5.4213273717208663</v>
      </c>
      <c r="F843" s="51">
        <f t="shared" si="79"/>
        <v>210.75</v>
      </c>
      <c r="G843" s="69">
        <f t="shared" si="81"/>
        <v>1.6903406879993503</v>
      </c>
      <c r="H843" s="69"/>
      <c r="I843" s="69"/>
      <c r="J843" s="59">
        <v>8.9390769228871765</v>
      </c>
      <c r="K843" s="36">
        <f t="shared" si="80"/>
        <v>-0.24329539737480399</v>
      </c>
    </row>
    <row r="844" spans="1:11" x14ac:dyDescent="0.25">
      <c r="A844" s="1">
        <v>1999</v>
      </c>
      <c r="B844" s="2">
        <v>36370</v>
      </c>
      <c r="C844" s="3">
        <v>210</v>
      </c>
      <c r="D844" s="4">
        <v>0.79166666666666696</v>
      </c>
      <c r="E844" s="36">
        <v>5.2064853779129843</v>
      </c>
      <c r="F844" s="51">
        <f t="shared" si="79"/>
        <v>210.79166666666666</v>
      </c>
      <c r="G844" s="69">
        <f t="shared" ref="G844:G850" si="82">LN(E844)</f>
        <v>1.6499050365545957</v>
      </c>
      <c r="H844" s="69"/>
      <c r="I844" s="69"/>
      <c r="J844" s="59">
        <v>8.5973699041023401</v>
      </c>
      <c r="K844" s="36">
        <f t="shared" si="80"/>
        <v>-0.21484199380788205</v>
      </c>
    </row>
    <row r="845" spans="1:11" x14ac:dyDescent="0.25">
      <c r="A845" s="1">
        <v>1999</v>
      </c>
      <c r="B845" s="2">
        <v>36370</v>
      </c>
      <c r="C845" s="3">
        <v>210</v>
      </c>
      <c r="D845" s="4">
        <v>0.83333333333333404</v>
      </c>
      <c r="E845" s="36">
        <v>4.9439205884645565</v>
      </c>
      <c r="F845" s="51">
        <f t="shared" si="79"/>
        <v>210.83333333333334</v>
      </c>
      <c r="G845" s="69">
        <f t="shared" si="82"/>
        <v>1.5981586578226201</v>
      </c>
      <c r="H845" s="69"/>
      <c r="I845" s="69"/>
      <c r="J845" s="59">
        <v>8.2956255307766629</v>
      </c>
      <c r="K845" s="36">
        <f t="shared" si="80"/>
        <v>-0.26256478944842776</v>
      </c>
    </row>
    <row r="846" spans="1:11" x14ac:dyDescent="0.25">
      <c r="A846" s="1">
        <v>1999</v>
      </c>
      <c r="B846" s="2">
        <v>36370</v>
      </c>
      <c r="C846" s="3">
        <v>210</v>
      </c>
      <c r="D846" s="4">
        <v>0.875</v>
      </c>
      <c r="E846" s="36">
        <v>4.6234147290641658</v>
      </c>
      <c r="F846" s="51">
        <f t="shared" si="79"/>
        <v>210.875</v>
      </c>
      <c r="G846" s="69">
        <f t="shared" si="82"/>
        <v>1.5311335509248896</v>
      </c>
      <c r="H846" s="69"/>
      <c r="I846" s="69"/>
      <c r="J846" s="59">
        <v>7.9268547590794327</v>
      </c>
      <c r="K846" s="36">
        <f t="shared" si="80"/>
        <v>-0.32050585940039067</v>
      </c>
    </row>
    <row r="847" spans="1:11" x14ac:dyDescent="0.25">
      <c r="A847" s="1">
        <v>1999</v>
      </c>
      <c r="B847" s="2">
        <v>36370</v>
      </c>
      <c r="C847" s="3">
        <v>210</v>
      </c>
      <c r="D847" s="4">
        <v>0.91666666666666696</v>
      </c>
      <c r="E847" s="36">
        <v>4.2402254302420674</v>
      </c>
      <c r="F847" s="51">
        <f t="shared" si="79"/>
        <v>210.91666666666666</v>
      </c>
      <c r="G847" s="69">
        <f t="shared" si="82"/>
        <v>1.444616435340446</v>
      </c>
      <c r="H847" s="69"/>
      <c r="I847" s="69"/>
      <c r="J847" s="59">
        <v>7.4767060801463003</v>
      </c>
      <c r="K847" s="36">
        <f t="shared" si="80"/>
        <v>-0.3831892988220984</v>
      </c>
    </row>
    <row r="848" spans="1:11" s="35" customFormat="1" x14ac:dyDescent="0.25">
      <c r="A848" s="29">
        <v>1999</v>
      </c>
      <c r="B848" s="30">
        <v>36370</v>
      </c>
      <c r="C848" s="31">
        <v>210</v>
      </c>
      <c r="D848" s="32">
        <v>0.95833333333333404</v>
      </c>
      <c r="E848" s="37">
        <v>3.8846188102464172</v>
      </c>
      <c r="F848" s="52">
        <f t="shared" si="79"/>
        <v>210.95833333333334</v>
      </c>
      <c r="G848" s="70">
        <f t="shared" si="82"/>
        <v>1.3570248606650008</v>
      </c>
      <c r="H848" s="70"/>
      <c r="I848" s="70"/>
      <c r="J848" s="60">
        <v>6.9385188626995324</v>
      </c>
      <c r="K848" s="37">
        <f t="shared" si="80"/>
        <v>-0.35560661999565024</v>
      </c>
    </row>
    <row r="849" spans="1:11" x14ac:dyDescent="0.25">
      <c r="A849" s="1">
        <v>1999</v>
      </c>
      <c r="B849" s="2">
        <v>36371</v>
      </c>
      <c r="C849" s="3">
        <v>211</v>
      </c>
      <c r="D849" s="4">
        <v>0</v>
      </c>
      <c r="E849" s="36">
        <v>3.513353826026508</v>
      </c>
      <c r="F849" s="51">
        <f t="shared" si="79"/>
        <v>211</v>
      </c>
      <c r="G849" s="69">
        <f t="shared" si="82"/>
        <v>1.2565710872629652</v>
      </c>
      <c r="H849" s="69"/>
      <c r="I849" s="69"/>
      <c r="J849" s="59">
        <v>6.4390713627056417</v>
      </c>
      <c r="K849" s="36">
        <f t="shared" si="80"/>
        <v>-0.37126498421990917</v>
      </c>
    </row>
    <row r="850" spans="1:11" x14ac:dyDescent="0.25">
      <c r="A850" s="1">
        <v>1999</v>
      </c>
      <c r="B850" s="2">
        <v>36371</v>
      </c>
      <c r="C850" s="3">
        <v>211</v>
      </c>
      <c r="D850" s="4">
        <v>4.1666666666666664E-2</v>
      </c>
      <c r="E850" s="36">
        <v>3.2100687767761116</v>
      </c>
      <c r="F850" s="51">
        <f t="shared" si="79"/>
        <v>211.04166666666666</v>
      </c>
      <c r="G850" s="69">
        <f t="shared" si="82"/>
        <v>1.1662923626993462</v>
      </c>
      <c r="H850" s="69"/>
      <c r="I850" s="69"/>
      <c r="J850" s="59">
        <v>5.9176317781271175</v>
      </c>
      <c r="K850" s="36">
        <f t="shared" si="80"/>
        <v>-0.30328504925039645</v>
      </c>
    </row>
    <row r="851" spans="1:11" x14ac:dyDescent="0.25">
      <c r="A851" s="1">
        <v>1999</v>
      </c>
      <c r="B851" s="2">
        <v>36371</v>
      </c>
      <c r="C851" s="3">
        <v>211</v>
      </c>
      <c r="D851" s="4">
        <v>8.3333333333333329E-2</v>
      </c>
      <c r="E851" s="36">
        <v>2.9522629574039563</v>
      </c>
      <c r="F851" s="51">
        <f t="shared" si="79"/>
        <v>211.08333333333334</v>
      </c>
      <c r="G851" s="69">
        <f>LN(E851)</f>
        <v>1.0825719804824097</v>
      </c>
      <c r="H851" s="69"/>
      <c r="I851" s="69"/>
      <c r="J851" s="59">
        <v>5.4916696303035275</v>
      </c>
      <c r="K851" s="36">
        <f t="shared" si="80"/>
        <v>-0.2578058193721553</v>
      </c>
    </row>
    <row r="852" spans="1:11" x14ac:dyDescent="0.25">
      <c r="A852" s="1">
        <v>1999</v>
      </c>
      <c r="B852" s="2">
        <v>36371</v>
      </c>
      <c r="C852" s="3">
        <v>211</v>
      </c>
      <c r="D852" s="4">
        <v>0.125</v>
      </c>
      <c r="E852" s="36">
        <v>2.8240784300897852</v>
      </c>
      <c r="F852" s="51">
        <f t="shared" si="79"/>
        <v>211.125</v>
      </c>
      <c r="G852" s="69">
        <f>LN(E852)</f>
        <v>1.0381820919400246</v>
      </c>
      <c r="I852" s="69"/>
      <c r="J852" s="59">
        <v>5.1295828053426353</v>
      </c>
      <c r="K852" s="36">
        <f t="shared" si="80"/>
        <v>-0.12818452731417107</v>
      </c>
    </row>
    <row r="853" spans="1:11" x14ac:dyDescent="0.25">
      <c r="A853" s="1">
        <v>1999</v>
      </c>
      <c r="B853" s="2">
        <v>36371</v>
      </c>
      <c r="C853" s="3">
        <v>211</v>
      </c>
      <c r="D853" s="4">
        <v>0.16666666666666699</v>
      </c>
      <c r="E853" s="36">
        <v>2.7003928321337671</v>
      </c>
      <c r="F853" s="51">
        <f t="shared" si="79"/>
        <v>211.16666666666666</v>
      </c>
      <c r="G853" s="69">
        <f>LN(E853)</f>
        <v>0.99339725581002436</v>
      </c>
      <c r="I853" s="69"/>
      <c r="J853" s="59">
        <v>4.9495483568676759</v>
      </c>
      <c r="K853" s="36">
        <f t="shared" si="80"/>
        <v>-0.12368559795601808</v>
      </c>
    </row>
    <row r="854" spans="1:11" x14ac:dyDescent="0.25">
      <c r="A854" s="1">
        <v>1999</v>
      </c>
      <c r="B854" s="2">
        <v>36371</v>
      </c>
      <c r="C854" s="3">
        <v>211</v>
      </c>
      <c r="D854" s="4">
        <v>0.20833333333333401</v>
      </c>
      <c r="E854" s="36">
        <v>2.6024313298385406</v>
      </c>
      <c r="F854" s="51">
        <f t="shared" si="79"/>
        <v>211.20833333333334</v>
      </c>
      <c r="G854" s="69">
        <f>LN(E854)</f>
        <v>0.95644613492967712</v>
      </c>
      <c r="I854" s="69"/>
      <c r="J854" s="59">
        <v>4.775832629401358</v>
      </c>
      <c r="K854" s="36">
        <f t="shared" si="80"/>
        <v>-9.7961502295226488E-2</v>
      </c>
    </row>
    <row r="855" spans="1:11" x14ac:dyDescent="0.25">
      <c r="A855" s="1">
        <v>1999</v>
      </c>
      <c r="B855" s="2">
        <v>36371</v>
      </c>
      <c r="C855" s="3">
        <v>211</v>
      </c>
      <c r="D855" s="4">
        <v>0.25</v>
      </c>
      <c r="E855" s="36">
        <v>2.591722433541273</v>
      </c>
      <c r="F855" s="51">
        <f t="shared" si="79"/>
        <v>211.25</v>
      </c>
      <c r="G855" s="69"/>
      <c r="H855" s="69"/>
      <c r="I855" s="69"/>
      <c r="J855" s="59">
        <v>4.6382462497732311</v>
      </c>
      <c r="K855" s="36">
        <f t="shared" si="80"/>
        <v>-1.0708896297267678E-2</v>
      </c>
    </row>
    <row r="856" spans="1:11" x14ac:dyDescent="0.25">
      <c r="A856" s="1">
        <v>1999</v>
      </c>
      <c r="B856" s="2">
        <v>36371</v>
      </c>
      <c r="C856" s="3">
        <v>211</v>
      </c>
      <c r="D856" s="4">
        <v>0.29166666666666702</v>
      </c>
      <c r="E856" s="7">
        <v>2.6674203074003802</v>
      </c>
      <c r="F856" s="5">
        <f t="shared" si="79"/>
        <v>211.29166666666666</v>
      </c>
      <c r="G856" s="67"/>
      <c r="H856" s="67"/>
      <c r="I856" s="67"/>
      <c r="J856" s="59">
        <v>4.6232056650860569</v>
      </c>
      <c r="K856" s="15">
        <f t="shared" si="80"/>
        <v>7.5697873859107201E-2</v>
      </c>
    </row>
    <row r="857" spans="1:11" x14ac:dyDescent="0.25">
      <c r="A857" s="1">
        <v>1999</v>
      </c>
      <c r="B857" s="2">
        <v>36371</v>
      </c>
      <c r="C857" s="3">
        <v>211</v>
      </c>
      <c r="D857" s="4">
        <v>0.33333333333333398</v>
      </c>
      <c r="E857" s="7">
        <v>2.8126507918796326</v>
      </c>
      <c r="F857" s="5">
        <f t="shared" si="79"/>
        <v>211.33333333333334</v>
      </c>
      <c r="G857" s="67"/>
      <c r="H857" s="67"/>
      <c r="I857" s="67"/>
      <c r="J857" s="59">
        <v>4.7295229036522191</v>
      </c>
      <c r="K857" s="15">
        <f t="shared" si="80"/>
        <v>0.14523048447925246</v>
      </c>
    </row>
    <row r="858" spans="1:11" x14ac:dyDescent="0.25">
      <c r="A858" s="1">
        <v>1999</v>
      </c>
      <c r="B858" s="2">
        <v>36371</v>
      </c>
      <c r="C858" s="3">
        <v>211</v>
      </c>
      <c r="D858" s="4">
        <v>0.375</v>
      </c>
      <c r="E858" s="7">
        <v>2.9641447931452278</v>
      </c>
      <c r="F858" s="5">
        <f t="shared" si="79"/>
        <v>211.375</v>
      </c>
      <c r="G858" s="67"/>
      <c r="H858" s="67"/>
      <c r="I858" s="67"/>
      <c r="J858" s="59">
        <v>4.9334983032017306</v>
      </c>
      <c r="K858" s="15">
        <f t="shared" si="80"/>
        <v>0.1514940012655952</v>
      </c>
    </row>
    <row r="859" spans="1:11" x14ac:dyDescent="0.25">
      <c r="A859" s="1">
        <v>1999</v>
      </c>
      <c r="B859" s="2">
        <v>36371</v>
      </c>
      <c r="C859" s="3">
        <v>211</v>
      </c>
      <c r="D859" s="4">
        <v>0.41666666666666702</v>
      </c>
      <c r="E859" s="7">
        <v>3.1346070438167009</v>
      </c>
      <c r="F859" s="5">
        <f t="shared" si="79"/>
        <v>211.41666666666666</v>
      </c>
      <c r="G859" s="67"/>
      <c r="H859" s="67"/>
      <c r="I859" s="67"/>
      <c r="J859" s="59">
        <v>5.1462707768893647</v>
      </c>
      <c r="K859" s="15">
        <f t="shared" si="80"/>
        <v>0.17046225067147303</v>
      </c>
    </row>
    <row r="860" spans="1:11" x14ac:dyDescent="0.25">
      <c r="A860" s="1">
        <v>1999</v>
      </c>
      <c r="B860" s="2">
        <v>36371</v>
      </c>
      <c r="C860" s="3">
        <v>211</v>
      </c>
      <c r="D860" s="4">
        <v>0.45833333333333398</v>
      </c>
      <c r="E860" s="7">
        <v>3.4320388928540844</v>
      </c>
      <c r="F860" s="5">
        <f t="shared" si="79"/>
        <v>211.45833333333334</v>
      </c>
      <c r="G860" s="67"/>
      <c r="H860" s="67"/>
      <c r="I860" s="67"/>
      <c r="J860" s="59">
        <v>5.3856840503043548</v>
      </c>
      <c r="K860" s="15">
        <f t="shared" si="80"/>
        <v>0.29743184903738351</v>
      </c>
    </row>
    <row r="861" spans="1:11" x14ac:dyDescent="0.25">
      <c r="A861" s="1">
        <v>1999</v>
      </c>
      <c r="B861" s="2">
        <v>36371</v>
      </c>
      <c r="C861" s="3">
        <v>211</v>
      </c>
      <c r="D861" s="4">
        <v>0.5</v>
      </c>
      <c r="E861" s="7">
        <v>3.7670264511548428</v>
      </c>
      <c r="F861" s="5">
        <f t="shared" si="79"/>
        <v>211.5</v>
      </c>
      <c r="G861" s="67"/>
      <c r="H861" s="67"/>
      <c r="I861" s="67"/>
      <c r="J861" s="59">
        <v>5.8034254113119159</v>
      </c>
      <c r="K861" s="15">
        <f t="shared" si="80"/>
        <v>0.33498755830075844</v>
      </c>
    </row>
    <row r="862" spans="1:11" x14ac:dyDescent="0.25">
      <c r="A862" s="1">
        <v>1999</v>
      </c>
      <c r="B862" s="2">
        <v>36371</v>
      </c>
      <c r="C862" s="3">
        <v>211</v>
      </c>
      <c r="D862" s="4">
        <v>0.54166666666666696</v>
      </c>
      <c r="E862" s="7">
        <v>4.097903078468403</v>
      </c>
      <c r="F862" s="5">
        <f t="shared" si="79"/>
        <v>211.54166666666666</v>
      </c>
      <c r="G862" s="67"/>
      <c r="H862" s="67"/>
      <c r="I862" s="67"/>
      <c r="J862" s="59">
        <v>6.273913554992756</v>
      </c>
      <c r="K862" s="15">
        <f t="shared" si="80"/>
        <v>0.33087662731356016</v>
      </c>
    </row>
    <row r="863" spans="1:11" x14ac:dyDescent="0.25">
      <c r="A863" s="1">
        <v>1999</v>
      </c>
      <c r="B863" s="2">
        <v>36371</v>
      </c>
      <c r="C863" s="3">
        <v>211</v>
      </c>
      <c r="D863" s="4">
        <v>0.58333333333333404</v>
      </c>
      <c r="E863" s="7">
        <v>4.5206763570174084</v>
      </c>
      <c r="F863" s="5">
        <f t="shared" si="79"/>
        <v>211.58333333333334</v>
      </c>
      <c r="G863" s="67"/>
      <c r="H863" s="67"/>
      <c r="I863" s="67"/>
      <c r="J863" s="59">
        <v>6.7386279191971949</v>
      </c>
      <c r="K863" s="15">
        <f t="shared" si="80"/>
        <v>0.42277327854900548</v>
      </c>
    </row>
    <row r="864" spans="1:11" x14ac:dyDescent="0.25">
      <c r="A864" s="1">
        <v>1999</v>
      </c>
      <c r="B864" s="2">
        <v>36371</v>
      </c>
      <c r="C864" s="3">
        <v>211</v>
      </c>
      <c r="D864" s="4">
        <v>0.625</v>
      </c>
      <c r="E864" s="36">
        <v>4.5376606814365079</v>
      </c>
      <c r="F864" s="51">
        <f t="shared" si="79"/>
        <v>211.625</v>
      </c>
      <c r="G864" s="69">
        <f>LN(E864)</f>
        <v>1.5124116108508168</v>
      </c>
      <c r="H864" s="69"/>
      <c r="I864" s="69"/>
      <c r="J864" s="59">
        <v>7.3324106137884941</v>
      </c>
      <c r="K864" s="15">
        <f t="shared" si="80"/>
        <v>1.6984324419099472E-2</v>
      </c>
    </row>
    <row r="865" spans="1:23" x14ac:dyDescent="0.25">
      <c r="A865" s="1">
        <v>1999</v>
      </c>
      <c r="B865" s="2">
        <v>36371</v>
      </c>
      <c r="C865" s="3">
        <v>211</v>
      </c>
      <c r="D865" s="4">
        <v>0.66666666666666696</v>
      </c>
      <c r="E865" s="36">
        <v>4.3374447718633586</v>
      </c>
      <c r="F865" s="51">
        <f t="shared" si="79"/>
        <v>211.66666666666666</v>
      </c>
      <c r="G865" s="69">
        <f>LN(E865)</f>
        <v>1.4672854124802983</v>
      </c>
      <c r="H865" s="69"/>
      <c r="I865" s="69"/>
      <c r="J865" s="59">
        <v>7.3562650020175671</v>
      </c>
      <c r="K865" s="36">
        <f t="shared" si="80"/>
        <v>-0.20021590957314928</v>
      </c>
    </row>
    <row r="866" spans="1:23" x14ac:dyDescent="0.25">
      <c r="A866" s="1">
        <v>1999</v>
      </c>
      <c r="B866" s="2">
        <v>36371</v>
      </c>
      <c r="C866" s="3">
        <v>211</v>
      </c>
      <c r="D866" s="4">
        <v>0.70833333333333404</v>
      </c>
      <c r="E866" s="36">
        <v>4.2562973691390162</v>
      </c>
      <c r="F866" s="51">
        <f t="shared" si="79"/>
        <v>211.70833333333334</v>
      </c>
      <c r="G866" s="69">
        <f t="shared" ref="G866:G875" si="83">LN(E866)</f>
        <v>1.4483996201668867</v>
      </c>
      <c r="H866" s="69"/>
      <c r="I866" s="69"/>
      <c r="J866" s="59">
        <v>7.0750628818305596</v>
      </c>
      <c r="K866" s="36">
        <f t="shared" si="80"/>
        <v>-8.1147402724342399E-2</v>
      </c>
      <c r="W866" s="114"/>
    </row>
    <row r="867" spans="1:23" x14ac:dyDescent="0.25">
      <c r="A867" s="1">
        <v>1999</v>
      </c>
      <c r="B867" s="2">
        <v>36371</v>
      </c>
      <c r="C867" s="3">
        <v>211</v>
      </c>
      <c r="D867" s="4">
        <v>0.75</v>
      </c>
      <c r="E867" s="36">
        <v>4.097903078468403</v>
      </c>
      <c r="F867" s="51">
        <f t="shared" si="79"/>
        <v>211.75</v>
      </c>
      <c r="G867" s="69">
        <f t="shared" si="83"/>
        <v>1.4104753986020282</v>
      </c>
      <c r="H867" s="69"/>
      <c r="I867" s="69"/>
      <c r="J867" s="59">
        <v>6.9610918105885062</v>
      </c>
      <c r="K867" s="36">
        <f t="shared" si="80"/>
        <v>-0.15839429067061328</v>
      </c>
    </row>
    <row r="868" spans="1:23" x14ac:dyDescent="0.25">
      <c r="A868" s="1">
        <v>1999</v>
      </c>
      <c r="B868" s="2">
        <v>36371</v>
      </c>
      <c r="C868" s="3">
        <v>211</v>
      </c>
      <c r="D868" s="4">
        <v>0.79166666666666696</v>
      </c>
      <c r="E868" s="36">
        <v>3.8401632239137227</v>
      </c>
      <c r="F868" s="51">
        <f t="shared" si="79"/>
        <v>211.79166666666666</v>
      </c>
      <c r="G868" s="69">
        <f t="shared" si="83"/>
        <v>1.3455148719238033</v>
      </c>
      <c r="H868" s="69"/>
      <c r="I868" s="69"/>
      <c r="J868" s="59">
        <v>6.7386279191971949</v>
      </c>
      <c r="K868" s="36">
        <f t="shared" si="80"/>
        <v>-0.25773985455468029</v>
      </c>
    </row>
    <row r="869" spans="1:23" x14ac:dyDescent="0.25">
      <c r="A869" s="1">
        <v>1999</v>
      </c>
      <c r="B869" s="2">
        <v>36371</v>
      </c>
      <c r="C869" s="3">
        <v>211</v>
      </c>
      <c r="D869" s="4">
        <v>0.83333333333333404</v>
      </c>
      <c r="E869" s="36">
        <v>3.6808158046358299</v>
      </c>
      <c r="F869" s="51">
        <f t="shared" si="79"/>
        <v>211.83333333333334</v>
      </c>
      <c r="G869" s="69">
        <f t="shared" si="83"/>
        <v>1.3031344136544649</v>
      </c>
      <c r="H869" s="69"/>
      <c r="I869" s="69"/>
      <c r="J869" s="59">
        <v>6.3766337414518572</v>
      </c>
      <c r="K869" s="36">
        <f t="shared" si="80"/>
        <v>-0.15934741927789275</v>
      </c>
    </row>
    <row r="870" spans="1:23" x14ac:dyDescent="0.25">
      <c r="A870" s="1">
        <v>1999</v>
      </c>
      <c r="B870" s="2">
        <v>36371</v>
      </c>
      <c r="C870" s="3">
        <v>211</v>
      </c>
      <c r="D870" s="4">
        <v>0.875</v>
      </c>
      <c r="E870" s="36">
        <v>3.4996910531540073</v>
      </c>
      <c r="F870" s="51">
        <f t="shared" si="79"/>
        <v>211.875</v>
      </c>
      <c r="G870" s="69">
        <f t="shared" si="83"/>
        <v>1.2526746940718692</v>
      </c>
      <c r="H870" s="69"/>
      <c r="I870" s="69"/>
      <c r="J870" s="59">
        <v>6.1528311862862779</v>
      </c>
      <c r="K870" s="36">
        <f t="shared" si="80"/>
        <v>-0.18112475148182261</v>
      </c>
    </row>
    <row r="871" spans="1:23" x14ac:dyDescent="0.25">
      <c r="A871" s="1">
        <v>1999</v>
      </c>
      <c r="B871" s="2">
        <v>36371</v>
      </c>
      <c r="C871" s="3">
        <v>211</v>
      </c>
      <c r="D871" s="4">
        <v>0.91666666666666696</v>
      </c>
      <c r="E871" s="36">
        <v>3.2611998183626527</v>
      </c>
      <c r="F871" s="51">
        <f t="shared" si="79"/>
        <v>211.91666666666666</v>
      </c>
      <c r="G871" s="69">
        <f t="shared" si="83"/>
        <v>1.1820951701101412</v>
      </c>
      <c r="H871" s="69"/>
      <c r="I871" s="69"/>
      <c r="J871" s="59">
        <v>5.8984424903848414</v>
      </c>
      <c r="K871" s="36">
        <f t="shared" si="80"/>
        <v>-0.23849123479135459</v>
      </c>
    </row>
    <row r="872" spans="1:23" s="35" customFormat="1" x14ac:dyDescent="0.25">
      <c r="A872" s="29">
        <v>1999</v>
      </c>
      <c r="B872" s="30">
        <v>36371</v>
      </c>
      <c r="C872" s="31">
        <v>211</v>
      </c>
      <c r="D872" s="32">
        <v>0.95833333333333404</v>
      </c>
      <c r="E872" s="37">
        <v>3.0362519772048842</v>
      </c>
      <c r="F872" s="52">
        <f t="shared" si="79"/>
        <v>211.95833333333334</v>
      </c>
      <c r="G872" s="70">
        <f t="shared" si="83"/>
        <v>1.1106238525336656</v>
      </c>
      <c r="H872" s="70"/>
      <c r="I872" s="70"/>
      <c r="J872" s="60">
        <v>5.5634828909587819</v>
      </c>
      <c r="K872" s="37">
        <f t="shared" si="80"/>
        <v>-0.22494784115776856</v>
      </c>
    </row>
    <row r="873" spans="1:23" x14ac:dyDescent="0.25">
      <c r="A873" s="1">
        <v>1999</v>
      </c>
      <c r="B873" s="2">
        <v>36372</v>
      </c>
      <c r="C873" s="3">
        <v>212</v>
      </c>
      <c r="D873" s="4">
        <v>0</v>
      </c>
      <c r="E873" s="36">
        <v>2.8470453593948513</v>
      </c>
      <c r="F873" s="51">
        <f t="shared" si="79"/>
        <v>212</v>
      </c>
      <c r="G873" s="69">
        <f t="shared" si="83"/>
        <v>1.0462817405170155</v>
      </c>
      <c r="H873" s="69"/>
      <c r="I873" s="69"/>
      <c r="J873" s="59">
        <v>5.2475449118046127</v>
      </c>
      <c r="K873" s="36">
        <f t="shared" si="80"/>
        <v>-0.1892066178100329</v>
      </c>
    </row>
    <row r="874" spans="1:23" x14ac:dyDescent="0.25">
      <c r="A874" s="1">
        <v>1999</v>
      </c>
      <c r="B874" s="2">
        <v>36372</v>
      </c>
      <c r="C874" s="3">
        <v>212</v>
      </c>
      <c r="D874" s="4">
        <v>4.1666666666666664E-2</v>
      </c>
      <c r="E874" s="36">
        <v>2.6674203074003802</v>
      </c>
      <c r="F874" s="51">
        <f t="shared" si="79"/>
        <v>212.04166666666666</v>
      </c>
      <c r="G874" s="69">
        <f t="shared" si="83"/>
        <v>0.98111182835869459</v>
      </c>
      <c r="H874" s="69"/>
      <c r="I874" s="69"/>
      <c r="J874" s="59">
        <v>4.9818052800489481</v>
      </c>
      <c r="K874" s="36">
        <f t="shared" si="80"/>
        <v>-0.1796250519944711</v>
      </c>
    </row>
    <row r="875" spans="1:23" x14ac:dyDescent="0.25">
      <c r="A875" s="1">
        <v>1999</v>
      </c>
      <c r="B875" s="2">
        <v>36372</v>
      </c>
      <c r="C875" s="3">
        <v>212</v>
      </c>
      <c r="D875" s="4">
        <v>8.3333333333333329E-2</v>
      </c>
      <c r="E875" s="36">
        <v>2.4658923652763201</v>
      </c>
      <c r="F875" s="51">
        <f t="shared" si="79"/>
        <v>212.08333333333334</v>
      </c>
      <c r="G875" s="69">
        <f t="shared" si="83"/>
        <v>0.90255375629416335</v>
      </c>
      <c r="H875" s="69"/>
      <c r="I875" s="69"/>
      <c r="J875" s="59">
        <v>4.7295229036522191</v>
      </c>
      <c r="K875" s="36">
        <f t="shared" si="80"/>
        <v>-0.20152794212406011</v>
      </c>
    </row>
    <row r="876" spans="1:23" x14ac:dyDescent="0.25">
      <c r="A876" s="1">
        <v>1999</v>
      </c>
      <c r="B876" s="2">
        <v>36372</v>
      </c>
      <c r="C876" s="3">
        <v>212</v>
      </c>
      <c r="D876" s="4">
        <v>0.125</v>
      </c>
      <c r="E876" s="36">
        <v>2.3055691883495166</v>
      </c>
      <c r="F876" s="51">
        <f t="shared" si="79"/>
        <v>212.125</v>
      </c>
      <c r="G876" s="69">
        <f>LN(E876)</f>
        <v>0.83532758234207349</v>
      </c>
      <c r="H876" s="69"/>
      <c r="I876" s="69"/>
      <c r="J876" s="59">
        <v>4.4464780411184268</v>
      </c>
      <c r="K876" s="36">
        <f t="shared" si="80"/>
        <v>-0.16032317692680342</v>
      </c>
    </row>
    <row r="877" spans="1:23" x14ac:dyDescent="0.25">
      <c r="A877" s="1">
        <v>1999</v>
      </c>
      <c r="B877" s="2">
        <v>36372</v>
      </c>
      <c r="C877" s="3">
        <v>212</v>
      </c>
      <c r="D877" s="4">
        <v>0.16666666666666699</v>
      </c>
      <c r="E877" s="36">
        <v>2.2000818589288365</v>
      </c>
      <c r="F877" s="51">
        <f t="shared" si="79"/>
        <v>212.16666666666666</v>
      </c>
      <c r="G877" s="69">
        <f>LN(E877)</f>
        <v>0.78849456827606379</v>
      </c>
      <c r="H877" s="69"/>
      <c r="I877" s="69"/>
      <c r="J877" s="59">
        <v>4.2213050398167367</v>
      </c>
      <c r="K877" s="36">
        <f t="shared" si="80"/>
        <v>-0.10548732942068018</v>
      </c>
    </row>
    <row r="878" spans="1:23" x14ac:dyDescent="0.25">
      <c r="A878" s="1">
        <v>1999</v>
      </c>
      <c r="B878" s="2">
        <v>36372</v>
      </c>
      <c r="C878" s="3">
        <v>212</v>
      </c>
      <c r="D878" s="4">
        <v>0.20833333333333401</v>
      </c>
      <c r="E878" s="36">
        <v>2.1441122033312778</v>
      </c>
      <c r="F878" s="51">
        <f t="shared" si="79"/>
        <v>212.20833333333334</v>
      </c>
      <c r="G878" s="69">
        <f>LN(E878)</f>
        <v>0.76272557548251807</v>
      </c>
      <c r="I878" s="69"/>
      <c r="J878" s="59">
        <v>4.0731486782708375</v>
      </c>
      <c r="K878" s="36">
        <f t="shared" si="80"/>
        <v>-5.5969655597558621E-2</v>
      </c>
    </row>
    <row r="879" spans="1:23" x14ac:dyDescent="0.25">
      <c r="A879" s="1">
        <v>1999</v>
      </c>
      <c r="B879" s="2">
        <v>36372</v>
      </c>
      <c r="C879" s="3">
        <v>212</v>
      </c>
      <c r="D879" s="4">
        <v>0.25</v>
      </c>
      <c r="E879" s="36">
        <v>2.0892227249494306</v>
      </c>
      <c r="F879" s="51">
        <f t="shared" si="79"/>
        <v>212.25</v>
      </c>
      <c r="G879" s="69">
        <f>LN(E879)</f>
        <v>0.73679209486597153</v>
      </c>
      <c r="I879" s="69"/>
      <c r="J879" s="59">
        <v>3.994539611420334</v>
      </c>
      <c r="K879" s="36">
        <f t="shared" si="80"/>
        <v>-5.4889478381847212E-2</v>
      </c>
    </row>
    <row r="880" spans="1:23" x14ac:dyDescent="0.25">
      <c r="A880" s="1">
        <v>1999</v>
      </c>
      <c r="B880" s="2">
        <v>36372</v>
      </c>
      <c r="C880" s="3">
        <v>212</v>
      </c>
      <c r="D880" s="4">
        <v>0.29166666666666702</v>
      </c>
      <c r="E880" s="7">
        <v>2.1074004932400081</v>
      </c>
      <c r="F880" s="20">
        <f t="shared" si="79"/>
        <v>212.29166666666666</v>
      </c>
      <c r="G880" s="67"/>
      <c r="H880" s="67"/>
      <c r="I880" s="67"/>
      <c r="J880" s="59">
        <v>3.9174476474008855</v>
      </c>
      <c r="K880" s="15">
        <f t="shared" si="80"/>
        <v>1.817776829057749E-2</v>
      </c>
    </row>
    <row r="881" spans="1:11" x14ac:dyDescent="0.25">
      <c r="A881" s="1">
        <v>1999</v>
      </c>
      <c r="B881" s="2">
        <v>36372</v>
      </c>
      <c r="C881" s="3">
        <v>212</v>
      </c>
      <c r="D881" s="4">
        <v>0.33333333333333398</v>
      </c>
      <c r="E881" s="7">
        <v>2.238005541247162</v>
      </c>
      <c r="F881" s="5">
        <f t="shared" si="79"/>
        <v>212.33333333333334</v>
      </c>
      <c r="G881" s="67"/>
      <c r="H881" s="67"/>
      <c r="I881" s="67"/>
      <c r="J881" s="59">
        <v>3.9429782208427082</v>
      </c>
      <c r="K881" s="15">
        <f t="shared" si="80"/>
        <v>0.13060504800715389</v>
      </c>
    </row>
    <row r="882" spans="1:11" x14ac:dyDescent="0.25">
      <c r="A882" s="1">
        <v>1999</v>
      </c>
      <c r="B882" s="2">
        <v>36372</v>
      </c>
      <c r="C882" s="3">
        <v>212</v>
      </c>
      <c r="D882" s="4">
        <v>0.375</v>
      </c>
      <c r="E882" s="7">
        <v>2.3846893760483376</v>
      </c>
      <c r="F882" s="5">
        <f t="shared" si="79"/>
        <v>212.375</v>
      </c>
      <c r="G882" s="67"/>
      <c r="H882" s="67"/>
      <c r="I882" s="67"/>
      <c r="J882" s="59">
        <v>4.1264122770325304</v>
      </c>
      <c r="K882" s="15">
        <f t="shared" si="80"/>
        <v>0.14668383480117564</v>
      </c>
    </row>
    <row r="883" spans="1:11" x14ac:dyDescent="0.25">
      <c r="A883" s="1">
        <v>1999</v>
      </c>
      <c r="B883" s="2">
        <v>36372</v>
      </c>
      <c r="C883" s="3">
        <v>212</v>
      </c>
      <c r="D883" s="4">
        <v>0.41666666666666702</v>
      </c>
      <c r="E883" s="7">
        <v>2.6131750651789614</v>
      </c>
      <c r="F883" s="5">
        <f t="shared" si="79"/>
        <v>212.41666666666666</v>
      </c>
      <c r="G883" s="67"/>
      <c r="H883" s="67"/>
      <c r="I883" s="67"/>
      <c r="J883" s="59">
        <v>4.3324288989442943</v>
      </c>
      <c r="K883" s="15">
        <f t="shared" si="80"/>
        <v>0.22848568913062373</v>
      </c>
    </row>
    <row r="884" spans="1:11" x14ac:dyDescent="0.25">
      <c r="A884" s="1">
        <v>1999</v>
      </c>
      <c r="B884" s="2">
        <v>36372</v>
      </c>
      <c r="C884" s="3">
        <v>212</v>
      </c>
      <c r="D884" s="4">
        <v>0.45833333333333398</v>
      </c>
      <c r="E884" s="7">
        <v>2.8817767056975585</v>
      </c>
      <c r="F884" s="5">
        <f t="shared" si="79"/>
        <v>212.45833333333334</v>
      </c>
      <c r="G884" s="67"/>
      <c r="H884" s="67"/>
      <c r="I884" s="67"/>
      <c r="J884" s="59">
        <v>4.6533357657007883</v>
      </c>
      <c r="K884" s="15">
        <f t="shared" si="80"/>
        <v>0.26860164051859714</v>
      </c>
    </row>
    <row r="885" spans="1:11" x14ac:dyDescent="0.25">
      <c r="A885" s="1">
        <v>1999</v>
      </c>
      <c r="B885" s="2">
        <v>36372</v>
      </c>
      <c r="C885" s="3">
        <v>212</v>
      </c>
      <c r="D885" s="4">
        <v>0.5</v>
      </c>
      <c r="E885" s="7">
        <v>3.3129994884473053</v>
      </c>
      <c r="F885" s="5">
        <f t="shared" si="79"/>
        <v>212.5</v>
      </c>
      <c r="G885" s="67"/>
      <c r="H885" s="67"/>
      <c r="I885" s="67"/>
      <c r="J885" s="59">
        <v>5.0305852608111774</v>
      </c>
      <c r="K885" s="15">
        <f t="shared" si="80"/>
        <v>0.43122278274974679</v>
      </c>
    </row>
    <row r="886" spans="1:11" x14ac:dyDescent="0.25">
      <c r="A886" s="1">
        <v>1999</v>
      </c>
      <c r="B886" s="2">
        <v>36372</v>
      </c>
      <c r="C886" s="3">
        <v>212</v>
      </c>
      <c r="D886" s="4">
        <v>0.54166666666666696</v>
      </c>
      <c r="E886" s="7">
        <v>3.6524502562175964</v>
      </c>
      <c r="F886" s="5">
        <f t="shared" si="79"/>
        <v>212.54166666666666</v>
      </c>
      <c r="G886" s="67"/>
      <c r="H886" s="67"/>
      <c r="I886" s="67"/>
      <c r="J886" s="59">
        <v>5.6362352365832935</v>
      </c>
      <c r="K886" s="15">
        <f t="shared" si="80"/>
        <v>0.33945076777029115</v>
      </c>
    </row>
    <row r="887" spans="1:11" x14ac:dyDescent="0.25">
      <c r="A887" s="1">
        <v>1999</v>
      </c>
      <c r="B887" s="2">
        <v>36372</v>
      </c>
      <c r="C887" s="3">
        <v>212</v>
      </c>
      <c r="D887" s="4">
        <v>0.58333333333333404</v>
      </c>
      <c r="E887" s="7">
        <v>4.2885982766103057</v>
      </c>
      <c r="F887" s="5">
        <f t="shared" si="79"/>
        <v>212.58333333333334</v>
      </c>
      <c r="G887" s="67"/>
      <c r="H887" s="67"/>
      <c r="I887" s="67"/>
      <c r="J887" s="59">
        <v>6.1129919328898827</v>
      </c>
      <c r="K887" s="15">
        <f t="shared" si="80"/>
        <v>0.63614802039270923</v>
      </c>
    </row>
    <row r="888" spans="1:11" x14ac:dyDescent="0.25">
      <c r="A888" s="1">
        <v>1999</v>
      </c>
      <c r="B888" s="2">
        <v>36372</v>
      </c>
      <c r="C888" s="3">
        <v>212</v>
      </c>
      <c r="D888" s="4">
        <v>0.625</v>
      </c>
      <c r="E888" s="7">
        <v>5.0177247987725524</v>
      </c>
      <c r="F888" s="5">
        <f t="shared" si="79"/>
        <v>212.625</v>
      </c>
      <c r="G888" s="67"/>
      <c r="H888" s="67"/>
      <c r="I888" s="67"/>
      <c r="J888" s="59">
        <v>7.0064582536661595</v>
      </c>
      <c r="K888" s="15">
        <f t="shared" si="80"/>
        <v>0.72912652216224672</v>
      </c>
    </row>
    <row r="889" spans="1:11" x14ac:dyDescent="0.25">
      <c r="A889" s="1">
        <v>1999</v>
      </c>
      <c r="B889" s="2">
        <v>36372</v>
      </c>
      <c r="C889" s="3">
        <v>212</v>
      </c>
      <c r="D889" s="4">
        <v>0.66666666666666696</v>
      </c>
      <c r="E889" s="7">
        <v>5.5824684203095503</v>
      </c>
      <c r="F889" s="5">
        <f t="shared" si="79"/>
        <v>212.66666666666666</v>
      </c>
      <c r="G889" s="67"/>
      <c r="H889" s="67"/>
      <c r="I889" s="67"/>
      <c r="J889" s="59">
        <v>8.030512357826618</v>
      </c>
      <c r="K889" s="15">
        <f t="shared" si="80"/>
        <v>0.56474362153699786</v>
      </c>
    </row>
    <row r="890" spans="1:11" x14ac:dyDescent="0.25">
      <c r="A890" s="1">
        <v>1999</v>
      </c>
      <c r="B890" s="2">
        <v>36372</v>
      </c>
      <c r="C890" s="3">
        <v>212</v>
      </c>
      <c r="D890" s="4">
        <v>0.70833333333333404</v>
      </c>
      <c r="E890" s="7">
        <v>5.726942783384203</v>
      </c>
      <c r="F890" s="5">
        <f t="shared" si="79"/>
        <v>212.70833333333334</v>
      </c>
      <c r="G890" s="67"/>
      <c r="H890" s="67"/>
      <c r="I890" s="67"/>
      <c r="J890" s="59">
        <v>8.8236916015583571</v>
      </c>
      <c r="K890" s="15">
        <f t="shared" si="80"/>
        <v>0.14447436307465278</v>
      </c>
    </row>
    <row r="891" spans="1:11" x14ac:dyDescent="0.25">
      <c r="A891" s="1">
        <v>1999</v>
      </c>
      <c r="B891" s="2">
        <v>36372</v>
      </c>
      <c r="C891" s="3">
        <v>212</v>
      </c>
      <c r="D891" s="4">
        <v>0.75</v>
      </c>
      <c r="E891" s="7">
        <v>5.5417897727449281</v>
      </c>
      <c r="F891" s="5">
        <f t="shared" si="79"/>
        <v>212.75</v>
      </c>
      <c r="G891" s="67"/>
      <c r="H891" s="67"/>
      <c r="I891" s="67"/>
      <c r="J891" s="59">
        <v>9.0266050328429817</v>
      </c>
      <c r="K891" s="15">
        <f t="shared" si="80"/>
        <v>-0.18515301063927492</v>
      </c>
    </row>
    <row r="892" spans="1:11" x14ac:dyDescent="0.25">
      <c r="A892" s="1">
        <v>1999</v>
      </c>
      <c r="B892" s="2">
        <v>36372</v>
      </c>
      <c r="C892" s="3">
        <v>212</v>
      </c>
      <c r="D892" s="4">
        <v>0.79166666666666696</v>
      </c>
      <c r="E892" s="36">
        <v>5.5824684203095503</v>
      </c>
      <c r="F892" s="51">
        <f t="shared" si="79"/>
        <v>212.79166666666666</v>
      </c>
      <c r="G892" s="69">
        <f>LN(E892)</f>
        <v>1.7196310478078998</v>
      </c>
      <c r="H892" s="69"/>
      <c r="I892" s="69"/>
      <c r="J892" s="59">
        <v>8.7665586695855726</v>
      </c>
      <c r="K892" s="15">
        <f t="shared" si="80"/>
        <v>4.0678647564622139E-2</v>
      </c>
    </row>
    <row r="893" spans="1:11" x14ac:dyDescent="0.25">
      <c r="A893" s="1">
        <v>1999</v>
      </c>
      <c r="B893" s="2">
        <v>36372</v>
      </c>
      <c r="C893" s="3">
        <v>212</v>
      </c>
      <c r="D893" s="4">
        <v>0.83333333333333404</v>
      </c>
      <c r="E893" s="36">
        <v>5.2643194815984158</v>
      </c>
      <c r="F893" s="51">
        <f t="shared" si="79"/>
        <v>212.83333333333334</v>
      </c>
      <c r="G893" s="69">
        <f t="shared" ref="G893:G898" si="84">LN(E893)</f>
        <v>1.6609518839743558</v>
      </c>
      <c r="H893" s="69"/>
      <c r="I893" s="69"/>
      <c r="J893" s="59">
        <v>8.8236916015583571</v>
      </c>
      <c r="K893" s="36">
        <f t="shared" si="80"/>
        <v>-0.31814893871113448</v>
      </c>
    </row>
    <row r="894" spans="1:11" x14ac:dyDescent="0.25">
      <c r="A894" s="1">
        <v>1999</v>
      </c>
      <c r="B894" s="2">
        <v>36372</v>
      </c>
      <c r="C894" s="3">
        <v>212</v>
      </c>
      <c r="D894" s="4">
        <v>0.875</v>
      </c>
      <c r="E894" s="36">
        <v>4.6581081935171831</v>
      </c>
      <c r="F894" s="51">
        <f t="shared" si="79"/>
        <v>212.875</v>
      </c>
      <c r="G894" s="69">
        <f t="shared" si="84"/>
        <v>1.5386093986542215</v>
      </c>
      <c r="H894" s="69"/>
      <c r="I894" s="69"/>
      <c r="J894" s="59">
        <v>8.3768532044921571</v>
      </c>
      <c r="K894" s="36">
        <f t="shared" si="80"/>
        <v>-0.6062112880812327</v>
      </c>
    </row>
    <row r="895" spans="1:11" x14ac:dyDescent="0.25">
      <c r="A895" s="1">
        <v>1999</v>
      </c>
      <c r="B895" s="2">
        <v>36372</v>
      </c>
      <c r="C895" s="3">
        <v>212</v>
      </c>
      <c r="D895" s="4">
        <v>0.91666666666666696</v>
      </c>
      <c r="E895" s="36">
        <v>4.0053067325874885</v>
      </c>
      <c r="F895" s="51">
        <f t="shared" si="79"/>
        <v>212.91666666666666</v>
      </c>
      <c r="G895" s="69">
        <f t="shared" si="84"/>
        <v>1.3876201650002629</v>
      </c>
      <c r="H895" s="69"/>
      <c r="I895" s="69"/>
      <c r="J895" s="59">
        <v>7.5254328560634587</v>
      </c>
      <c r="K895" s="36">
        <f t="shared" si="80"/>
        <v>-0.6528014609296946</v>
      </c>
    </row>
    <row r="896" spans="1:11" s="35" customFormat="1" x14ac:dyDescent="0.25">
      <c r="A896" s="29">
        <v>1999</v>
      </c>
      <c r="B896" s="30">
        <v>36372</v>
      </c>
      <c r="C896" s="31">
        <v>212</v>
      </c>
      <c r="D896" s="32">
        <v>0.95833333333333404</v>
      </c>
      <c r="E896" s="37">
        <v>3.5408128628723796</v>
      </c>
      <c r="F896" s="52">
        <f t="shared" si="79"/>
        <v>212.95833333333334</v>
      </c>
      <c r="G896" s="70">
        <f t="shared" si="84"/>
        <v>1.2643563230668555</v>
      </c>
      <c r="H896" s="70"/>
      <c r="I896" s="70"/>
      <c r="J896" s="60">
        <v>6.6085768716116409</v>
      </c>
      <c r="K896" s="37">
        <f t="shared" si="80"/>
        <v>-0.46449386971510886</v>
      </c>
    </row>
    <row r="897" spans="1:11" x14ac:dyDescent="0.25">
      <c r="A897" s="1">
        <v>1999</v>
      </c>
      <c r="B897" s="2">
        <v>36373</v>
      </c>
      <c r="C897" s="3">
        <v>213</v>
      </c>
      <c r="D897" s="4">
        <v>0</v>
      </c>
      <c r="E897" s="36">
        <v>3.0362519772048842</v>
      </c>
      <c r="F897" s="51">
        <f t="shared" si="79"/>
        <v>213</v>
      </c>
      <c r="G897" s="69">
        <f t="shared" si="84"/>
        <v>1.1106238525336656</v>
      </c>
      <c r="H897" s="69"/>
      <c r="I897" s="69"/>
      <c r="J897" s="59">
        <v>5.9561978411128926</v>
      </c>
      <c r="K897" s="36">
        <f t="shared" si="80"/>
        <v>-0.50456088566749546</v>
      </c>
    </row>
    <row r="898" spans="1:11" x14ac:dyDescent="0.25">
      <c r="A898" s="1">
        <v>1999</v>
      </c>
      <c r="B898" s="2">
        <v>36373</v>
      </c>
      <c r="C898" s="3">
        <v>213</v>
      </c>
      <c r="D898" s="4">
        <v>4.1666666666666664E-2</v>
      </c>
      <c r="E898" s="36">
        <v>2.645616440715771</v>
      </c>
      <c r="F898" s="51">
        <f t="shared" ref="F898:F961" si="85">SUM(C898+D898)</f>
        <v>213.04166666666666</v>
      </c>
      <c r="G898" s="69">
        <f t="shared" si="84"/>
        <v>0.97290409702800984</v>
      </c>
      <c r="H898" s="69"/>
      <c r="I898" s="69"/>
      <c r="J898" s="59">
        <v>5.2475449118046127</v>
      </c>
      <c r="K898" s="36">
        <f t="shared" si="80"/>
        <v>-0.3906355364891132</v>
      </c>
    </row>
    <row r="899" spans="1:11" x14ac:dyDescent="0.25">
      <c r="A899" s="1">
        <v>1999</v>
      </c>
      <c r="B899" s="2">
        <v>36373</v>
      </c>
      <c r="C899" s="3">
        <v>213</v>
      </c>
      <c r="D899" s="4">
        <v>8.3333333333333329E-2</v>
      </c>
      <c r="E899" s="36">
        <v>2.3846893760483376</v>
      </c>
      <c r="F899" s="51">
        <f t="shared" si="85"/>
        <v>213.08333333333334</v>
      </c>
      <c r="G899" s="69">
        <f>LN(E899)</f>
        <v>0.86906887520766229</v>
      </c>
      <c r="H899" s="69"/>
      <c r="I899" s="69"/>
      <c r="J899" s="59">
        <v>4.6988994953873187</v>
      </c>
      <c r="K899" s="36">
        <f t="shared" ref="K899:K962" si="86">E899-E898</f>
        <v>-0.26092706466743332</v>
      </c>
    </row>
    <row r="900" spans="1:11" x14ac:dyDescent="0.25">
      <c r="A900" s="1">
        <v>1999</v>
      </c>
      <c r="B900" s="2">
        <v>36373</v>
      </c>
      <c r="C900" s="3">
        <v>213</v>
      </c>
      <c r="D900" s="4">
        <v>0.125</v>
      </c>
      <c r="E900" s="36">
        <v>2.238005541247162</v>
      </c>
      <c r="F900" s="51">
        <f t="shared" si="85"/>
        <v>213.125</v>
      </c>
      <c r="G900" s="69">
        <f>LN(E900)</f>
        <v>0.8055850858684207</v>
      </c>
      <c r="H900" s="69">
        <f t="shared" ref="H900" si="87">LN(E900)</f>
        <v>0.8055850858684207</v>
      </c>
      <c r="I900" s="69"/>
      <c r="J900" s="59">
        <v>4.3324288989442943</v>
      </c>
      <c r="K900" s="36">
        <f t="shared" si="86"/>
        <v>-0.14668383480117564</v>
      </c>
    </row>
    <row r="901" spans="1:11" x14ac:dyDescent="0.25">
      <c r="A901" s="1">
        <v>1999</v>
      </c>
      <c r="B901" s="2">
        <v>36373</v>
      </c>
      <c r="C901" s="3">
        <v>213</v>
      </c>
      <c r="D901" s="4">
        <v>0.16666666666666699</v>
      </c>
      <c r="E901" s="36">
        <v>2.1348895126524203</v>
      </c>
      <c r="F901" s="51">
        <f t="shared" si="85"/>
        <v>213.16666666666666</v>
      </c>
      <c r="G901" s="69"/>
      <c r="H901" s="69">
        <f>LN(E901)</f>
        <v>0.75841489482739499</v>
      </c>
      <c r="I901" s="69"/>
      <c r="J901" s="59">
        <v>4.1264122770325304</v>
      </c>
      <c r="K901" s="36">
        <f t="shared" si="86"/>
        <v>-0.10311602859474167</v>
      </c>
    </row>
    <row r="902" spans="1:11" x14ac:dyDescent="0.25">
      <c r="A902" s="1">
        <v>1999</v>
      </c>
      <c r="B902" s="2">
        <v>36373</v>
      </c>
      <c r="C902" s="3">
        <v>213</v>
      </c>
      <c r="D902" s="4">
        <v>0.20833333333333401</v>
      </c>
      <c r="E902" s="36">
        <v>2.0621765218118915</v>
      </c>
      <c r="F902" s="51">
        <f t="shared" si="85"/>
        <v>213.20833333333334</v>
      </c>
      <c r="G902" s="69"/>
      <c r="H902" s="69">
        <f>LN(E902)</f>
        <v>0.72376198901696198</v>
      </c>
      <c r="I902" s="69"/>
      <c r="J902" s="59">
        <v>3.9815863941747471</v>
      </c>
      <c r="K902" s="36">
        <f t="shared" si="86"/>
        <v>-7.2712990840528846E-2</v>
      </c>
    </row>
    <row r="903" spans="1:11" x14ac:dyDescent="0.25">
      <c r="A903" s="1">
        <v>1999</v>
      </c>
      <c r="B903" s="2">
        <v>36373</v>
      </c>
      <c r="C903" s="3">
        <v>213</v>
      </c>
      <c r="D903" s="4">
        <v>0.25</v>
      </c>
      <c r="E903" s="7">
        <v>2.1074004932400081</v>
      </c>
      <c r="F903" s="5">
        <f t="shared" si="85"/>
        <v>213.25</v>
      </c>
      <c r="G903" s="67"/>
      <c r="H903" s="67"/>
      <c r="I903" s="67"/>
      <c r="J903" s="59">
        <v>3.8794614070391735</v>
      </c>
      <c r="K903" s="15">
        <f t="shared" si="86"/>
        <v>4.5223971428116627E-2</v>
      </c>
    </row>
    <row r="904" spans="1:11" x14ac:dyDescent="0.25">
      <c r="A904" s="1">
        <v>1999</v>
      </c>
      <c r="B904" s="2">
        <v>36373</v>
      </c>
      <c r="C904" s="3">
        <v>213</v>
      </c>
      <c r="D904" s="4">
        <v>0.29166666666666702</v>
      </c>
      <c r="E904" s="7">
        <v>2.3647161770476135</v>
      </c>
      <c r="F904" s="5">
        <f t="shared" si="85"/>
        <v>213.29166666666666</v>
      </c>
      <c r="G904" s="67"/>
      <c r="H904" s="67"/>
      <c r="I904" s="67"/>
      <c r="J904" s="59">
        <v>3.9429782208427082</v>
      </c>
      <c r="K904" s="15">
        <f t="shared" si="86"/>
        <v>0.25731568380760539</v>
      </c>
    </row>
    <row r="905" spans="1:11" x14ac:dyDescent="0.25">
      <c r="A905" s="1">
        <v>1999</v>
      </c>
      <c r="B905" s="2">
        <v>36373</v>
      </c>
      <c r="C905" s="3">
        <v>213</v>
      </c>
      <c r="D905" s="4">
        <v>0.33333333333333398</v>
      </c>
      <c r="E905" s="7">
        <v>2.6024313298385406</v>
      </c>
      <c r="F905" s="5">
        <f t="shared" si="85"/>
        <v>213.33333333333334</v>
      </c>
      <c r="G905" s="67"/>
      <c r="H905" s="67"/>
      <c r="I905" s="67"/>
      <c r="J905" s="59">
        <v>4.3043766531567602</v>
      </c>
      <c r="K905" s="15">
        <f t="shared" si="86"/>
        <v>0.23771515279092714</v>
      </c>
    </row>
    <row r="906" spans="1:11" x14ac:dyDescent="0.25">
      <c r="A906" s="1">
        <v>1999</v>
      </c>
      <c r="B906" s="2">
        <v>36373</v>
      </c>
      <c r="C906" s="3">
        <v>213</v>
      </c>
      <c r="D906" s="4">
        <v>0.375</v>
      </c>
      <c r="E906" s="7">
        <v>2.9880245552155476</v>
      </c>
      <c r="F906" s="5">
        <f t="shared" si="85"/>
        <v>213.375</v>
      </c>
      <c r="G906" s="67"/>
      <c r="H906" s="67"/>
      <c r="I906" s="67"/>
      <c r="J906" s="59">
        <v>4.6382462497732311</v>
      </c>
      <c r="K906" s="15">
        <f t="shared" si="86"/>
        <v>0.38559322537700691</v>
      </c>
    </row>
    <row r="907" spans="1:11" x14ac:dyDescent="0.25">
      <c r="A907" s="1">
        <v>1999</v>
      </c>
      <c r="B907" s="2">
        <v>36373</v>
      </c>
      <c r="C907" s="3">
        <v>213</v>
      </c>
      <c r="D907" s="4">
        <v>0.41666666666666702</v>
      </c>
      <c r="E907" s="7">
        <v>3.7093662154395477</v>
      </c>
      <c r="F907" s="5">
        <f t="shared" si="85"/>
        <v>213.41666666666666</v>
      </c>
      <c r="G907" s="67"/>
      <c r="H907" s="67"/>
      <c r="I907" s="67"/>
      <c r="J907" s="59">
        <v>5.1798097685611619</v>
      </c>
      <c r="K907" s="15">
        <f t="shared" si="86"/>
        <v>0.72134166022400015</v>
      </c>
    </row>
    <row r="908" spans="1:11" x14ac:dyDescent="0.25">
      <c r="A908" s="1">
        <v>1999</v>
      </c>
      <c r="B908" s="2">
        <v>36373</v>
      </c>
      <c r="C908" s="3">
        <v>213</v>
      </c>
      <c r="D908" s="4">
        <v>0.45833333333333398</v>
      </c>
      <c r="E908" s="7">
        <v>4.3211096937717448</v>
      </c>
      <c r="F908" s="5">
        <f t="shared" si="85"/>
        <v>213.45833333333334</v>
      </c>
      <c r="G908" s="67"/>
      <c r="H908" s="67"/>
      <c r="I908" s="67"/>
      <c r="J908" s="59">
        <v>6.1929300778645331</v>
      </c>
      <c r="K908" s="15">
        <f t="shared" si="86"/>
        <v>0.61174347833219711</v>
      </c>
    </row>
    <row r="909" spans="1:11" x14ac:dyDescent="0.25">
      <c r="A909" s="1">
        <v>1999</v>
      </c>
      <c r="B909" s="2">
        <v>36373</v>
      </c>
      <c r="C909" s="3">
        <v>213</v>
      </c>
      <c r="D909" s="4">
        <v>0.5</v>
      </c>
      <c r="E909" s="7">
        <v>4.8349966659953472</v>
      </c>
      <c r="F909" s="5">
        <f t="shared" si="85"/>
        <v>213.5</v>
      </c>
      <c r="G909" s="67"/>
      <c r="H909" s="67"/>
      <c r="I909" s="67"/>
      <c r="J909" s="59">
        <v>7.05212035642099</v>
      </c>
      <c r="K909" s="15">
        <f t="shared" si="86"/>
        <v>0.51388697222360236</v>
      </c>
    </row>
    <row r="910" spans="1:11" x14ac:dyDescent="0.25">
      <c r="A910" s="1">
        <v>1999</v>
      </c>
      <c r="B910" s="2">
        <v>36373</v>
      </c>
      <c r="C910" s="3">
        <v>213</v>
      </c>
      <c r="D910" s="4">
        <v>0.54166666666666696</v>
      </c>
      <c r="E910" s="7">
        <v>5.2257008314241578</v>
      </c>
      <c r="F910" s="5">
        <f t="shared" si="85"/>
        <v>213.54166666666666</v>
      </c>
      <c r="G910" s="67"/>
      <c r="H910" s="67"/>
      <c r="I910" s="67"/>
      <c r="J910" s="59">
        <v>7.7738717219035776</v>
      </c>
      <c r="K910" s="15">
        <f t="shared" si="86"/>
        <v>0.39070416542881059</v>
      </c>
    </row>
    <row r="911" spans="1:11" x14ac:dyDescent="0.25">
      <c r="A911" s="1">
        <v>1999</v>
      </c>
      <c r="B911" s="2">
        <v>36373</v>
      </c>
      <c r="C911" s="3">
        <v>213</v>
      </c>
      <c r="D911" s="4">
        <v>0.58333333333333404</v>
      </c>
      <c r="E911" s="7">
        <v>5.6853286720329832</v>
      </c>
      <c r="F911" s="5">
        <f t="shared" si="85"/>
        <v>213.58333333333334</v>
      </c>
      <c r="G911" s="67"/>
      <c r="H911" s="67"/>
      <c r="I911" s="67"/>
      <c r="J911" s="59">
        <v>8.3226135272811206</v>
      </c>
      <c r="K911" s="15">
        <f t="shared" si="86"/>
        <v>0.45962784060882544</v>
      </c>
    </row>
    <row r="912" spans="1:11" x14ac:dyDescent="0.25">
      <c r="A912" s="1">
        <v>1999</v>
      </c>
      <c r="B912" s="2">
        <v>36373</v>
      </c>
      <c r="C912" s="3">
        <v>213</v>
      </c>
      <c r="D912" s="4">
        <v>0.625</v>
      </c>
      <c r="E912" s="7">
        <v>6.2705836855363266</v>
      </c>
      <c r="F912" s="5">
        <f t="shared" si="85"/>
        <v>213.625</v>
      </c>
      <c r="G912" s="67"/>
      <c r="H912" s="67"/>
      <c r="I912" s="67"/>
      <c r="J912" s="59">
        <v>8.9681582472373353</v>
      </c>
      <c r="K912" s="15">
        <f t="shared" si="86"/>
        <v>0.58525501350334341</v>
      </c>
    </row>
    <row r="913" spans="1:11" x14ac:dyDescent="0.25">
      <c r="A913" s="1">
        <v>1999</v>
      </c>
      <c r="B913" s="2">
        <v>36373</v>
      </c>
      <c r="C913" s="3">
        <v>213</v>
      </c>
      <c r="D913" s="4">
        <v>0.66666666666666696</v>
      </c>
      <c r="E913" s="36">
        <v>6.6185993483532668</v>
      </c>
      <c r="F913" s="51">
        <f t="shared" si="85"/>
        <v>213.66666666666666</v>
      </c>
      <c r="G913" s="69"/>
      <c r="H913" s="69"/>
      <c r="I913" s="69"/>
      <c r="J913" s="59">
        <v>9.7901456257532669</v>
      </c>
      <c r="K913" s="15">
        <f t="shared" si="86"/>
        <v>0.34801566281694019</v>
      </c>
    </row>
    <row r="914" spans="1:11" x14ac:dyDescent="0.25">
      <c r="A914" s="1">
        <v>1999</v>
      </c>
      <c r="B914" s="2">
        <v>36373</v>
      </c>
      <c r="C914" s="3">
        <v>213</v>
      </c>
      <c r="D914" s="4">
        <v>0.70833333333333404</v>
      </c>
      <c r="E914" s="36">
        <v>6.5241311001469544</v>
      </c>
      <c r="F914" s="51">
        <f t="shared" si="85"/>
        <v>213.70833333333334</v>
      </c>
      <c r="G914" s="69">
        <f>LN(E914)</f>
        <v>1.8755077796131114</v>
      </c>
      <c r="H914" s="69"/>
      <c r="I914" s="69"/>
      <c r="J914" s="59">
        <v>10.278931669035487</v>
      </c>
      <c r="K914" s="36">
        <f t="shared" si="86"/>
        <v>-9.4468248206312389E-2</v>
      </c>
    </row>
    <row r="915" spans="1:11" x14ac:dyDescent="0.25">
      <c r="A915" s="1">
        <v>1999</v>
      </c>
      <c r="B915" s="2">
        <v>36373</v>
      </c>
      <c r="C915" s="3">
        <v>213</v>
      </c>
      <c r="D915" s="4">
        <v>0.75</v>
      </c>
      <c r="E915" s="36">
        <v>6.0259350977277775</v>
      </c>
      <c r="F915" s="51">
        <f t="shared" si="85"/>
        <v>213.75</v>
      </c>
      <c r="G915" s="69">
        <f t="shared" ref="G915:G923" si="88">LN(E915)</f>
        <v>1.7960726702763579</v>
      </c>
      <c r="H915" s="69"/>
      <c r="I915" s="69"/>
      <c r="J915" s="59">
        <v>10.146251545150216</v>
      </c>
      <c r="K915" s="36">
        <f t="shared" si="86"/>
        <v>-0.49819600241917694</v>
      </c>
    </row>
    <row r="916" spans="1:11" x14ac:dyDescent="0.25">
      <c r="A916" s="1">
        <v>1999</v>
      </c>
      <c r="B916" s="2">
        <v>36373</v>
      </c>
      <c r="C916" s="3">
        <v>213</v>
      </c>
      <c r="D916" s="4">
        <v>0.79166666666666696</v>
      </c>
      <c r="E916" s="36">
        <v>5.5013745172512198</v>
      </c>
      <c r="F916" s="51">
        <f t="shared" si="85"/>
        <v>213.79166666666666</v>
      </c>
      <c r="G916" s="69">
        <f t="shared" si="88"/>
        <v>1.7049979732430609</v>
      </c>
      <c r="H916" s="69"/>
      <c r="I916" s="69"/>
      <c r="J916" s="59">
        <v>9.4465380586064285</v>
      </c>
      <c r="K916" s="36">
        <f t="shared" si="86"/>
        <v>-0.52456058047655763</v>
      </c>
    </row>
    <row r="917" spans="1:11" x14ac:dyDescent="0.25">
      <c r="A917" s="1">
        <v>1999</v>
      </c>
      <c r="B917" s="2">
        <v>36373</v>
      </c>
      <c r="C917" s="3">
        <v>213</v>
      </c>
      <c r="D917" s="4">
        <v>0.83333333333333404</v>
      </c>
      <c r="E917" s="36">
        <v>5.0549880390336046</v>
      </c>
      <c r="F917" s="51">
        <f t="shared" si="85"/>
        <v>213.83333333333334</v>
      </c>
      <c r="G917" s="69">
        <f t="shared" si="88"/>
        <v>1.6203754863041764</v>
      </c>
      <c r="H917" s="69"/>
      <c r="I917" s="69"/>
      <c r="J917" s="59">
        <v>8.709795670296657</v>
      </c>
      <c r="K917" s="36">
        <f t="shared" si="86"/>
        <v>-0.44638647821761523</v>
      </c>
    </row>
    <row r="918" spans="1:11" x14ac:dyDescent="0.25">
      <c r="A918" s="1">
        <v>1999</v>
      </c>
      <c r="B918" s="2">
        <v>36373</v>
      </c>
      <c r="C918" s="3">
        <v>213</v>
      </c>
      <c r="D918" s="4">
        <v>0.875</v>
      </c>
      <c r="E918" s="36">
        <v>4.4868727563674558</v>
      </c>
      <c r="F918" s="51">
        <f t="shared" si="85"/>
        <v>213.875</v>
      </c>
      <c r="G918" s="69">
        <f t="shared" si="88"/>
        <v>1.5011559683050155</v>
      </c>
      <c r="H918" s="69"/>
      <c r="I918" s="69"/>
      <c r="J918" s="59">
        <v>8.0828483694292199</v>
      </c>
      <c r="K918" s="36">
        <f t="shared" si="86"/>
        <v>-0.56811528266614886</v>
      </c>
    </row>
    <row r="919" spans="1:11" x14ac:dyDescent="0.25">
      <c r="A919" s="1">
        <v>1999</v>
      </c>
      <c r="B919" s="2">
        <v>36373</v>
      </c>
      <c r="C919" s="3">
        <v>213</v>
      </c>
      <c r="D919" s="4">
        <v>0.91666666666666696</v>
      </c>
      <c r="E919" s="36">
        <v>3.9748401227371923</v>
      </c>
      <c r="F919" s="51">
        <f t="shared" si="85"/>
        <v>213.91666666666666</v>
      </c>
      <c r="G919" s="69">
        <f t="shared" si="88"/>
        <v>1.3799845266023754</v>
      </c>
      <c r="H919" s="69"/>
      <c r="I919" s="69"/>
      <c r="J919" s="59">
        <v>7.2849336465835055</v>
      </c>
      <c r="K919" s="36">
        <f t="shared" si="86"/>
        <v>-0.51203263363026341</v>
      </c>
    </row>
    <row r="920" spans="1:11" s="35" customFormat="1" x14ac:dyDescent="0.25">
      <c r="A920" s="29">
        <v>1999</v>
      </c>
      <c r="B920" s="30">
        <v>36373</v>
      </c>
      <c r="C920" s="31">
        <v>213</v>
      </c>
      <c r="D920" s="32">
        <v>0.95833333333333404</v>
      </c>
      <c r="E920" s="37">
        <v>3.5546094165252238</v>
      </c>
      <c r="F920" s="52">
        <f t="shared" si="85"/>
        <v>213.95833333333334</v>
      </c>
      <c r="G920" s="70">
        <f t="shared" si="88"/>
        <v>1.2682451884499129</v>
      </c>
      <c r="H920" s="70"/>
      <c r="I920" s="70"/>
      <c r="J920" s="60">
        <v>6.5657866892376298</v>
      </c>
      <c r="K920" s="37">
        <f t="shared" si="86"/>
        <v>-0.42023070621196856</v>
      </c>
    </row>
    <row r="921" spans="1:11" x14ac:dyDescent="0.25">
      <c r="A921" s="1">
        <v>1999</v>
      </c>
      <c r="B921" s="2">
        <v>36374</v>
      </c>
      <c r="C921" s="3">
        <v>214</v>
      </c>
      <c r="D921" s="4">
        <v>0</v>
      </c>
      <c r="E921" s="36">
        <v>3.1346070438167009</v>
      </c>
      <c r="F921" s="51">
        <f t="shared" si="85"/>
        <v>214</v>
      </c>
      <c r="G921" s="69">
        <f t="shared" si="88"/>
        <v>1.142503821353503</v>
      </c>
      <c r="H921" s="69"/>
      <c r="I921" s="69"/>
      <c r="J921" s="59">
        <v>5.9755750232095837</v>
      </c>
      <c r="K921" s="36">
        <f t="shared" si="86"/>
        <v>-0.42000237270852292</v>
      </c>
    </row>
    <row r="922" spans="1:11" x14ac:dyDescent="0.25">
      <c r="A922" s="1">
        <v>1999</v>
      </c>
      <c r="B922" s="2">
        <v>36374</v>
      </c>
      <c r="C922" s="3">
        <v>214</v>
      </c>
      <c r="D922" s="4">
        <v>4.1666666666666664E-2</v>
      </c>
      <c r="E922" s="36">
        <v>2.7673096068967356</v>
      </c>
      <c r="F922" s="51">
        <f t="shared" si="85"/>
        <v>214.04166666666666</v>
      </c>
      <c r="G922" s="69">
        <f t="shared" si="88"/>
        <v>1.0178755871714904</v>
      </c>
      <c r="H922" s="69"/>
      <c r="I922" s="69"/>
      <c r="J922" s="59">
        <v>5.3856840503043548</v>
      </c>
      <c r="K922" s="36">
        <f t="shared" si="86"/>
        <v>-0.3672974369199653</v>
      </c>
    </row>
    <row r="923" spans="1:11" x14ac:dyDescent="0.25">
      <c r="A923" s="1">
        <v>1999</v>
      </c>
      <c r="B923" s="2">
        <v>36374</v>
      </c>
      <c r="C923" s="3">
        <v>214</v>
      </c>
      <c r="D923" s="4">
        <v>8.3333333333333329E-2</v>
      </c>
      <c r="E923" s="36">
        <v>2.5177262088924524</v>
      </c>
      <c r="F923" s="51">
        <f t="shared" si="85"/>
        <v>214.08333333333334</v>
      </c>
      <c r="G923" s="69">
        <f t="shared" si="88"/>
        <v>0.923356196148856</v>
      </c>
      <c r="H923" s="69"/>
      <c r="I923" s="69"/>
      <c r="J923" s="59">
        <v>4.8698168636190102</v>
      </c>
      <c r="K923" s="36">
        <f t="shared" si="86"/>
        <v>-0.2495833980042832</v>
      </c>
    </row>
    <row r="924" spans="1:11" x14ac:dyDescent="0.25">
      <c r="A924" s="1">
        <v>1999</v>
      </c>
      <c r="B924" s="2">
        <v>36374</v>
      </c>
      <c r="C924" s="3">
        <v>214</v>
      </c>
      <c r="D924" s="4">
        <v>0.125</v>
      </c>
      <c r="E924" s="36">
        <v>2.3647161770476135</v>
      </c>
      <c r="F924" s="51">
        <f t="shared" si="85"/>
        <v>214.125</v>
      </c>
      <c r="G924" s="69">
        <f>LN(E924)</f>
        <v>0.86065800503712941</v>
      </c>
      <c r="H924" s="69">
        <f>LN(E924)</f>
        <v>0.86065800503712941</v>
      </c>
      <c r="I924" s="69"/>
      <c r="J924" s="59">
        <v>4.5192783832759158</v>
      </c>
      <c r="K924" s="36">
        <f t="shared" si="86"/>
        <v>-0.15301003184483886</v>
      </c>
    </row>
    <row r="925" spans="1:11" x14ac:dyDescent="0.25">
      <c r="A925" s="1">
        <v>1999</v>
      </c>
      <c r="B925" s="2">
        <v>36374</v>
      </c>
      <c r="C925" s="3">
        <v>214</v>
      </c>
      <c r="D925" s="4">
        <v>0.16666666666666699</v>
      </c>
      <c r="E925" s="36">
        <v>2.2764251425603792</v>
      </c>
      <c r="F925" s="51">
        <f t="shared" si="85"/>
        <v>214.16666666666666</v>
      </c>
      <c r="G925" s="69"/>
      <c r="H925" s="69">
        <f t="shared" ref="H925:H927" si="89">LN(E925)</f>
        <v>0.82260629256388151</v>
      </c>
      <c r="I925" s="69"/>
      <c r="J925" s="59">
        <v>4.3043766531567602</v>
      </c>
      <c r="K925" s="36">
        <f t="shared" si="86"/>
        <v>-8.8291034487234299E-2</v>
      </c>
    </row>
    <row r="926" spans="1:11" x14ac:dyDescent="0.25">
      <c r="A926" s="1">
        <v>1999</v>
      </c>
      <c r="B926" s="2">
        <v>36374</v>
      </c>
      <c r="C926" s="3">
        <v>214</v>
      </c>
      <c r="D926" s="4">
        <v>0.20833333333333401</v>
      </c>
      <c r="E926" s="36">
        <v>2.2189821122444875</v>
      </c>
      <c r="F926" s="51">
        <f t="shared" si="85"/>
        <v>214.20833333333334</v>
      </c>
      <c r="G926" s="69"/>
      <c r="H926" s="69">
        <f t="shared" si="89"/>
        <v>0.7970485827392757</v>
      </c>
      <c r="I926" s="69"/>
      <c r="J926" s="59">
        <v>4.1803723912364879</v>
      </c>
      <c r="K926" s="36">
        <f t="shared" si="86"/>
        <v>-5.7443030315891708E-2</v>
      </c>
    </row>
    <row r="927" spans="1:11" x14ac:dyDescent="0.25">
      <c r="A927" s="1">
        <v>1999</v>
      </c>
      <c r="B927" s="2">
        <v>36374</v>
      </c>
      <c r="C927" s="3">
        <v>214</v>
      </c>
      <c r="D927" s="4">
        <v>0.25</v>
      </c>
      <c r="E927" s="36">
        <v>2.1906776737152773</v>
      </c>
      <c r="F927" s="51">
        <f t="shared" si="85"/>
        <v>214.25</v>
      </c>
      <c r="G927" s="69"/>
      <c r="H927" s="69">
        <f t="shared" si="89"/>
        <v>0.78421093601434877</v>
      </c>
      <c r="I927" s="69"/>
      <c r="J927" s="59">
        <v>4.0996939778714712</v>
      </c>
      <c r="K927" s="36">
        <f t="shared" si="86"/>
        <v>-2.8304438529210163E-2</v>
      </c>
    </row>
    <row r="928" spans="1:11" x14ac:dyDescent="0.25">
      <c r="A928" s="1">
        <v>1999</v>
      </c>
      <c r="B928" s="2">
        <v>36374</v>
      </c>
      <c r="C928" s="3">
        <v>214</v>
      </c>
      <c r="D928" s="4">
        <v>0.29166666666666702</v>
      </c>
      <c r="E928" s="7">
        <v>2.2095166385944616</v>
      </c>
      <c r="F928" s="5">
        <f t="shared" si="85"/>
        <v>214.29166666666666</v>
      </c>
      <c r="G928" s="67"/>
      <c r="H928" s="67"/>
      <c r="I928" s="67"/>
      <c r="J928" s="59">
        <v>4.059940552970895</v>
      </c>
      <c r="K928" s="15">
        <f t="shared" si="86"/>
        <v>1.8838964879184239E-2</v>
      </c>
    </row>
    <row r="929" spans="1:24" x14ac:dyDescent="0.25">
      <c r="A929" s="1">
        <v>1999</v>
      </c>
      <c r="B929" s="2">
        <v>36374</v>
      </c>
      <c r="C929" s="3">
        <v>214</v>
      </c>
      <c r="D929" s="4">
        <v>0.33333333333333398</v>
      </c>
      <c r="E929" s="7">
        <v>2.2571529486906443</v>
      </c>
      <c r="F929" s="5">
        <f t="shared" si="85"/>
        <v>214.33333333333334</v>
      </c>
      <c r="G929" s="67"/>
      <c r="H929" s="67"/>
      <c r="I929" s="67"/>
      <c r="J929" s="59">
        <v>4.0863997733068276</v>
      </c>
      <c r="K929" s="15">
        <f t="shared" si="86"/>
        <v>4.7636310096182743E-2</v>
      </c>
    </row>
    <row r="930" spans="1:24" x14ac:dyDescent="0.25">
      <c r="A930" s="1">
        <v>1999</v>
      </c>
      <c r="B930" s="2">
        <v>36374</v>
      </c>
      <c r="C930" s="3">
        <v>214</v>
      </c>
      <c r="D930" s="4">
        <v>0.375</v>
      </c>
      <c r="E930" s="7">
        <v>2.4148935048655948</v>
      </c>
      <c r="F930" s="5">
        <f t="shared" si="85"/>
        <v>214.375</v>
      </c>
      <c r="G930" s="67"/>
      <c r="H930" s="67"/>
      <c r="I930" s="67"/>
      <c r="J930" s="59">
        <v>4.1533047032171968</v>
      </c>
      <c r="K930" s="15">
        <f t="shared" si="86"/>
        <v>0.15774055617495053</v>
      </c>
    </row>
    <row r="931" spans="1:24" x14ac:dyDescent="0.25">
      <c r="A931" s="1">
        <v>1999</v>
      </c>
      <c r="B931" s="2">
        <v>36374</v>
      </c>
      <c r="C931" s="3">
        <v>214</v>
      </c>
      <c r="D931" s="4">
        <v>0.41666666666666702</v>
      </c>
      <c r="E931" s="7">
        <v>2.9522629574039563</v>
      </c>
      <c r="F931" s="5">
        <f t="shared" si="85"/>
        <v>214.41666666666666</v>
      </c>
      <c r="G931" s="67"/>
      <c r="H931" s="67"/>
      <c r="I931" s="67"/>
      <c r="J931" s="59">
        <v>4.3748504281820146</v>
      </c>
      <c r="K931" s="15">
        <f t="shared" si="86"/>
        <v>0.53736945253836144</v>
      </c>
    </row>
    <row r="932" spans="1:24" x14ac:dyDescent="0.25">
      <c r="A932" s="1">
        <v>1999</v>
      </c>
      <c r="B932" s="2">
        <v>36374</v>
      </c>
      <c r="C932" s="3">
        <v>214</v>
      </c>
      <c r="D932" s="4">
        <v>0.45833333333333398</v>
      </c>
      <c r="E932" s="7">
        <v>3.6808158046358299</v>
      </c>
      <c r="F932" s="5">
        <f t="shared" si="85"/>
        <v>214.45833333333334</v>
      </c>
      <c r="G932" s="67"/>
      <c r="H932" s="67"/>
      <c r="I932" s="67"/>
      <c r="J932" s="59">
        <v>5.1295828053426353</v>
      </c>
      <c r="K932" s="15">
        <f t="shared" si="86"/>
        <v>0.72855284723187363</v>
      </c>
    </row>
    <row r="933" spans="1:24" x14ac:dyDescent="0.25">
      <c r="A933" s="1">
        <v>1999</v>
      </c>
      <c r="B933" s="2">
        <v>36374</v>
      </c>
      <c r="C933" s="3">
        <v>214</v>
      </c>
      <c r="D933" s="4">
        <v>0.5</v>
      </c>
      <c r="E933" s="7">
        <v>4.208237734368109</v>
      </c>
      <c r="F933" s="5">
        <f t="shared" si="85"/>
        <v>214.5</v>
      </c>
      <c r="G933" s="67"/>
      <c r="H933" s="67"/>
      <c r="I933" s="67"/>
      <c r="J933" s="59">
        <v>6.1528311862862779</v>
      </c>
      <c r="K933" s="15">
        <f t="shared" si="86"/>
        <v>0.52742192973227908</v>
      </c>
    </row>
    <row r="934" spans="1:24" x14ac:dyDescent="0.25">
      <c r="A934" s="1">
        <v>1999</v>
      </c>
      <c r="B934" s="2">
        <v>36374</v>
      </c>
      <c r="C934" s="3">
        <v>214</v>
      </c>
      <c r="D934" s="4">
        <v>0.54166666666666696</v>
      </c>
      <c r="E934" s="7">
        <v>4.9439205884645565</v>
      </c>
      <c r="F934" s="5">
        <f t="shared" si="85"/>
        <v>214.54166666666666</v>
      </c>
      <c r="G934" s="67"/>
      <c r="H934" s="67"/>
      <c r="I934" s="67"/>
      <c r="J934" s="59">
        <v>6.8935923235507151</v>
      </c>
      <c r="K934" s="15">
        <f t="shared" si="86"/>
        <v>0.73568285409644751</v>
      </c>
    </row>
    <row r="935" spans="1:24" x14ac:dyDescent="0.25">
      <c r="A935" s="1">
        <v>1999</v>
      </c>
      <c r="B935" s="2">
        <v>36374</v>
      </c>
      <c r="C935" s="3">
        <v>214</v>
      </c>
      <c r="D935" s="4">
        <v>0.58333333333333404</v>
      </c>
      <c r="E935" s="7">
        <v>5.6853286720329832</v>
      </c>
      <c r="F935" s="5">
        <f t="shared" si="85"/>
        <v>214.58333333333334</v>
      </c>
      <c r="G935" s="67"/>
      <c r="H935" s="67"/>
      <c r="I935" s="67"/>
      <c r="J935" s="59">
        <v>7.9268547590794327</v>
      </c>
      <c r="K935" s="15">
        <f t="shared" si="86"/>
        <v>0.74140808356842669</v>
      </c>
    </row>
    <row r="936" spans="1:24" x14ac:dyDescent="0.25">
      <c r="A936" s="1">
        <v>1999</v>
      </c>
      <c r="B936" s="2">
        <v>36374</v>
      </c>
      <c r="C936" s="3">
        <v>214</v>
      </c>
      <c r="D936" s="4">
        <v>0.625</v>
      </c>
      <c r="E936" s="7">
        <v>5.9823850271060923</v>
      </c>
      <c r="F936" s="5">
        <f t="shared" si="85"/>
        <v>214.625</v>
      </c>
      <c r="G936" s="67"/>
      <c r="H936" s="67"/>
      <c r="I936" s="67"/>
      <c r="J936" s="59">
        <v>8.9681582472373353</v>
      </c>
      <c r="K936" s="15">
        <f t="shared" si="86"/>
        <v>0.29705635507310912</v>
      </c>
    </row>
    <row r="937" spans="1:24" x14ac:dyDescent="0.25">
      <c r="A937" s="1">
        <v>1999</v>
      </c>
      <c r="B937" s="2">
        <v>36374</v>
      </c>
      <c r="C937" s="3">
        <v>214</v>
      </c>
      <c r="D937" s="4">
        <v>0.66666666666666696</v>
      </c>
      <c r="E937" s="36">
        <v>6.0041246997906779</v>
      </c>
      <c r="F937" s="51">
        <f t="shared" si="85"/>
        <v>214.66666666666666</v>
      </c>
      <c r="G937" s="69">
        <f>LN(E937)</f>
        <v>1.7924466830076784</v>
      </c>
      <c r="H937" s="69"/>
      <c r="I937" s="69"/>
      <c r="J937" s="59">
        <v>9.3853722290815895</v>
      </c>
      <c r="K937" s="15">
        <f t="shared" si="86"/>
        <v>2.1739672684585543E-2</v>
      </c>
    </row>
    <row r="938" spans="1:24" x14ac:dyDescent="0.25">
      <c r="A938" s="1">
        <v>1999</v>
      </c>
      <c r="B938" s="2">
        <v>36374</v>
      </c>
      <c r="C938" s="3">
        <v>214</v>
      </c>
      <c r="D938" s="4">
        <v>0.70833333333333404</v>
      </c>
      <c r="E938" s="36">
        <v>5.6234121765093468</v>
      </c>
      <c r="F938" s="51">
        <f t="shared" si="85"/>
        <v>214.70833333333334</v>
      </c>
      <c r="G938" s="69">
        <f>LN(E938)</f>
        <v>1.7269386285103896</v>
      </c>
      <c r="H938" s="69"/>
      <c r="I938" s="69"/>
      <c r="J938" s="59">
        <v>9.415905477234098</v>
      </c>
      <c r="K938" s="36">
        <f t="shared" si="86"/>
        <v>-0.38071252328133109</v>
      </c>
      <c r="X938" s="36"/>
    </row>
    <row r="939" spans="1:24" x14ac:dyDescent="0.25">
      <c r="A939" s="1">
        <v>1999</v>
      </c>
      <c r="B939" s="2">
        <v>36374</v>
      </c>
      <c r="C939" s="3">
        <v>214</v>
      </c>
      <c r="D939" s="4">
        <v>0.75</v>
      </c>
      <c r="E939" s="36">
        <v>4.9622818450747808</v>
      </c>
      <c r="F939" s="51">
        <f t="shared" si="85"/>
        <v>214.75</v>
      </c>
      <c r="G939" s="69">
        <f t="shared" ref="G939" si="90">LN(E939)</f>
        <v>1.6018656843567889</v>
      </c>
      <c r="H939" s="69"/>
      <c r="I939" s="69"/>
      <c r="J939" s="59">
        <v>8.8811968771198693</v>
      </c>
      <c r="K939" s="36">
        <f t="shared" si="86"/>
        <v>-0.66113033143456601</v>
      </c>
      <c r="X939" s="36"/>
    </row>
    <row r="940" spans="1:24" x14ac:dyDescent="0.25">
      <c r="A940" s="1">
        <v>1999</v>
      </c>
      <c r="B940" s="2">
        <v>36374</v>
      </c>
      <c r="C940" s="3">
        <v>214</v>
      </c>
      <c r="D940" s="4">
        <v>0.79166666666666696</v>
      </c>
      <c r="E940" s="36">
        <v>4.3702745287058047</v>
      </c>
      <c r="F940" s="51">
        <f t="shared" si="85"/>
        <v>214.79166666666666</v>
      </c>
      <c r="G940" s="69">
        <f t="shared" ref="G940:G947" si="91">LN(E940)</f>
        <v>1.4748258283484719</v>
      </c>
      <c r="I940" s="69"/>
      <c r="J940" s="59">
        <v>7.9526430408353654</v>
      </c>
      <c r="K940" s="36">
        <f t="shared" si="86"/>
        <v>-0.59200731636897608</v>
      </c>
      <c r="X940" s="55"/>
    </row>
    <row r="941" spans="1:24" x14ac:dyDescent="0.25">
      <c r="A941" s="1">
        <v>1999</v>
      </c>
      <c r="B941" s="2">
        <v>36374</v>
      </c>
      <c r="C941" s="3">
        <v>214</v>
      </c>
      <c r="D941" s="4">
        <v>0.83333333333333404</v>
      </c>
      <c r="E941" s="36">
        <v>3.9445707825588912</v>
      </c>
      <c r="F941" s="51">
        <f t="shared" si="85"/>
        <v>214.83333333333334</v>
      </c>
      <c r="G941" s="69">
        <f t="shared" si="91"/>
        <v>1.3723401480133484</v>
      </c>
      <c r="I941" s="69"/>
      <c r="J941" s="59">
        <v>7.1211720908789387</v>
      </c>
      <c r="K941" s="36">
        <f t="shared" si="86"/>
        <v>-0.42570374614691353</v>
      </c>
      <c r="X941" s="56"/>
    </row>
    <row r="942" spans="1:24" x14ac:dyDescent="0.25">
      <c r="A942" s="1">
        <v>1999</v>
      </c>
      <c r="B942" s="2">
        <v>36374</v>
      </c>
      <c r="C942" s="3">
        <v>214</v>
      </c>
      <c r="D942" s="4">
        <v>0.875</v>
      </c>
      <c r="E942" s="36">
        <v>3.6950678271244959</v>
      </c>
      <c r="F942" s="51">
        <f t="shared" si="85"/>
        <v>214.875</v>
      </c>
      <c r="G942" s="69">
        <f t="shared" si="91"/>
        <v>1.3069989106929853</v>
      </c>
      <c r="I942" s="69"/>
      <c r="J942" s="59">
        <v>6.5232735710096783</v>
      </c>
      <c r="K942" s="36">
        <f t="shared" si="86"/>
        <v>-0.24950295543439527</v>
      </c>
      <c r="X942" s="57"/>
    </row>
    <row r="943" spans="1:24" x14ac:dyDescent="0.25">
      <c r="A943" s="1">
        <v>1999</v>
      </c>
      <c r="B943" s="2">
        <v>36374</v>
      </c>
      <c r="C943" s="3">
        <v>214</v>
      </c>
      <c r="D943" s="4">
        <v>0.91666666666666696</v>
      </c>
      <c r="E943" s="36">
        <v>3.3654765305262795</v>
      </c>
      <c r="F943" s="51">
        <f t="shared" si="85"/>
        <v>214.91666666666666</v>
      </c>
      <c r="G943" s="69">
        <f t="shared" si="91"/>
        <v>1.2135695668969315</v>
      </c>
      <c r="I943" s="69"/>
      <c r="J943" s="59">
        <v>6.1728480718040668</v>
      </c>
      <c r="K943" s="36">
        <f t="shared" si="86"/>
        <v>-0.3295912965982164</v>
      </c>
    </row>
    <row r="944" spans="1:24" s="35" customFormat="1" x14ac:dyDescent="0.25">
      <c r="A944" s="29">
        <v>1999</v>
      </c>
      <c r="B944" s="30">
        <v>36374</v>
      </c>
      <c r="C944" s="31">
        <v>214</v>
      </c>
      <c r="D944" s="32">
        <v>0.95833333333333404</v>
      </c>
      <c r="E944" s="37">
        <v>3.0362519772048842</v>
      </c>
      <c r="F944" s="52">
        <f t="shared" si="85"/>
        <v>214.95833333333334</v>
      </c>
      <c r="G944" s="70">
        <f t="shared" si="91"/>
        <v>1.1106238525336656</v>
      </c>
      <c r="H944" s="70"/>
      <c r="I944" s="70"/>
      <c r="J944" s="60">
        <v>5.7099389473683697</v>
      </c>
      <c r="K944" s="37">
        <f t="shared" si="86"/>
        <v>-0.32922455332139533</v>
      </c>
    </row>
    <row r="945" spans="1:11" x14ac:dyDescent="0.25">
      <c r="A945" s="1">
        <v>1999</v>
      </c>
      <c r="B945" s="2">
        <v>36375</v>
      </c>
      <c r="C945" s="3">
        <v>215</v>
      </c>
      <c r="D945" s="4">
        <v>0</v>
      </c>
      <c r="E945" s="36">
        <v>2.7336882115416667</v>
      </c>
      <c r="F945" s="51">
        <f t="shared" si="85"/>
        <v>215</v>
      </c>
      <c r="G945" s="69">
        <f t="shared" si="91"/>
        <v>1.0056516906653132</v>
      </c>
      <c r="I945" s="69"/>
      <c r="J945" s="59">
        <v>5.2475449118046127</v>
      </c>
      <c r="K945" s="36">
        <f t="shared" si="86"/>
        <v>-0.30256376566321741</v>
      </c>
    </row>
    <row r="946" spans="1:11" x14ac:dyDescent="0.25">
      <c r="A946" s="1">
        <v>1999</v>
      </c>
      <c r="B946" s="2">
        <v>36375</v>
      </c>
      <c r="C946" s="3">
        <v>215</v>
      </c>
      <c r="D946" s="4">
        <v>4.1666666666666664E-2</v>
      </c>
      <c r="E946" s="36">
        <v>2.4453933812562356</v>
      </c>
      <c r="F946" s="51">
        <f t="shared" si="85"/>
        <v>215.04166666666666</v>
      </c>
      <c r="G946" s="69">
        <f t="shared" si="91"/>
        <v>0.89420600211442458</v>
      </c>
      <c r="I946" s="69"/>
      <c r="J946" s="59">
        <v>4.8225958027270597</v>
      </c>
      <c r="K946" s="36">
        <f t="shared" si="86"/>
        <v>-0.28829483028543113</v>
      </c>
    </row>
    <row r="947" spans="1:11" x14ac:dyDescent="0.25">
      <c r="A947" s="1">
        <v>1999</v>
      </c>
      <c r="B947" s="2">
        <v>36375</v>
      </c>
      <c r="C947" s="3">
        <v>215</v>
      </c>
      <c r="D947" s="4">
        <v>8.3333333333333329E-2</v>
      </c>
      <c r="E947" s="36">
        <v>2.238005541247162</v>
      </c>
      <c r="F947" s="51">
        <f t="shared" si="85"/>
        <v>215.08333333333334</v>
      </c>
      <c r="G947" s="69">
        <f t="shared" si="91"/>
        <v>0.8055850858684207</v>
      </c>
      <c r="H947" s="69">
        <f>LN(E947)</f>
        <v>0.8055850858684207</v>
      </c>
      <c r="J947" s="59">
        <v>4.4176873332250501</v>
      </c>
      <c r="K947" s="36">
        <f t="shared" si="86"/>
        <v>-0.20738784000907362</v>
      </c>
    </row>
    <row r="948" spans="1:11" x14ac:dyDescent="0.25">
      <c r="A948" s="1">
        <v>1999</v>
      </c>
      <c r="B948" s="2">
        <v>36375</v>
      </c>
      <c r="C948" s="3">
        <v>215</v>
      </c>
      <c r="D948" s="4">
        <v>0.125</v>
      </c>
      <c r="E948" s="36">
        <v>2.1348895126524203</v>
      </c>
      <c r="F948" s="51">
        <f t="shared" si="85"/>
        <v>215.125</v>
      </c>
      <c r="H948" s="69">
        <f>LN(E948)</f>
        <v>0.75841489482739499</v>
      </c>
      <c r="J948" s="59">
        <v>4.1264122770325304</v>
      </c>
      <c r="K948" s="36">
        <f t="shared" si="86"/>
        <v>-0.10311602859474167</v>
      </c>
    </row>
    <row r="949" spans="1:11" x14ac:dyDescent="0.25">
      <c r="A949" s="1">
        <v>1999</v>
      </c>
      <c r="B949" s="2">
        <v>36375</v>
      </c>
      <c r="C949" s="3">
        <v>215</v>
      </c>
      <c r="D949" s="4">
        <v>0.16666666666666699</v>
      </c>
      <c r="E949" s="36">
        <v>2.0711626567379193</v>
      </c>
      <c r="F949" s="51">
        <f t="shared" si="85"/>
        <v>215.16666666666666</v>
      </c>
      <c r="H949" s="69">
        <f>LN(E949)</f>
        <v>0.72811011952146643</v>
      </c>
      <c r="J949" s="59">
        <v>3.9815863941747471</v>
      </c>
      <c r="K949" s="36">
        <f t="shared" si="86"/>
        <v>-6.3726855914501002E-2</v>
      </c>
    </row>
    <row r="950" spans="1:11" x14ac:dyDescent="0.25">
      <c r="A950" s="1">
        <v>1999</v>
      </c>
      <c r="B950" s="2">
        <v>36375</v>
      </c>
      <c r="C950" s="3">
        <v>215</v>
      </c>
      <c r="D950" s="4">
        <v>0.20833333333333401</v>
      </c>
      <c r="E950" s="36">
        <v>1.9739023610233069</v>
      </c>
      <c r="F950" s="51">
        <f t="shared" si="85"/>
        <v>215.20833333333334</v>
      </c>
      <c r="H950" s="69">
        <f>LN(E950)</f>
        <v>0.68001247728712233</v>
      </c>
      <c r="J950" s="59">
        <v>3.8920823830588751</v>
      </c>
      <c r="K950" s="36">
        <f t="shared" si="86"/>
        <v>-9.7260295714612477E-2</v>
      </c>
    </row>
    <row r="951" spans="1:11" x14ac:dyDescent="0.25">
      <c r="A951" s="1">
        <v>1999</v>
      </c>
      <c r="B951" s="2">
        <v>36375</v>
      </c>
      <c r="C951" s="3">
        <v>215</v>
      </c>
      <c r="D951" s="4">
        <v>0.25</v>
      </c>
      <c r="E951" s="7">
        <v>1.9913285698074019</v>
      </c>
      <c r="F951" s="5">
        <f t="shared" si="85"/>
        <v>215.25</v>
      </c>
      <c r="G951" s="67"/>
      <c r="H951" s="67"/>
      <c r="I951" s="67"/>
      <c r="J951" s="59">
        <v>3.7554808441338579</v>
      </c>
      <c r="K951" s="15">
        <f t="shared" si="86"/>
        <v>1.7426208784095065E-2</v>
      </c>
    </row>
    <row r="952" spans="1:11" x14ac:dyDescent="0.25">
      <c r="A952" s="1">
        <v>1999</v>
      </c>
      <c r="B952" s="2">
        <v>36375</v>
      </c>
      <c r="C952" s="3">
        <v>215</v>
      </c>
      <c r="D952" s="4">
        <v>0.29166666666666702</v>
      </c>
      <c r="E952" s="7">
        <v>2.2571529486906443</v>
      </c>
      <c r="F952" s="5">
        <f t="shared" si="85"/>
        <v>215.29166666666666</v>
      </c>
      <c r="G952" s="67"/>
      <c r="H952" s="67"/>
      <c r="I952" s="67"/>
      <c r="J952" s="59">
        <v>3.7799558564710698</v>
      </c>
      <c r="K952" s="15">
        <f t="shared" si="86"/>
        <v>0.2658243788832424</v>
      </c>
    </row>
    <row r="953" spans="1:11" x14ac:dyDescent="0.25">
      <c r="A953" s="1">
        <v>1999</v>
      </c>
      <c r="B953" s="2">
        <v>36375</v>
      </c>
      <c r="C953" s="3">
        <v>215</v>
      </c>
      <c r="D953" s="4">
        <v>0.33333333333333398</v>
      </c>
      <c r="E953" s="7">
        <v>2.4148935048655948</v>
      </c>
      <c r="F953" s="5">
        <f t="shared" si="85"/>
        <v>215.33333333333334</v>
      </c>
      <c r="G953" s="67"/>
      <c r="H953" s="67"/>
      <c r="I953" s="67"/>
      <c r="J953" s="59">
        <v>4.1533047032171968</v>
      </c>
      <c r="K953" s="15">
        <f t="shared" si="86"/>
        <v>0.15774055617495053</v>
      </c>
    </row>
    <row r="954" spans="1:11" x14ac:dyDescent="0.25">
      <c r="A954" s="1">
        <v>1999</v>
      </c>
      <c r="B954" s="2">
        <v>36375</v>
      </c>
      <c r="C954" s="3">
        <v>215</v>
      </c>
      <c r="D954" s="4">
        <v>0.375</v>
      </c>
      <c r="E954" s="7">
        <v>2.5177262088924524</v>
      </c>
      <c r="F954" s="5">
        <f t="shared" si="85"/>
        <v>215.375</v>
      </c>
      <c r="G954" s="67"/>
      <c r="H954" s="67"/>
      <c r="I954" s="67"/>
      <c r="J954" s="59">
        <v>4.3748504281820146</v>
      </c>
      <c r="K954" s="15">
        <f t="shared" si="86"/>
        <v>0.10283270402685751</v>
      </c>
    </row>
    <row r="955" spans="1:11" x14ac:dyDescent="0.25">
      <c r="A955" s="1">
        <v>1999</v>
      </c>
      <c r="B955" s="2">
        <v>36375</v>
      </c>
      <c r="C955" s="3">
        <v>215</v>
      </c>
      <c r="D955" s="4">
        <v>0.41666666666666702</v>
      </c>
      <c r="E955" s="7">
        <v>2.7225536844911522</v>
      </c>
      <c r="F955" s="5">
        <f t="shared" si="85"/>
        <v>215.41666666666666</v>
      </c>
      <c r="G955" s="67"/>
      <c r="H955" s="67"/>
      <c r="I955" s="67"/>
      <c r="J955" s="59">
        <v>4.5192783832759158</v>
      </c>
      <c r="K955" s="15">
        <f t="shared" si="86"/>
        <v>0.20482747559869985</v>
      </c>
    </row>
    <row r="956" spans="1:11" x14ac:dyDescent="0.25">
      <c r="A956" s="1">
        <v>1999</v>
      </c>
      <c r="B956" s="2">
        <v>36375</v>
      </c>
      <c r="C956" s="3">
        <v>215</v>
      </c>
      <c r="D956" s="4">
        <v>0.45833333333333398</v>
      </c>
      <c r="E956" s="7">
        <v>3.0606016722325826</v>
      </c>
      <c r="F956" s="5">
        <f t="shared" si="85"/>
        <v>215.45833333333334</v>
      </c>
      <c r="G956" s="67"/>
      <c r="H956" s="67"/>
      <c r="I956" s="67"/>
      <c r="J956" s="59">
        <v>4.8069574220381348</v>
      </c>
      <c r="K956" s="15">
        <f t="shared" si="86"/>
        <v>0.33804798774143041</v>
      </c>
    </row>
    <row r="957" spans="1:11" x14ac:dyDescent="0.25">
      <c r="A957" s="1">
        <v>1999</v>
      </c>
      <c r="B957" s="2">
        <v>36375</v>
      </c>
      <c r="C957" s="3">
        <v>215</v>
      </c>
      <c r="D957" s="4">
        <v>0.5</v>
      </c>
      <c r="E957" s="7">
        <v>3.5684508542365858</v>
      </c>
      <c r="F957" s="5">
        <f t="shared" si="85"/>
        <v>215.5</v>
      </c>
      <c r="G957" s="67"/>
      <c r="H957" s="67"/>
      <c r="I957" s="67"/>
      <c r="J957" s="59">
        <v>5.2817439216749751</v>
      </c>
      <c r="K957" s="15">
        <f t="shared" si="86"/>
        <v>0.5078491820040032</v>
      </c>
    </row>
    <row r="958" spans="1:11" x14ac:dyDescent="0.25">
      <c r="A958" s="1">
        <v>1999</v>
      </c>
      <c r="B958" s="2">
        <v>36375</v>
      </c>
      <c r="C958" s="3">
        <v>215</v>
      </c>
      <c r="D958" s="4">
        <v>0.54166666666666696</v>
      </c>
      <c r="E958" s="7">
        <v>3.9445707825588912</v>
      </c>
      <c r="F958" s="5">
        <f t="shared" si="85"/>
        <v>215.54166666666666</v>
      </c>
      <c r="G958" s="67"/>
      <c r="H958" s="67"/>
      <c r="I958" s="67"/>
      <c r="J958" s="59">
        <v>5.9950152447143052</v>
      </c>
      <c r="K958" s="15">
        <f t="shared" si="86"/>
        <v>0.37611992832230534</v>
      </c>
    </row>
    <row r="959" spans="1:11" x14ac:dyDescent="0.25">
      <c r="A959" s="1">
        <v>1999</v>
      </c>
      <c r="B959" s="2">
        <v>36375</v>
      </c>
      <c r="C959" s="3">
        <v>215</v>
      </c>
      <c r="D959" s="4">
        <v>0.58333333333333404</v>
      </c>
      <c r="E959" s="7">
        <v>4.1923216399364787</v>
      </c>
      <c r="F959" s="5">
        <f t="shared" si="85"/>
        <v>215.58333333333334</v>
      </c>
      <c r="G959" s="67"/>
      <c r="H959" s="67"/>
      <c r="I959" s="67"/>
      <c r="J959" s="59">
        <v>6.5232735710096783</v>
      </c>
      <c r="K959" s="15">
        <f t="shared" si="86"/>
        <v>0.24775085737758751</v>
      </c>
    </row>
    <row r="960" spans="1:11" x14ac:dyDescent="0.25">
      <c r="A960" s="1">
        <v>1999</v>
      </c>
      <c r="B960" s="2">
        <v>36375</v>
      </c>
      <c r="C960" s="3">
        <v>215</v>
      </c>
      <c r="D960" s="4">
        <v>0.625</v>
      </c>
      <c r="E960" s="7">
        <v>4.6581081935171831</v>
      </c>
      <c r="F960" s="5">
        <f t="shared" si="85"/>
        <v>215.625</v>
      </c>
      <c r="G960" s="67"/>
      <c r="H960" s="67"/>
      <c r="I960" s="67"/>
      <c r="J960" s="59">
        <v>6.8712382583377503</v>
      </c>
      <c r="K960" s="15">
        <f t="shared" si="86"/>
        <v>0.46578655358070442</v>
      </c>
    </row>
    <row r="961" spans="1:11" x14ac:dyDescent="0.25">
      <c r="A961" s="1">
        <v>1999</v>
      </c>
      <c r="B961" s="2">
        <v>36375</v>
      </c>
      <c r="C961" s="3">
        <v>215</v>
      </c>
      <c r="D961" s="4">
        <v>0.66666666666666696</v>
      </c>
      <c r="E961" s="7">
        <v>5.0363261611785868</v>
      </c>
      <c r="F961" s="5">
        <f t="shared" si="85"/>
        <v>215.66666666666666</v>
      </c>
      <c r="G961" s="67"/>
      <c r="H961" s="67"/>
      <c r="I961" s="67"/>
      <c r="J961" s="59">
        <v>7.5254328560634587</v>
      </c>
      <c r="K961" s="15">
        <f t="shared" si="86"/>
        <v>0.3782179676614037</v>
      </c>
    </row>
    <row r="962" spans="1:11" x14ac:dyDescent="0.25">
      <c r="A962" s="1">
        <v>1999</v>
      </c>
      <c r="B962" s="2">
        <v>36375</v>
      </c>
      <c r="C962" s="3">
        <v>215</v>
      </c>
      <c r="D962" s="4">
        <v>0.70833333333333404</v>
      </c>
      <c r="E962" s="36">
        <v>5.3227198752744425</v>
      </c>
      <c r="F962" s="51">
        <f t="shared" ref="F962:F1025" si="92">SUM(C962+D962)</f>
        <v>215.70833333333334</v>
      </c>
      <c r="G962" s="69"/>
      <c r="H962" s="69"/>
      <c r="I962" s="69"/>
      <c r="J962" s="59">
        <v>8.0566378668238574</v>
      </c>
      <c r="K962" s="15">
        <f t="shared" si="86"/>
        <v>0.28639371409585568</v>
      </c>
    </row>
    <row r="963" spans="1:11" x14ac:dyDescent="0.25">
      <c r="A963" s="1">
        <v>1999</v>
      </c>
      <c r="B963" s="2">
        <v>36375</v>
      </c>
      <c r="C963" s="3">
        <v>215</v>
      </c>
      <c r="D963" s="4">
        <v>0.75</v>
      </c>
      <c r="E963" s="36">
        <v>5.2449787981949143</v>
      </c>
      <c r="F963" s="51">
        <f t="shared" si="92"/>
        <v>215.75</v>
      </c>
      <c r="G963" s="69">
        <f>LN(E963)</f>
        <v>1.6572711995512275</v>
      </c>
      <c r="H963" s="69"/>
      <c r="I963" s="69"/>
      <c r="J963" s="59">
        <v>8.4588762293180366</v>
      </c>
      <c r="K963" s="36">
        <f t="shared" ref="K963:K1026" si="93">E963-E962</f>
        <v>-7.7741077079528154E-2</v>
      </c>
    </row>
    <row r="964" spans="1:11" x14ac:dyDescent="0.25">
      <c r="A964" s="1">
        <v>1999</v>
      </c>
      <c r="B964" s="2">
        <v>36375</v>
      </c>
      <c r="C964" s="3">
        <v>215</v>
      </c>
      <c r="D964" s="4">
        <v>0.79166666666666696</v>
      </c>
      <c r="E964" s="36">
        <v>4.8710690405617809</v>
      </c>
      <c r="F964" s="51">
        <f t="shared" si="92"/>
        <v>215.79166666666666</v>
      </c>
      <c r="G964" s="69">
        <f t="shared" ref="G964:G971" si="94">LN(E964)</f>
        <v>1.583313428520259</v>
      </c>
      <c r="H964" s="69"/>
      <c r="I964" s="69"/>
      <c r="J964" s="59">
        <v>8.3496893233074641</v>
      </c>
      <c r="K964" s="36">
        <f t="shared" si="93"/>
        <v>-0.37390975763313339</v>
      </c>
    </row>
    <row r="965" spans="1:11" x14ac:dyDescent="0.25">
      <c r="A965" s="1">
        <v>1999</v>
      </c>
      <c r="B965" s="2">
        <v>36375</v>
      </c>
      <c r="C965" s="3">
        <v>215</v>
      </c>
      <c r="D965" s="4">
        <v>0.83333333333333404</v>
      </c>
      <c r="E965" s="36">
        <v>4.3538329925454615</v>
      </c>
      <c r="F965" s="51">
        <f t="shared" si="92"/>
        <v>215.83333333333334</v>
      </c>
      <c r="G965" s="69">
        <f t="shared" si="94"/>
        <v>1.4710566048294449</v>
      </c>
      <c r="H965" s="69"/>
      <c r="I965" s="69"/>
      <c r="J965" s="59">
        <v>7.8245351693283434</v>
      </c>
      <c r="K965" s="36">
        <f t="shared" si="93"/>
        <v>-0.51723604801631939</v>
      </c>
    </row>
    <row r="966" spans="1:11" x14ac:dyDescent="0.25">
      <c r="A966" s="1">
        <v>1999</v>
      </c>
      <c r="B966" s="2">
        <v>36375</v>
      </c>
      <c r="C966" s="3">
        <v>215</v>
      </c>
      <c r="D966" s="4">
        <v>0.875</v>
      </c>
      <c r="E966" s="36">
        <v>3.8846188102464172</v>
      </c>
      <c r="F966" s="51">
        <f t="shared" si="92"/>
        <v>215.875</v>
      </c>
      <c r="G966" s="69">
        <f t="shared" si="94"/>
        <v>1.3570248606650008</v>
      </c>
      <c r="H966" s="69"/>
      <c r="I966" s="69"/>
      <c r="J966" s="59">
        <v>7.0980800457099171</v>
      </c>
      <c r="K966" s="36">
        <f t="shared" si="93"/>
        <v>-0.46921418229904432</v>
      </c>
    </row>
    <row r="967" spans="1:11" x14ac:dyDescent="0.25">
      <c r="A967" s="1">
        <v>1999</v>
      </c>
      <c r="B967" s="2">
        <v>36375</v>
      </c>
      <c r="C967" s="3">
        <v>215</v>
      </c>
      <c r="D967" s="4">
        <v>0.91666666666666696</v>
      </c>
      <c r="E967" s="36">
        <v>3.5270610477311282</v>
      </c>
      <c r="F967" s="51">
        <f t="shared" si="92"/>
        <v>215.91666666666666</v>
      </c>
      <c r="G967" s="69">
        <f t="shared" si="94"/>
        <v>1.2604649597888755</v>
      </c>
      <c r="H967" s="69"/>
      <c r="I967" s="69"/>
      <c r="J967" s="59">
        <v>6.4390713627056417</v>
      </c>
      <c r="K967" s="36">
        <f t="shared" si="93"/>
        <v>-0.35755776251528903</v>
      </c>
    </row>
    <row r="968" spans="1:11" s="35" customFormat="1" x14ac:dyDescent="0.25">
      <c r="A968" s="29">
        <v>1999</v>
      </c>
      <c r="B968" s="30">
        <v>36375</v>
      </c>
      <c r="C968" s="31">
        <v>215</v>
      </c>
      <c r="D968" s="32">
        <v>0.95833333333333404</v>
      </c>
      <c r="E968" s="37">
        <v>3.1221724448586614</v>
      </c>
      <c r="F968" s="52">
        <f t="shared" si="92"/>
        <v>215.95833333333334</v>
      </c>
      <c r="G968" s="70">
        <f t="shared" si="94"/>
        <v>1.1385290559485599</v>
      </c>
      <c r="H968" s="70"/>
      <c r="I968" s="70"/>
      <c r="J968" s="60">
        <v>5.9368834940043929</v>
      </c>
      <c r="K968" s="37">
        <f t="shared" si="93"/>
        <v>-0.40488860287246675</v>
      </c>
    </row>
    <row r="969" spans="1:11" x14ac:dyDescent="0.25">
      <c r="A969" s="1">
        <v>1999</v>
      </c>
      <c r="B969" s="2">
        <v>36376</v>
      </c>
      <c r="C969" s="3">
        <v>216</v>
      </c>
      <c r="D969" s="4">
        <v>0</v>
      </c>
      <c r="E969" s="36">
        <v>2.8012602104256352</v>
      </c>
      <c r="F969" s="51">
        <f t="shared" si="92"/>
        <v>216</v>
      </c>
      <c r="G969" s="69">
        <f t="shared" si="94"/>
        <v>1.0300693910797296</v>
      </c>
      <c r="H969" s="69"/>
      <c r="I969" s="69"/>
      <c r="J969" s="59">
        <v>5.3682197259250861</v>
      </c>
      <c r="K969" s="36">
        <f t="shared" si="93"/>
        <v>-0.32091223443302619</v>
      </c>
    </row>
    <row r="970" spans="1:11" x14ac:dyDescent="0.25">
      <c r="A970" s="1">
        <v>1999</v>
      </c>
      <c r="B970" s="2">
        <v>36376</v>
      </c>
      <c r="C970" s="3">
        <v>216</v>
      </c>
      <c r="D970" s="4">
        <v>4.1666666666666664E-2</v>
      </c>
      <c r="E970" s="36">
        <v>2.549232984798866</v>
      </c>
      <c r="F970" s="51">
        <f t="shared" si="92"/>
        <v>216.04166666666666</v>
      </c>
      <c r="G970" s="69">
        <f t="shared" si="94"/>
        <v>0.93579252364891219</v>
      </c>
      <c r="H970" s="69"/>
      <c r="I970" s="69"/>
      <c r="J970" s="59">
        <v>4.9175002955416218</v>
      </c>
      <c r="K970" s="36">
        <f t="shared" si="93"/>
        <v>-0.25202722562676927</v>
      </c>
    </row>
    <row r="971" spans="1:11" x14ac:dyDescent="0.25">
      <c r="A971" s="1">
        <v>1999</v>
      </c>
      <c r="B971" s="2">
        <v>36376</v>
      </c>
      <c r="C971" s="3">
        <v>216</v>
      </c>
      <c r="D971" s="4">
        <v>8.3333333333333329E-2</v>
      </c>
      <c r="E971" s="36">
        <v>2.3547781270345736</v>
      </c>
      <c r="F971" s="51">
        <f t="shared" si="92"/>
        <v>216.08333333333334</v>
      </c>
      <c r="G971" s="69">
        <f t="shared" si="94"/>
        <v>0.85644650945657408</v>
      </c>
      <c r="H971" s="69"/>
      <c r="I971" s="69"/>
      <c r="J971" s="59">
        <v>4.5635294730321148</v>
      </c>
      <c r="K971" s="36">
        <f t="shared" si="93"/>
        <v>-0.19445485776429239</v>
      </c>
    </row>
    <row r="972" spans="1:11" x14ac:dyDescent="0.25">
      <c r="A972" s="1">
        <v>1999</v>
      </c>
      <c r="B972" s="2">
        <v>36376</v>
      </c>
      <c r="C972" s="3">
        <v>216</v>
      </c>
      <c r="D972" s="4">
        <v>0.125</v>
      </c>
      <c r="E972" s="36">
        <v>2.2189821122444875</v>
      </c>
      <c r="F972" s="51">
        <f t="shared" si="92"/>
        <v>216.125</v>
      </c>
      <c r="G972" s="69">
        <f>LN(E972)</f>
        <v>0.7970485827392757</v>
      </c>
      <c r="H972" s="69">
        <f>LN(E972)</f>
        <v>0.7970485827392757</v>
      </c>
      <c r="I972" s="69"/>
      <c r="J972" s="59">
        <v>4.2904187177451876</v>
      </c>
      <c r="K972" s="36">
        <f t="shared" si="93"/>
        <v>-0.13579601479008607</v>
      </c>
    </row>
    <row r="973" spans="1:11" x14ac:dyDescent="0.25">
      <c r="A973" s="1">
        <v>1999</v>
      </c>
      <c r="B973" s="2">
        <v>36376</v>
      </c>
      <c r="C973" s="3">
        <v>216</v>
      </c>
      <c r="D973" s="4">
        <v>0.16666666666666699</v>
      </c>
      <c r="E973" s="36">
        <v>2.1348895126524203</v>
      </c>
      <c r="F973" s="51">
        <f t="shared" si="92"/>
        <v>216.16666666666666</v>
      </c>
      <c r="G973" s="69"/>
      <c r="H973" s="69">
        <f>LN(E973)</f>
        <v>0.75841489482739499</v>
      </c>
      <c r="I973" s="69"/>
      <c r="J973" s="59">
        <v>4.0996939778714712</v>
      </c>
      <c r="K973" s="36">
        <f t="shared" si="93"/>
        <v>-8.4092599592067163E-2</v>
      </c>
    </row>
    <row r="974" spans="1:11" x14ac:dyDescent="0.25">
      <c r="A974" s="1">
        <v>1999</v>
      </c>
      <c r="B974" s="2">
        <v>36376</v>
      </c>
      <c r="C974" s="3">
        <v>216</v>
      </c>
      <c r="D974" s="4">
        <v>0.20833333333333401</v>
      </c>
      <c r="E974" s="36">
        <v>2.0621765218118915</v>
      </c>
      <c r="F974" s="51">
        <f t="shared" si="92"/>
        <v>216.20833333333334</v>
      </c>
      <c r="G974" s="69"/>
      <c r="H974" s="69">
        <f>LN(E974)</f>
        <v>0.72376198901696198</v>
      </c>
      <c r="I974" s="69"/>
      <c r="J974" s="59">
        <v>3.9815863941747471</v>
      </c>
      <c r="K974" s="36">
        <f t="shared" si="93"/>
        <v>-7.2712990840528846E-2</v>
      </c>
    </row>
    <row r="975" spans="1:11" x14ac:dyDescent="0.25">
      <c r="A975" s="1">
        <v>1999</v>
      </c>
      <c r="B975" s="2">
        <v>36376</v>
      </c>
      <c r="C975" s="3">
        <v>216</v>
      </c>
      <c r="D975" s="4">
        <v>0.25</v>
      </c>
      <c r="E975" s="36">
        <v>2.0442915763215446</v>
      </c>
      <c r="F975" s="51">
        <f t="shared" si="92"/>
        <v>216.25</v>
      </c>
      <c r="G975" s="69"/>
      <c r="H975" s="69">
        <f>LN(E975)</f>
        <v>0.71505131203170302</v>
      </c>
      <c r="I975" s="69"/>
      <c r="J975" s="59">
        <v>3.8794614070391735</v>
      </c>
      <c r="K975" s="36">
        <f t="shared" si="93"/>
        <v>-1.7884945490346915E-2</v>
      </c>
    </row>
    <row r="976" spans="1:11" x14ac:dyDescent="0.25">
      <c r="A976" s="1">
        <v>1999</v>
      </c>
      <c r="B976" s="2">
        <v>36376</v>
      </c>
      <c r="C976" s="3">
        <v>216</v>
      </c>
      <c r="D976" s="4">
        <v>0.29166666666666702</v>
      </c>
      <c r="E976" s="7">
        <v>2.0711626567379193</v>
      </c>
      <c r="F976" s="5">
        <f t="shared" si="92"/>
        <v>216.29166666666666</v>
      </c>
      <c r="G976" s="67"/>
      <c r="H976" s="67"/>
      <c r="I976" s="67"/>
      <c r="J976" s="59">
        <v>3.8543421015752029</v>
      </c>
      <c r="K976" s="15">
        <f t="shared" si="93"/>
        <v>2.687108041637476E-2</v>
      </c>
    </row>
    <row r="977" spans="1:11" x14ac:dyDescent="0.25">
      <c r="A977" s="1">
        <v>1999</v>
      </c>
      <c r="B977" s="2">
        <v>36376</v>
      </c>
      <c r="C977" s="3">
        <v>216</v>
      </c>
      <c r="D977" s="4">
        <v>0.33333333333333398</v>
      </c>
      <c r="E977" s="7">
        <v>2.1719606901277677</v>
      </c>
      <c r="F977" s="5">
        <f t="shared" si="92"/>
        <v>216.33333333333334</v>
      </c>
      <c r="G977" s="67"/>
      <c r="H977" s="67"/>
      <c r="I977" s="67"/>
      <c r="J977" s="59">
        <v>3.8920823830588751</v>
      </c>
      <c r="K977" s="15">
        <f t="shared" si="93"/>
        <v>0.10079803338984838</v>
      </c>
    </row>
    <row r="978" spans="1:11" x14ac:dyDescent="0.25">
      <c r="A978" s="1">
        <v>1999</v>
      </c>
      <c r="B978" s="2">
        <v>36376</v>
      </c>
      <c r="C978" s="3">
        <v>216</v>
      </c>
      <c r="D978" s="4">
        <v>0.375</v>
      </c>
      <c r="E978" s="7">
        <v>2.3448723034439354</v>
      </c>
      <c r="F978" s="5">
        <f t="shared" si="92"/>
        <v>216.375</v>
      </c>
      <c r="G978" s="67"/>
      <c r="H978" s="67"/>
      <c r="I978" s="67"/>
      <c r="J978" s="59">
        <v>4.0336526546738307</v>
      </c>
      <c r="K978" s="15">
        <f t="shared" si="93"/>
        <v>0.17291161331616767</v>
      </c>
    </row>
    <row r="979" spans="1:11" x14ac:dyDescent="0.25">
      <c r="A979" s="1">
        <v>1999</v>
      </c>
      <c r="B979" s="2">
        <v>36376</v>
      </c>
      <c r="C979" s="3">
        <v>216</v>
      </c>
      <c r="D979" s="4">
        <v>0.41666666666666702</v>
      </c>
      <c r="E979" s="7">
        <v>2.5281943747174056</v>
      </c>
      <c r="F979" s="5">
        <f t="shared" si="92"/>
        <v>216.41666666666666</v>
      </c>
      <c r="G979" s="67"/>
      <c r="H979" s="67"/>
      <c r="I979" s="67"/>
      <c r="J979" s="59">
        <v>4.2765060441628302</v>
      </c>
      <c r="K979" s="15">
        <f t="shared" si="93"/>
        <v>0.18332207127347022</v>
      </c>
    </row>
    <row r="980" spans="1:11" x14ac:dyDescent="0.25">
      <c r="A980" s="1">
        <v>1999</v>
      </c>
      <c r="B980" s="2">
        <v>36376</v>
      </c>
      <c r="C980" s="3">
        <v>216</v>
      </c>
      <c r="D980" s="4">
        <v>0.45833333333333398</v>
      </c>
      <c r="E980" s="7">
        <v>2.7448589623315485</v>
      </c>
      <c r="F980" s="5">
        <f t="shared" si="92"/>
        <v>216.45833333333334</v>
      </c>
      <c r="G980" s="67"/>
      <c r="H980" s="67"/>
      <c r="I980" s="67"/>
      <c r="J980" s="59">
        <v>4.5339808633671428</v>
      </c>
      <c r="K980" s="15">
        <f t="shared" si="93"/>
        <v>0.21666458761414287</v>
      </c>
    </row>
    <row r="981" spans="1:11" x14ac:dyDescent="0.25">
      <c r="A981" s="1">
        <v>1999</v>
      </c>
      <c r="B981" s="2">
        <v>36376</v>
      </c>
      <c r="C981" s="3">
        <v>216</v>
      </c>
      <c r="D981" s="4">
        <v>0.5</v>
      </c>
      <c r="E981" s="7">
        <v>3.0606016722325826</v>
      </c>
      <c r="F981" s="5">
        <f t="shared" si="92"/>
        <v>216.5</v>
      </c>
      <c r="G981" s="67"/>
      <c r="H981" s="67"/>
      <c r="I981" s="67"/>
      <c r="J981" s="59">
        <v>4.8382850594544218</v>
      </c>
      <c r="K981" s="15">
        <f t="shared" si="93"/>
        <v>0.31574270990103415</v>
      </c>
    </row>
    <row r="982" spans="1:11" x14ac:dyDescent="0.25">
      <c r="A982" s="1">
        <v>1999</v>
      </c>
      <c r="B982" s="2">
        <v>36376</v>
      </c>
      <c r="C982" s="3">
        <v>216</v>
      </c>
      <c r="D982" s="4">
        <v>0.54166666666666696</v>
      </c>
      <c r="E982" s="7">
        <v>3.4052841616560179</v>
      </c>
      <c r="F982" s="5">
        <f t="shared" si="92"/>
        <v>216.54166666666666</v>
      </c>
      <c r="G982" s="67"/>
      <c r="H982" s="67"/>
      <c r="I982" s="67"/>
      <c r="J982" s="59">
        <v>5.2817439216749751</v>
      </c>
      <c r="K982" s="15">
        <f t="shared" si="93"/>
        <v>0.34468248942343527</v>
      </c>
    </row>
    <row r="983" spans="1:11" x14ac:dyDescent="0.25">
      <c r="A983" s="1">
        <v>1999</v>
      </c>
      <c r="B983" s="2">
        <v>36376</v>
      </c>
      <c r="C983" s="3">
        <v>216</v>
      </c>
      <c r="D983" s="4">
        <v>0.58333333333333404</v>
      </c>
      <c r="E983" s="7">
        <v>3.6242683732107719</v>
      </c>
      <c r="F983" s="5">
        <f t="shared" si="92"/>
        <v>216.58333333333334</v>
      </c>
      <c r="G983" s="67"/>
      <c r="H983" s="67"/>
      <c r="I983" s="67"/>
      <c r="J983" s="59">
        <v>5.7658485416517102</v>
      </c>
      <c r="K983" s="15">
        <f t="shared" si="93"/>
        <v>0.218984211554754</v>
      </c>
    </row>
    <row r="984" spans="1:11" x14ac:dyDescent="0.25">
      <c r="A984" s="1">
        <v>1999</v>
      </c>
      <c r="B984" s="2">
        <v>36376</v>
      </c>
      <c r="C984" s="3">
        <v>216</v>
      </c>
      <c r="D984" s="4">
        <v>0.625</v>
      </c>
      <c r="E984" s="7">
        <v>3.8549336482490633</v>
      </c>
      <c r="F984" s="5">
        <f t="shared" si="92"/>
        <v>216.625</v>
      </c>
      <c r="G984" s="67"/>
      <c r="H984" s="67"/>
      <c r="I984" s="67"/>
      <c r="J984" s="59">
        <v>6.0734106365319827</v>
      </c>
      <c r="K984" s="15">
        <f t="shared" si="93"/>
        <v>0.23066527503829137</v>
      </c>
    </row>
    <row r="985" spans="1:11" x14ac:dyDescent="0.25">
      <c r="A985" s="1">
        <v>1999</v>
      </c>
      <c r="B985" s="2">
        <v>36376</v>
      </c>
      <c r="C985" s="3">
        <v>216</v>
      </c>
      <c r="D985" s="4">
        <v>0.66666666666666696</v>
      </c>
      <c r="E985" s="7">
        <v>4.1135120028382453</v>
      </c>
      <c r="F985" s="5">
        <f t="shared" si="92"/>
        <v>216.66666666666666</v>
      </c>
      <c r="G985" s="67"/>
      <c r="H985" s="67"/>
      <c r="I985" s="67"/>
      <c r="J985" s="59">
        <v>6.3973787194509315</v>
      </c>
      <c r="K985" s="15">
        <f t="shared" si="93"/>
        <v>0.25857835458918199</v>
      </c>
    </row>
    <row r="986" spans="1:11" x14ac:dyDescent="0.25">
      <c r="A986" s="1">
        <v>1999</v>
      </c>
      <c r="B986" s="2">
        <v>36376</v>
      </c>
      <c r="C986" s="3">
        <v>216</v>
      </c>
      <c r="D986" s="4">
        <v>0.70833333333333404</v>
      </c>
      <c r="E986" s="7">
        <v>4.2724215945608526</v>
      </c>
      <c r="F986" s="5">
        <f t="shared" si="92"/>
        <v>216.70833333333334</v>
      </c>
      <c r="G986" s="67"/>
      <c r="H986" s="67"/>
      <c r="I986" s="67"/>
      <c r="J986" s="59">
        <v>6.7605505657840528</v>
      </c>
      <c r="K986" s="15">
        <f t="shared" si="93"/>
        <v>0.15890959172260732</v>
      </c>
    </row>
    <row r="987" spans="1:11" x14ac:dyDescent="0.25">
      <c r="A987" s="1">
        <v>1999</v>
      </c>
      <c r="B987" s="2">
        <v>36376</v>
      </c>
      <c r="C987" s="3">
        <v>216</v>
      </c>
      <c r="D987" s="4">
        <v>0.75</v>
      </c>
      <c r="E987" s="36">
        <v>4.2885982766103057</v>
      </c>
      <c r="F987" s="51">
        <f t="shared" si="92"/>
        <v>216.75</v>
      </c>
      <c r="G987" s="69"/>
      <c r="H987" s="69"/>
      <c r="I987" s="69"/>
      <c r="J987" s="59">
        <v>6.9837381946079384</v>
      </c>
      <c r="K987" s="15">
        <f t="shared" si="93"/>
        <v>1.6176682049453106E-2</v>
      </c>
    </row>
    <row r="988" spans="1:11" x14ac:dyDescent="0.25">
      <c r="A988" s="1">
        <v>1999</v>
      </c>
      <c r="B988" s="2">
        <v>36376</v>
      </c>
      <c r="C988" s="3">
        <v>216</v>
      </c>
      <c r="D988" s="4">
        <v>0.79166666666666696</v>
      </c>
      <c r="E988" s="36">
        <v>4.1923216399364787</v>
      </c>
      <c r="F988" s="51">
        <f t="shared" si="92"/>
        <v>216.79166666666666</v>
      </c>
      <c r="G988" s="69"/>
      <c r="H988" s="69"/>
      <c r="I988" s="69"/>
      <c r="J988" s="59">
        <v>7.0064582536661595</v>
      </c>
      <c r="K988" s="36">
        <f t="shared" si="93"/>
        <v>-9.6276636673827021E-2</v>
      </c>
    </row>
    <row r="989" spans="1:11" x14ac:dyDescent="0.25">
      <c r="A989" s="1">
        <v>1999</v>
      </c>
      <c r="B989" s="2">
        <v>36376</v>
      </c>
      <c r="C989" s="3">
        <v>216</v>
      </c>
      <c r="D989" s="4">
        <v>0.83333333333333404</v>
      </c>
      <c r="E989" s="36">
        <v>4.020614415073922</v>
      </c>
      <c r="F989" s="51">
        <f t="shared" si="92"/>
        <v>216.83333333333334</v>
      </c>
      <c r="G989" s="69"/>
      <c r="H989" s="69"/>
      <c r="I989" s="69"/>
      <c r="J989" s="59">
        <v>6.8712382583377503</v>
      </c>
      <c r="K989" s="36">
        <f t="shared" si="93"/>
        <v>-0.17170722486255663</v>
      </c>
    </row>
    <row r="990" spans="1:11" x14ac:dyDescent="0.25">
      <c r="A990" s="1">
        <v>1999</v>
      </c>
      <c r="B990" s="2">
        <v>36376</v>
      </c>
      <c r="C990" s="3">
        <v>216</v>
      </c>
      <c r="D990" s="4">
        <v>0.875</v>
      </c>
      <c r="E990" s="36">
        <v>3.8995338610724426</v>
      </c>
      <c r="F990" s="51">
        <f t="shared" si="92"/>
        <v>216.875</v>
      </c>
      <c r="G990" s="69"/>
      <c r="H990" s="69"/>
      <c r="I990" s="69"/>
      <c r="J990" s="59">
        <v>6.6300764256656199</v>
      </c>
      <c r="K990" s="36">
        <f t="shared" si="93"/>
        <v>-0.12108055400147943</v>
      </c>
    </row>
    <row r="991" spans="1:11" x14ac:dyDescent="0.25">
      <c r="A991" s="1">
        <v>1999</v>
      </c>
      <c r="B991" s="2">
        <v>36376</v>
      </c>
      <c r="C991" s="3">
        <v>216</v>
      </c>
      <c r="D991" s="4">
        <v>0.91666666666666696</v>
      </c>
      <c r="E991" s="36">
        <v>3.8549336482490633</v>
      </c>
      <c r="F991" s="51">
        <f t="shared" si="92"/>
        <v>216.91666666666666</v>
      </c>
      <c r="G991" s="69">
        <f t="shared" ref="G991:G996" si="95">LN(E991)</f>
        <v>1.3493537949992196</v>
      </c>
      <c r="I991" s="69"/>
      <c r="J991" s="59">
        <v>6.4600194677983742</v>
      </c>
      <c r="K991" s="36">
        <f t="shared" si="93"/>
        <v>-4.4600212823379337E-2</v>
      </c>
    </row>
    <row r="992" spans="1:11" s="35" customFormat="1" x14ac:dyDescent="0.25">
      <c r="A992" s="29">
        <v>1999</v>
      </c>
      <c r="B992" s="30">
        <v>36376</v>
      </c>
      <c r="C992" s="31">
        <v>216</v>
      </c>
      <c r="D992" s="32">
        <v>0.95833333333333404</v>
      </c>
      <c r="E992" s="37">
        <v>3.5962689663916265</v>
      </c>
      <c r="F992" s="52">
        <f t="shared" si="92"/>
        <v>216.95833333333334</v>
      </c>
      <c r="G992" s="70">
        <f t="shared" si="95"/>
        <v>1.2798969098055151</v>
      </c>
      <c r="H992" s="70"/>
      <c r="I992" s="70"/>
      <c r="J992" s="60">
        <v>6.3973787194509315</v>
      </c>
      <c r="K992" s="37">
        <f t="shared" si="93"/>
        <v>-0.25866468185743674</v>
      </c>
    </row>
    <row r="993" spans="1:11" x14ac:dyDescent="0.25">
      <c r="A993" s="1">
        <v>1999</v>
      </c>
      <c r="B993" s="2">
        <v>36377</v>
      </c>
      <c r="C993" s="3">
        <v>217</v>
      </c>
      <c r="D993" s="4">
        <v>0</v>
      </c>
      <c r="E993" s="36">
        <v>3.1973894757207497</v>
      </c>
      <c r="F993" s="51">
        <f t="shared" si="92"/>
        <v>217</v>
      </c>
      <c r="G993" s="69">
        <f t="shared" si="95"/>
        <v>1.1623346880316185</v>
      </c>
      <c r="I993" s="69"/>
      <c r="J993" s="59">
        <v>6.0340856269545311</v>
      </c>
      <c r="K993" s="36">
        <f t="shared" si="93"/>
        <v>-0.3988794906708768</v>
      </c>
    </row>
    <row r="994" spans="1:11" x14ac:dyDescent="0.25">
      <c r="A994" s="1">
        <v>1999</v>
      </c>
      <c r="B994" s="2">
        <v>36377</v>
      </c>
      <c r="C994" s="3">
        <v>217</v>
      </c>
      <c r="D994" s="4">
        <v>4.1666666666666664E-2</v>
      </c>
      <c r="E994" s="36">
        <v>2.8585848927796875</v>
      </c>
      <c r="F994" s="51">
        <f t="shared" si="92"/>
        <v>217.04166666666666</v>
      </c>
      <c r="G994" s="69">
        <f t="shared" si="95"/>
        <v>1.0503267096470679</v>
      </c>
      <c r="I994" s="69"/>
      <c r="J994" s="59">
        <v>5.4738616232032999</v>
      </c>
      <c r="K994" s="36">
        <f t="shared" si="93"/>
        <v>-0.33880458294106219</v>
      </c>
    </row>
    <row r="995" spans="1:11" x14ac:dyDescent="0.25">
      <c r="A995" s="1">
        <v>1999</v>
      </c>
      <c r="B995" s="2">
        <v>36377</v>
      </c>
      <c r="C995" s="3">
        <v>217</v>
      </c>
      <c r="D995" s="4">
        <v>8.3333333333333329E-2</v>
      </c>
      <c r="E995" s="36">
        <v>2.6131750651789614</v>
      </c>
      <c r="F995" s="51">
        <f t="shared" si="92"/>
        <v>217.08333333333334</v>
      </c>
      <c r="G995" s="69">
        <f t="shared" si="95"/>
        <v>0.96056598206650257</v>
      </c>
      <c r="I995" s="69"/>
      <c r="J995" s="59">
        <v>4.9980124898591116</v>
      </c>
      <c r="K995" s="36">
        <f t="shared" si="93"/>
        <v>-0.24540982760072616</v>
      </c>
    </row>
    <row r="996" spans="1:11" x14ac:dyDescent="0.25">
      <c r="A996" s="1">
        <v>1999</v>
      </c>
      <c r="B996" s="2">
        <v>36377</v>
      </c>
      <c r="C996" s="3">
        <v>217</v>
      </c>
      <c r="D996" s="4">
        <v>0.125</v>
      </c>
      <c r="E996" s="36">
        <v>2.4556262281058876</v>
      </c>
      <c r="F996" s="51">
        <f t="shared" si="92"/>
        <v>217.125</v>
      </c>
      <c r="G996" s="69">
        <f t="shared" si="95"/>
        <v>0.89838181144993778</v>
      </c>
      <c r="H996" s="69">
        <f>LN(E996)</f>
        <v>0.89838181144993778</v>
      </c>
      <c r="J996" s="59">
        <v>4.6533357657007883</v>
      </c>
      <c r="K996" s="36">
        <f t="shared" si="93"/>
        <v>-0.15754883707307377</v>
      </c>
    </row>
    <row r="997" spans="1:11" x14ac:dyDescent="0.25">
      <c r="A997" s="1">
        <v>1999</v>
      </c>
      <c r="B997" s="2">
        <v>36377</v>
      </c>
      <c r="C997" s="3">
        <v>217</v>
      </c>
      <c r="D997" s="4">
        <v>0.16666666666666699</v>
      </c>
      <c r="E997" s="36">
        <v>2.3647161770476135</v>
      </c>
      <c r="F997" s="51">
        <f t="shared" si="92"/>
        <v>217.16666666666666</v>
      </c>
      <c r="H997" s="69">
        <f>LN(E997)</f>
        <v>0.86065800503712941</v>
      </c>
      <c r="J997" s="59">
        <v>4.4320593091374825</v>
      </c>
      <c r="K997" s="36">
        <f t="shared" si="93"/>
        <v>-9.0910051058274099E-2</v>
      </c>
    </row>
    <row r="998" spans="1:11" x14ac:dyDescent="0.25">
      <c r="A998" s="1">
        <v>1999</v>
      </c>
      <c r="B998" s="2">
        <v>36377</v>
      </c>
      <c r="C998" s="3">
        <v>217</v>
      </c>
      <c r="D998" s="4">
        <v>0.20833333333333401</v>
      </c>
      <c r="E998" s="36">
        <v>2.3153471478835086</v>
      </c>
      <c r="F998" s="51">
        <f t="shared" si="92"/>
        <v>217.20833333333334</v>
      </c>
      <c r="H998" s="69">
        <f>LN(E998)</f>
        <v>0.83955963218514151</v>
      </c>
      <c r="J998" s="59">
        <v>4.3043766531567602</v>
      </c>
      <c r="K998" s="36">
        <f t="shared" si="93"/>
        <v>-4.9369029164104905E-2</v>
      </c>
    </row>
    <row r="999" spans="1:11" x14ac:dyDescent="0.25">
      <c r="A999" s="1">
        <v>1999</v>
      </c>
      <c r="B999" s="2">
        <v>36377</v>
      </c>
      <c r="C999" s="3">
        <v>217</v>
      </c>
      <c r="D999" s="4">
        <v>0.25</v>
      </c>
      <c r="E999" s="36">
        <v>2.2958229361075748</v>
      </c>
      <c r="F999" s="51">
        <f t="shared" si="92"/>
        <v>217.25</v>
      </c>
      <c r="H999" s="69">
        <f>LN(E999)</f>
        <v>0.83109135706349591</v>
      </c>
      <c r="J999" s="59">
        <v>4.2350381290498715</v>
      </c>
      <c r="K999" s="36">
        <f t="shared" si="93"/>
        <v>-1.9524211775933775E-2</v>
      </c>
    </row>
    <row r="1000" spans="1:11" x14ac:dyDescent="0.25">
      <c r="A1000" s="1">
        <v>1999</v>
      </c>
      <c r="B1000" s="2">
        <v>36377</v>
      </c>
      <c r="C1000" s="3">
        <v>217</v>
      </c>
      <c r="D1000" s="4">
        <v>0.29166666666666702</v>
      </c>
      <c r="E1000" s="7">
        <v>2.3448723034439354</v>
      </c>
      <c r="F1000" s="5">
        <f t="shared" si="92"/>
        <v>217.29166666666666</v>
      </c>
      <c r="G1000" s="67"/>
      <c r="H1000" s="67"/>
      <c r="I1000" s="67"/>
      <c r="J1000" s="59">
        <v>4.207616483297155</v>
      </c>
      <c r="K1000" s="15">
        <f t="shared" si="93"/>
        <v>4.9049367336360561E-2</v>
      </c>
    </row>
    <row r="1001" spans="1:11" x14ac:dyDescent="0.25">
      <c r="A1001" s="1">
        <v>1999</v>
      </c>
      <c r="B1001" s="2">
        <v>36377</v>
      </c>
      <c r="C1001" s="3">
        <v>217</v>
      </c>
      <c r="D1001" s="4">
        <v>0.33333333333333398</v>
      </c>
      <c r="E1001" s="7">
        <v>2.4865249441428734</v>
      </c>
      <c r="F1001" s="5">
        <f t="shared" si="92"/>
        <v>217.33333333333334</v>
      </c>
      <c r="G1001" s="67"/>
      <c r="H1001" s="67"/>
      <c r="I1001" s="67"/>
      <c r="J1001" s="59">
        <v>4.2765060441628302</v>
      </c>
      <c r="K1001" s="15">
        <f t="shared" si="93"/>
        <v>0.14165264069893801</v>
      </c>
    </row>
    <row r="1002" spans="1:11" x14ac:dyDescent="0.25">
      <c r="A1002" s="1">
        <v>1999</v>
      </c>
      <c r="B1002" s="2">
        <v>36377</v>
      </c>
      <c r="C1002" s="3">
        <v>217</v>
      </c>
      <c r="D1002" s="4">
        <v>0.375</v>
      </c>
      <c r="E1002" s="7">
        <v>2.7225536844911522</v>
      </c>
      <c r="F1002" s="5">
        <f t="shared" si="92"/>
        <v>217.375</v>
      </c>
      <c r="G1002" s="67"/>
      <c r="H1002" s="67"/>
      <c r="I1002" s="67"/>
      <c r="J1002" s="59">
        <v>4.475456382223137</v>
      </c>
      <c r="K1002" s="15">
        <f t="shared" si="93"/>
        <v>0.23602874034827881</v>
      </c>
    </row>
    <row r="1003" spans="1:11" x14ac:dyDescent="0.25">
      <c r="A1003" s="1">
        <v>1999</v>
      </c>
      <c r="B1003" s="2">
        <v>36377</v>
      </c>
      <c r="C1003" s="3">
        <v>217</v>
      </c>
      <c r="D1003" s="4">
        <v>0.41666666666666702</v>
      </c>
      <c r="E1003" s="7">
        <v>3.1721540869693481</v>
      </c>
      <c r="F1003" s="5">
        <f t="shared" si="92"/>
        <v>217.41666666666666</v>
      </c>
      <c r="G1003" s="67"/>
      <c r="H1003" s="67"/>
      <c r="I1003" s="67"/>
      <c r="J1003" s="59">
        <v>4.8069574220381348</v>
      </c>
      <c r="K1003" s="15">
        <f t="shared" si="93"/>
        <v>0.44960040247819588</v>
      </c>
    </row>
    <row r="1004" spans="1:11" x14ac:dyDescent="0.25">
      <c r="A1004" s="1">
        <v>1999</v>
      </c>
      <c r="B1004" s="2">
        <v>36377</v>
      </c>
      <c r="C1004" s="3">
        <v>217</v>
      </c>
      <c r="D1004" s="4">
        <v>0.45833333333333398</v>
      </c>
      <c r="E1004" s="7">
        <v>3.8846188102464172</v>
      </c>
      <c r="F1004" s="5">
        <f t="shared" si="92"/>
        <v>217.45833333333334</v>
      </c>
      <c r="G1004" s="67"/>
      <c r="H1004" s="67"/>
      <c r="I1004" s="67"/>
      <c r="J1004" s="59">
        <v>5.4384186614738033</v>
      </c>
      <c r="K1004" s="15">
        <f t="shared" si="93"/>
        <v>0.71246472327706911</v>
      </c>
    </row>
    <row r="1005" spans="1:11" x14ac:dyDescent="0.25">
      <c r="A1005" s="1">
        <v>1999</v>
      </c>
      <c r="B1005" s="2">
        <v>36377</v>
      </c>
      <c r="C1005" s="3">
        <v>217</v>
      </c>
      <c r="D1005" s="4">
        <v>0.5</v>
      </c>
      <c r="E1005" s="7">
        <v>4.4365773056089202</v>
      </c>
      <c r="F1005" s="5">
        <f t="shared" si="92"/>
        <v>217.5</v>
      </c>
      <c r="G1005" s="67"/>
      <c r="H1005" s="67"/>
      <c r="I1005" s="67"/>
      <c r="J1005" s="59">
        <v>6.4390713627056417</v>
      </c>
      <c r="K1005" s="15">
        <f t="shared" si="93"/>
        <v>0.55195849536250297</v>
      </c>
    </row>
    <row r="1006" spans="1:11" x14ac:dyDescent="0.25">
      <c r="A1006" s="1">
        <v>1999</v>
      </c>
      <c r="B1006" s="2">
        <v>36377</v>
      </c>
      <c r="C1006" s="3">
        <v>217</v>
      </c>
      <c r="D1006" s="4">
        <v>0.54166666666666696</v>
      </c>
      <c r="E1006" s="7">
        <v>4.9256188724694985</v>
      </c>
      <c r="F1006" s="5">
        <f t="shared" si="92"/>
        <v>217.54166666666666</v>
      </c>
      <c r="G1006" s="67"/>
      <c r="H1006" s="67"/>
      <c r="I1006" s="67"/>
      <c r="J1006" s="59">
        <v>7.2142939685518543</v>
      </c>
      <c r="K1006" s="15">
        <f t="shared" si="93"/>
        <v>0.48904156686057831</v>
      </c>
    </row>
    <row r="1007" spans="1:11" x14ac:dyDescent="0.25">
      <c r="A1007" s="1">
        <v>1999</v>
      </c>
      <c r="B1007" s="2">
        <v>36377</v>
      </c>
      <c r="C1007" s="3">
        <v>217</v>
      </c>
      <c r="D1007" s="4">
        <v>0.58333333333333404</v>
      </c>
      <c r="E1007" s="7">
        <v>5.3619708126027907</v>
      </c>
      <c r="F1007" s="5">
        <f t="shared" si="92"/>
        <v>217.58333333333334</v>
      </c>
      <c r="G1007" s="67"/>
      <c r="H1007" s="67"/>
      <c r="I1007" s="67"/>
      <c r="J1007" s="59">
        <v>7.9011501017830028</v>
      </c>
      <c r="K1007" s="15">
        <f t="shared" si="93"/>
        <v>0.43635194013329226</v>
      </c>
    </row>
    <row r="1008" spans="1:11" x14ac:dyDescent="0.25">
      <c r="A1008" s="1">
        <v>1999</v>
      </c>
      <c r="B1008" s="2">
        <v>36377</v>
      </c>
      <c r="C1008" s="3">
        <v>217</v>
      </c>
      <c r="D1008" s="4">
        <v>0.625</v>
      </c>
      <c r="E1008" s="7">
        <v>5.5215493278394634</v>
      </c>
      <c r="F1008" s="5">
        <f t="shared" si="92"/>
        <v>217.625</v>
      </c>
      <c r="G1008" s="67"/>
      <c r="H1008" s="67"/>
      <c r="I1008" s="67"/>
      <c r="J1008" s="59">
        <v>8.5140039502848186</v>
      </c>
      <c r="K1008" s="15">
        <f t="shared" si="93"/>
        <v>0.15957851523667266</v>
      </c>
    </row>
    <row r="1009" spans="1:11" x14ac:dyDescent="0.25">
      <c r="A1009" s="1">
        <v>1999</v>
      </c>
      <c r="B1009" s="2">
        <v>36377</v>
      </c>
      <c r="C1009" s="3">
        <v>217</v>
      </c>
      <c r="D1009" s="4">
        <v>0.66666666666666696</v>
      </c>
      <c r="E1009" s="7">
        <v>5.4612209483788332</v>
      </c>
      <c r="F1009" s="5">
        <f t="shared" si="92"/>
        <v>217.66666666666666</v>
      </c>
      <c r="G1009" s="67"/>
      <c r="H1009" s="67"/>
      <c r="I1009" s="67"/>
      <c r="J1009" s="59">
        <v>8.7381310784262123</v>
      </c>
      <c r="K1009" s="15">
        <f t="shared" si="93"/>
        <v>-6.0328379460630188E-2</v>
      </c>
    </row>
    <row r="1010" spans="1:11" x14ac:dyDescent="0.25">
      <c r="A1010" s="1">
        <v>1999</v>
      </c>
      <c r="B1010" s="2">
        <v>36377</v>
      </c>
      <c r="C1010" s="3">
        <v>217</v>
      </c>
      <c r="D1010" s="4">
        <v>0.70833333333333404</v>
      </c>
      <c r="E1010" s="36">
        <v>5.4612209483788332</v>
      </c>
      <c r="F1010" s="51">
        <f t="shared" si="92"/>
        <v>217.70833333333334</v>
      </c>
      <c r="G1010" s="69"/>
      <c r="H1010" s="69"/>
      <c r="I1010" s="69"/>
      <c r="J1010" s="59">
        <v>8.6534002083972368</v>
      </c>
      <c r="K1010" s="15">
        <f t="shared" si="93"/>
        <v>0</v>
      </c>
    </row>
    <row r="1011" spans="1:11" x14ac:dyDescent="0.25">
      <c r="A1011" s="1">
        <v>1999</v>
      </c>
      <c r="B1011" s="2">
        <v>36377</v>
      </c>
      <c r="C1011" s="3">
        <v>217</v>
      </c>
      <c r="D1011" s="4">
        <v>0.75</v>
      </c>
      <c r="E1011" s="36">
        <v>5.4014775539720166</v>
      </c>
      <c r="F1011" s="51">
        <f t="shared" si="92"/>
        <v>217.75</v>
      </c>
      <c r="G1011" s="69">
        <f t="shared" ref="G1011:G1022" si="96">LN(E1011)</f>
        <v>1.6866725372487301</v>
      </c>
      <c r="H1011" s="69"/>
      <c r="I1011" s="69"/>
      <c r="J1011" s="59">
        <v>8.6534002083972368</v>
      </c>
      <c r="K1011" s="36">
        <f t="shared" si="93"/>
        <v>-5.9743394406816641E-2</v>
      </c>
    </row>
    <row r="1012" spans="1:11" x14ac:dyDescent="0.25">
      <c r="A1012" s="1">
        <v>1999</v>
      </c>
      <c r="B1012" s="2">
        <v>36377</v>
      </c>
      <c r="C1012" s="3">
        <v>217</v>
      </c>
      <c r="D1012" s="4">
        <v>0.79166666666666696</v>
      </c>
      <c r="E1012" s="36">
        <v>5.1492120730847253</v>
      </c>
      <c r="F1012" s="51">
        <f t="shared" si="92"/>
        <v>217.79166666666666</v>
      </c>
      <c r="G1012" s="69">
        <f t="shared" si="96"/>
        <v>1.6388437074531077</v>
      </c>
      <c r="H1012" s="69"/>
      <c r="I1012" s="69"/>
      <c r="J1012" s="59">
        <v>8.5694909465899105</v>
      </c>
      <c r="K1012" s="36">
        <f t="shared" si="93"/>
        <v>-0.25226548088729128</v>
      </c>
    </row>
    <row r="1013" spans="1:11" x14ac:dyDescent="0.25">
      <c r="A1013" s="1">
        <v>1999</v>
      </c>
      <c r="B1013" s="2">
        <v>36377</v>
      </c>
      <c r="C1013" s="3">
        <v>217</v>
      </c>
      <c r="D1013" s="4">
        <v>0.83333333333333404</v>
      </c>
      <c r="E1013" s="36">
        <v>4.817048160975328</v>
      </c>
      <c r="F1013" s="51">
        <f t="shared" si="92"/>
        <v>217.83333333333334</v>
      </c>
      <c r="G1013" s="69">
        <f t="shared" si="96"/>
        <v>1.5721613257245981</v>
      </c>
      <c r="H1013" s="69"/>
      <c r="I1013" s="69"/>
      <c r="J1013" s="59">
        <v>8.2151854959055122</v>
      </c>
      <c r="K1013" s="36">
        <f t="shared" si="93"/>
        <v>-0.33216391210939733</v>
      </c>
    </row>
    <row r="1014" spans="1:11" x14ac:dyDescent="0.25">
      <c r="A1014" s="1">
        <v>1999</v>
      </c>
      <c r="B1014" s="2">
        <v>36377</v>
      </c>
      <c r="C1014" s="3">
        <v>217</v>
      </c>
      <c r="D1014" s="4">
        <v>0.875</v>
      </c>
      <c r="E1014" s="36">
        <v>4.4033182418263133</v>
      </c>
      <c r="F1014" s="51">
        <f t="shared" si="92"/>
        <v>217.875</v>
      </c>
      <c r="G1014" s="69">
        <f t="shared" si="96"/>
        <v>1.4823584025687249</v>
      </c>
      <c r="H1014" s="69"/>
      <c r="I1014" s="69"/>
      <c r="J1014" s="59">
        <v>7.7486631474372576</v>
      </c>
      <c r="K1014" s="36">
        <f t="shared" si="93"/>
        <v>-0.41372991914901469</v>
      </c>
    </row>
    <row r="1015" spans="1:11" x14ac:dyDescent="0.25">
      <c r="A1015" s="1">
        <v>1999</v>
      </c>
      <c r="B1015" s="2">
        <v>36377</v>
      </c>
      <c r="C1015" s="3">
        <v>217</v>
      </c>
      <c r="D1015" s="4">
        <v>0.91666666666666696</v>
      </c>
      <c r="E1015" s="36">
        <v>4.097903078468403</v>
      </c>
      <c r="F1015" s="51">
        <f t="shared" si="92"/>
        <v>217.91666666666666</v>
      </c>
      <c r="G1015" s="69">
        <f t="shared" si="96"/>
        <v>1.4104753986020282</v>
      </c>
      <c r="H1015" s="69"/>
      <c r="I1015" s="69"/>
      <c r="J1015" s="59">
        <v>7.1675818003178557</v>
      </c>
      <c r="K1015" s="36">
        <f t="shared" si="93"/>
        <v>-0.3054151633579103</v>
      </c>
    </row>
    <row r="1016" spans="1:11" s="35" customFormat="1" x14ac:dyDescent="0.25">
      <c r="A1016" s="29">
        <v>1999</v>
      </c>
      <c r="B1016" s="30">
        <v>36377</v>
      </c>
      <c r="C1016" s="31">
        <v>217</v>
      </c>
      <c r="D1016" s="32">
        <v>0.95833333333333404</v>
      </c>
      <c r="E1016" s="37">
        <v>3.7961387092225269</v>
      </c>
      <c r="F1016" s="52">
        <f t="shared" si="92"/>
        <v>217.95833333333334</v>
      </c>
      <c r="G1016" s="70">
        <f t="shared" si="96"/>
        <v>1.333984420971156</v>
      </c>
      <c r="H1016" s="70"/>
      <c r="I1016" s="70"/>
      <c r="J1016" s="60">
        <v>6.7386279191971949</v>
      </c>
      <c r="K1016" s="37">
        <f t="shared" si="93"/>
        <v>-0.30176436924587602</v>
      </c>
    </row>
    <row r="1017" spans="1:11" x14ac:dyDescent="0.25">
      <c r="A1017" s="1">
        <v>1999</v>
      </c>
      <c r="B1017" s="2">
        <v>36378</v>
      </c>
      <c r="C1017" s="3">
        <v>218</v>
      </c>
      <c r="D1017" s="4">
        <v>0</v>
      </c>
      <c r="E1017" s="36">
        <v>3.5270610477311282</v>
      </c>
      <c r="F1017" s="51">
        <f t="shared" si="92"/>
        <v>218</v>
      </c>
      <c r="G1017" s="69">
        <f t="shared" si="96"/>
        <v>1.2604649597888755</v>
      </c>
      <c r="H1017" s="69"/>
      <c r="I1017" s="69"/>
      <c r="J1017" s="59">
        <v>6.3148015578968071</v>
      </c>
      <c r="K1017" s="36">
        <f t="shared" si="93"/>
        <v>-0.26907766149139878</v>
      </c>
    </row>
    <row r="1018" spans="1:11" x14ac:dyDescent="0.25">
      <c r="A1018" s="1">
        <v>1999</v>
      </c>
      <c r="B1018" s="2">
        <v>36378</v>
      </c>
      <c r="C1018" s="3">
        <v>218</v>
      </c>
      <c r="D1018" s="4">
        <v>4.1666666666666664E-2</v>
      </c>
      <c r="E1018" s="36">
        <v>3.2611998183626527</v>
      </c>
      <c r="F1018" s="51">
        <f t="shared" si="92"/>
        <v>218.04166666666666</v>
      </c>
      <c r="G1018" s="69">
        <f t="shared" si="96"/>
        <v>1.1820951701101412</v>
      </c>
      <c r="H1018" s="69"/>
      <c r="I1018" s="69"/>
      <c r="J1018" s="59">
        <v>5.9368834940043929</v>
      </c>
      <c r="K1018" s="36">
        <f t="shared" si="93"/>
        <v>-0.26586122936847545</v>
      </c>
    </row>
    <row r="1019" spans="1:11" x14ac:dyDescent="0.25">
      <c r="A1019" s="1">
        <v>1999</v>
      </c>
      <c r="B1019" s="2">
        <v>36378</v>
      </c>
      <c r="C1019" s="3">
        <v>218</v>
      </c>
      <c r="D1019" s="4">
        <v>8.3333333333333329E-2</v>
      </c>
      <c r="E1019" s="36">
        <v>3.024136317265846</v>
      </c>
      <c r="F1019" s="51">
        <f t="shared" si="92"/>
        <v>218.08333333333334</v>
      </c>
      <c r="G1019" s="69">
        <f t="shared" si="96"/>
        <v>1.1066255357622112</v>
      </c>
      <c r="H1019" s="69"/>
      <c r="I1019" s="69"/>
      <c r="J1019" s="59">
        <v>5.5634828909587819</v>
      </c>
      <c r="K1019" s="36">
        <f t="shared" si="93"/>
        <v>-0.23706350109680674</v>
      </c>
    </row>
    <row r="1020" spans="1:11" x14ac:dyDescent="0.25">
      <c r="A1020" s="1">
        <v>1999</v>
      </c>
      <c r="B1020" s="2">
        <v>36378</v>
      </c>
      <c r="C1020" s="3">
        <v>218</v>
      </c>
      <c r="D1020" s="4">
        <v>0.125</v>
      </c>
      <c r="E1020" s="36">
        <v>2.7560660547067819</v>
      </c>
      <c r="F1020" s="51">
        <f t="shared" si="92"/>
        <v>218.125</v>
      </c>
      <c r="G1020" s="69">
        <f t="shared" si="96"/>
        <v>1.0138043204646225</v>
      </c>
      <c r="H1020" s="69"/>
      <c r="I1020" s="69"/>
      <c r="J1020" s="59">
        <v>5.230528535485738</v>
      </c>
      <c r="K1020" s="36">
        <f t="shared" si="93"/>
        <v>-0.26807026255906408</v>
      </c>
    </row>
    <row r="1021" spans="1:11" x14ac:dyDescent="0.25">
      <c r="A1021" s="1">
        <v>1999</v>
      </c>
      <c r="B1021" s="2">
        <v>36378</v>
      </c>
      <c r="C1021" s="3">
        <v>218</v>
      </c>
      <c r="D1021" s="4">
        <v>0.16666666666666699</v>
      </c>
      <c r="E1021" s="36">
        <v>2.5177262088924524</v>
      </c>
      <c r="F1021" s="51">
        <f t="shared" si="92"/>
        <v>218.16666666666666</v>
      </c>
      <c r="G1021" s="69">
        <f t="shared" si="96"/>
        <v>0.923356196148856</v>
      </c>
      <c r="H1021" s="69"/>
      <c r="I1021" s="69"/>
      <c r="J1021" s="59">
        <v>4.854025357734244</v>
      </c>
      <c r="K1021" s="36">
        <f t="shared" si="93"/>
        <v>-0.23833984581432954</v>
      </c>
    </row>
    <row r="1022" spans="1:11" x14ac:dyDescent="0.25">
      <c r="A1022" s="1">
        <v>1999</v>
      </c>
      <c r="B1022" s="2">
        <v>36378</v>
      </c>
      <c r="C1022" s="3">
        <v>218</v>
      </c>
      <c r="D1022" s="4">
        <v>0.20833333333333401</v>
      </c>
      <c r="E1022" s="36">
        <v>2.3846893760483376</v>
      </c>
      <c r="F1022" s="51">
        <f t="shared" si="92"/>
        <v>218.20833333333334</v>
      </c>
      <c r="G1022" s="69">
        <f t="shared" si="96"/>
        <v>0.86906887520766229</v>
      </c>
      <c r="H1022" s="69"/>
      <c r="I1022" s="69"/>
      <c r="J1022" s="59">
        <v>4.5192783832759158</v>
      </c>
      <c r="K1022" s="36">
        <f t="shared" si="93"/>
        <v>-0.13303683284411472</v>
      </c>
    </row>
    <row r="1023" spans="1:11" x14ac:dyDescent="0.25">
      <c r="A1023" s="1">
        <v>1999</v>
      </c>
      <c r="B1023" s="2">
        <v>36378</v>
      </c>
      <c r="C1023" s="3">
        <v>218</v>
      </c>
      <c r="D1023" s="4">
        <v>0.25</v>
      </c>
      <c r="E1023" s="7">
        <v>2.4453933812562356</v>
      </c>
      <c r="F1023" s="5">
        <f t="shared" si="92"/>
        <v>218.25</v>
      </c>
      <c r="G1023" s="67"/>
      <c r="H1023" s="67"/>
      <c r="I1023" s="67"/>
      <c r="J1023" s="59">
        <v>4.3324288989442943</v>
      </c>
      <c r="K1023" s="15">
        <f t="shared" si="93"/>
        <v>6.0704005207897982E-2</v>
      </c>
    </row>
    <row r="1024" spans="1:11" x14ac:dyDescent="0.25">
      <c r="A1024" s="1">
        <v>1999</v>
      </c>
      <c r="B1024" s="2">
        <v>36378</v>
      </c>
      <c r="C1024" s="3">
        <v>218</v>
      </c>
      <c r="D1024" s="4">
        <v>0.29166666666666702</v>
      </c>
      <c r="E1024" s="7">
        <v>2.4761919010702855</v>
      </c>
      <c r="F1024" s="5">
        <f t="shared" si="92"/>
        <v>218.29166666666666</v>
      </c>
      <c r="G1024" s="67"/>
      <c r="H1024" s="67"/>
      <c r="I1024" s="67"/>
      <c r="J1024" s="59">
        <v>4.4176873332250501</v>
      </c>
      <c r="K1024" s="15">
        <f t="shared" si="93"/>
        <v>3.0798519814049907E-2</v>
      </c>
    </row>
    <row r="1025" spans="1:11" x14ac:dyDescent="0.25">
      <c r="A1025" s="1">
        <v>1999</v>
      </c>
      <c r="B1025" s="2">
        <v>36378</v>
      </c>
      <c r="C1025" s="3">
        <v>218</v>
      </c>
      <c r="D1025" s="4">
        <v>0.33333333333333398</v>
      </c>
      <c r="E1025" s="7">
        <v>2.7673096068967356</v>
      </c>
      <c r="F1025" s="5">
        <f t="shared" si="92"/>
        <v>218.33333333333334</v>
      </c>
      <c r="G1025" s="67"/>
      <c r="H1025" s="67"/>
      <c r="I1025" s="67"/>
      <c r="J1025" s="59">
        <v>4.4609436812784908</v>
      </c>
      <c r="K1025" s="15">
        <f t="shared" si="93"/>
        <v>0.29111770582645002</v>
      </c>
    </row>
    <row r="1026" spans="1:11" x14ac:dyDescent="0.25">
      <c r="A1026" s="1">
        <v>1999</v>
      </c>
      <c r="B1026" s="2">
        <v>36378</v>
      </c>
      <c r="C1026" s="3">
        <v>218</v>
      </c>
      <c r="D1026" s="4">
        <v>0.375</v>
      </c>
      <c r="E1026" s="7">
        <v>3.3919718296293766</v>
      </c>
      <c r="F1026" s="5">
        <f t="shared" ref="F1026:F1089" si="97">SUM(C1026+D1026)</f>
        <v>218.375</v>
      </c>
      <c r="G1026" s="67"/>
      <c r="H1026" s="67"/>
      <c r="I1026" s="67"/>
      <c r="J1026" s="59">
        <v>4.8698168636190102</v>
      </c>
      <c r="K1026" s="15">
        <f t="shared" si="93"/>
        <v>0.62466222273264105</v>
      </c>
    </row>
    <row r="1027" spans="1:11" x14ac:dyDescent="0.25">
      <c r="A1027" s="1">
        <v>1999</v>
      </c>
      <c r="B1027" s="2">
        <v>36378</v>
      </c>
      <c r="C1027" s="3">
        <v>218</v>
      </c>
      <c r="D1027" s="4">
        <v>0.41666666666666702</v>
      </c>
      <c r="E1027" s="7">
        <v>4.1448823574065052</v>
      </c>
      <c r="F1027" s="5">
        <f t="shared" si="97"/>
        <v>218.41666666666666</v>
      </c>
      <c r="G1027" s="67"/>
      <c r="H1027" s="67"/>
      <c r="I1027" s="67"/>
      <c r="J1027" s="59">
        <v>5.747151446108675</v>
      </c>
      <c r="K1027" s="15">
        <f t="shared" ref="K1027:K1090" si="98">E1027-E1026</f>
        <v>0.75291052777712864</v>
      </c>
    </row>
    <row r="1028" spans="1:11" x14ac:dyDescent="0.25">
      <c r="A1028" s="1">
        <v>1999</v>
      </c>
      <c r="B1028" s="2">
        <v>36378</v>
      </c>
      <c r="C1028" s="3">
        <v>218</v>
      </c>
      <c r="D1028" s="4">
        <v>0.45833333333333398</v>
      </c>
      <c r="E1028" s="7">
        <v>5.2449787981949143</v>
      </c>
      <c r="F1028" s="5">
        <f t="shared" si="97"/>
        <v>218.45833333333334</v>
      </c>
      <c r="G1028" s="67"/>
      <c r="H1028" s="67"/>
      <c r="I1028" s="67"/>
      <c r="J1028" s="59">
        <v>6.8046100525372264</v>
      </c>
      <c r="K1028" s="15">
        <f t="shared" si="98"/>
        <v>1.1000964407884091</v>
      </c>
    </row>
    <row r="1029" spans="1:11" x14ac:dyDescent="0.25">
      <c r="A1029" s="1">
        <v>1999</v>
      </c>
      <c r="B1029" s="2">
        <v>36378</v>
      </c>
      <c r="C1029" s="3">
        <v>218</v>
      </c>
      <c r="D1029" s="4">
        <v>0.5</v>
      </c>
      <c r="E1029" s="7">
        <v>6.1582956531764763</v>
      </c>
      <c r="F1029" s="5">
        <f t="shared" si="97"/>
        <v>218.5</v>
      </c>
      <c r="G1029" s="67"/>
      <c r="H1029" s="67"/>
      <c r="I1029" s="67"/>
      <c r="J1029" s="59">
        <v>8.3496893233074641</v>
      </c>
      <c r="K1029" s="15">
        <f t="shared" si="98"/>
        <v>0.91331685498156201</v>
      </c>
    </row>
    <row r="1030" spans="1:11" x14ac:dyDescent="0.25">
      <c r="A1030" s="1">
        <v>1999</v>
      </c>
      <c r="B1030" s="2">
        <v>36378</v>
      </c>
      <c r="C1030" s="3">
        <v>218</v>
      </c>
      <c r="D1030" s="4">
        <v>0.54166666666666696</v>
      </c>
      <c r="E1030" s="7">
        <v>6.5007051866115679</v>
      </c>
      <c r="F1030" s="5">
        <f t="shared" si="97"/>
        <v>218.54166666666666</v>
      </c>
      <c r="G1030" s="67"/>
      <c r="H1030" s="67"/>
      <c r="I1030" s="67"/>
      <c r="J1030" s="59">
        <v>9.6324377151355005</v>
      </c>
      <c r="K1030" s="15">
        <f t="shared" si="98"/>
        <v>0.34240953343509162</v>
      </c>
    </row>
    <row r="1031" spans="1:11" x14ac:dyDescent="0.25">
      <c r="A1031" s="1">
        <v>1999</v>
      </c>
      <c r="B1031" s="2">
        <v>36378</v>
      </c>
      <c r="C1031" s="3">
        <v>218</v>
      </c>
      <c r="D1031" s="4">
        <v>0.58333333333333404</v>
      </c>
      <c r="E1031" s="7">
        <v>6.6424088046622716</v>
      </c>
      <c r="F1031" s="5">
        <f t="shared" si="97"/>
        <v>218.58333333333334</v>
      </c>
      <c r="G1031" s="67"/>
      <c r="H1031" s="67"/>
      <c r="I1031" s="67"/>
      <c r="J1031" s="59">
        <v>10.113349981196022</v>
      </c>
      <c r="K1031" s="15">
        <f t="shared" si="98"/>
        <v>0.14170361805070364</v>
      </c>
    </row>
    <row r="1032" spans="1:11" x14ac:dyDescent="0.25">
      <c r="A1032" s="1">
        <v>1999</v>
      </c>
      <c r="B1032" s="2">
        <v>36378</v>
      </c>
      <c r="C1032" s="3">
        <v>218</v>
      </c>
      <c r="D1032" s="4">
        <v>0.625</v>
      </c>
      <c r="E1032" s="36">
        <v>6.8602099714788363</v>
      </c>
      <c r="F1032" s="51">
        <f t="shared" si="97"/>
        <v>218.625</v>
      </c>
      <c r="G1032" s="69">
        <f>LN(E1032)</f>
        <v>1.9257380493566698</v>
      </c>
      <c r="H1032" s="69"/>
      <c r="I1032" s="69"/>
      <c r="J1032" s="59">
        <v>10.312371916660494</v>
      </c>
      <c r="K1032" s="15">
        <f t="shared" si="98"/>
        <v>0.2178011668165647</v>
      </c>
    </row>
    <row r="1033" spans="1:11" x14ac:dyDescent="0.25">
      <c r="A1033" s="1">
        <v>1999</v>
      </c>
      <c r="B1033" s="2">
        <v>36378</v>
      </c>
      <c r="C1033" s="3">
        <v>218</v>
      </c>
      <c r="D1033" s="4">
        <v>0.66666666666666696</v>
      </c>
      <c r="E1033" s="36">
        <v>6.5007051866115679</v>
      </c>
      <c r="F1033" s="51">
        <f t="shared" si="97"/>
        <v>218.66666666666666</v>
      </c>
      <c r="G1033" s="69">
        <f t="shared" ref="G1033:G1040" si="99">LN(E1033)</f>
        <v>1.8719106612648837</v>
      </c>
      <c r="H1033" s="69"/>
      <c r="I1033" s="69"/>
      <c r="J1033" s="59">
        <v>10.618272431852297</v>
      </c>
      <c r="K1033" s="36">
        <f t="shared" si="98"/>
        <v>-0.35950478486726833</v>
      </c>
    </row>
    <row r="1034" spans="1:11" x14ac:dyDescent="0.25">
      <c r="A1034" s="1">
        <v>1999</v>
      </c>
      <c r="B1034" s="2">
        <v>36378</v>
      </c>
      <c r="C1034" s="3">
        <v>218</v>
      </c>
      <c r="D1034" s="4">
        <v>0.70833333333333404</v>
      </c>
      <c r="E1034" s="36">
        <v>6.1138885550257456</v>
      </c>
      <c r="F1034" s="51">
        <f t="shared" si="97"/>
        <v>218.70833333333334</v>
      </c>
      <c r="G1034" s="69">
        <f t="shared" si="99"/>
        <v>1.8105629954689753</v>
      </c>
      <c r="H1034" s="69"/>
      <c r="I1034" s="69"/>
      <c r="J1034" s="59">
        <v>10.113349981196022</v>
      </c>
      <c r="K1034" s="36">
        <f t="shared" si="98"/>
        <v>-0.38681663158582236</v>
      </c>
    </row>
    <row r="1035" spans="1:11" x14ac:dyDescent="0.25">
      <c r="A1035" s="1">
        <v>1999</v>
      </c>
      <c r="B1035" s="2">
        <v>36378</v>
      </c>
      <c r="C1035" s="3">
        <v>218</v>
      </c>
      <c r="D1035" s="4">
        <v>0.75</v>
      </c>
      <c r="E1035" s="36">
        <v>5.726942783384203</v>
      </c>
      <c r="F1035" s="51">
        <f t="shared" si="97"/>
        <v>218.75</v>
      </c>
      <c r="G1035" s="69">
        <f t="shared" si="99"/>
        <v>1.7451818426833083</v>
      </c>
      <c r="H1035" s="69"/>
      <c r="I1035" s="69"/>
      <c r="J1035" s="59">
        <v>9.5700681952608786</v>
      </c>
      <c r="K1035" s="36">
        <f t="shared" si="98"/>
        <v>-0.38694577164154254</v>
      </c>
    </row>
    <row r="1036" spans="1:11" x14ac:dyDescent="0.25">
      <c r="A1036" s="1">
        <v>1999</v>
      </c>
      <c r="B1036" s="2">
        <v>36378</v>
      </c>
      <c r="C1036" s="3">
        <v>218</v>
      </c>
      <c r="D1036" s="4">
        <v>0.79166666666666696</v>
      </c>
      <c r="E1036" s="36">
        <v>5.2257008314241578</v>
      </c>
      <c r="F1036" s="51">
        <f t="shared" si="97"/>
        <v>218.79166666666666</v>
      </c>
      <c r="G1036" s="69">
        <f t="shared" si="99"/>
        <v>1.6535889192723014</v>
      </c>
      <c r="H1036" s="69"/>
      <c r="I1036" s="69"/>
      <c r="J1036" s="59">
        <v>9.0266050328429817</v>
      </c>
      <c r="K1036" s="36">
        <f t="shared" si="98"/>
        <v>-0.50124195196004528</v>
      </c>
    </row>
    <row r="1037" spans="1:11" x14ac:dyDescent="0.25">
      <c r="A1037" s="1">
        <v>1999</v>
      </c>
      <c r="B1037" s="2">
        <v>36378</v>
      </c>
      <c r="C1037" s="3">
        <v>218</v>
      </c>
      <c r="D1037" s="4">
        <v>0.83333333333333404</v>
      </c>
      <c r="E1037" s="36">
        <v>4.7105727921735037</v>
      </c>
      <c r="F1037" s="51">
        <f t="shared" si="97"/>
        <v>218.83333333333334</v>
      </c>
      <c r="G1037" s="69">
        <f t="shared" si="99"/>
        <v>1.5498095125606295</v>
      </c>
      <c r="H1037" s="69"/>
      <c r="I1037" s="69"/>
      <c r="J1037" s="59">
        <v>8.3226135272811206</v>
      </c>
      <c r="K1037" s="36">
        <f t="shared" si="98"/>
        <v>-0.51512803925065409</v>
      </c>
    </row>
    <row r="1038" spans="1:11" x14ac:dyDescent="0.25">
      <c r="A1038" s="1">
        <v>1999</v>
      </c>
      <c r="B1038" s="2">
        <v>36378</v>
      </c>
      <c r="C1038" s="3">
        <v>218</v>
      </c>
      <c r="D1038" s="4">
        <v>0.875</v>
      </c>
      <c r="E1038" s="36">
        <v>4.1923216399364787</v>
      </c>
      <c r="F1038" s="51">
        <f t="shared" si="97"/>
        <v>218.875</v>
      </c>
      <c r="G1038" s="69">
        <f t="shared" si="99"/>
        <v>1.4332546711594525</v>
      </c>
      <c r="H1038" s="69"/>
      <c r="I1038" s="69"/>
      <c r="J1038" s="59">
        <v>7.5991190901313246</v>
      </c>
      <c r="K1038" s="36">
        <f t="shared" si="98"/>
        <v>-0.518251152237025</v>
      </c>
    </row>
    <row r="1039" spans="1:11" x14ac:dyDescent="0.25">
      <c r="A1039" s="1">
        <v>1999</v>
      </c>
      <c r="B1039" s="2">
        <v>36378</v>
      </c>
      <c r="C1039" s="3">
        <v>218</v>
      </c>
      <c r="D1039" s="4">
        <v>0.91666666666666696</v>
      </c>
      <c r="E1039" s="36">
        <v>3.7961387092225269</v>
      </c>
      <c r="F1039" s="51">
        <f t="shared" si="97"/>
        <v>218.91666666666666</v>
      </c>
      <c r="G1039" s="69">
        <f t="shared" si="99"/>
        <v>1.333984420971156</v>
      </c>
      <c r="H1039" s="69"/>
      <c r="I1039" s="69"/>
      <c r="J1039" s="59">
        <v>6.8712382583377503</v>
      </c>
      <c r="K1039" s="36">
        <f t="shared" si="98"/>
        <v>-0.39618293071395172</v>
      </c>
    </row>
    <row r="1040" spans="1:11" s="35" customFormat="1" x14ac:dyDescent="0.25">
      <c r="A1040" s="29">
        <v>1999</v>
      </c>
      <c r="B1040" s="30">
        <v>36378</v>
      </c>
      <c r="C1040" s="31">
        <v>218</v>
      </c>
      <c r="D1040" s="32">
        <v>0.95833333333333404</v>
      </c>
      <c r="E1040" s="37">
        <v>3.4724982778303328</v>
      </c>
      <c r="F1040" s="52">
        <f t="shared" si="97"/>
        <v>218.95833333333334</v>
      </c>
      <c r="G1040" s="70">
        <f t="shared" si="99"/>
        <v>1.2448742997010502</v>
      </c>
      <c r="H1040" s="70"/>
      <c r="I1040" s="70"/>
      <c r="J1040" s="60">
        <v>6.3148015578968071</v>
      </c>
      <c r="K1040" s="37">
        <f t="shared" si="98"/>
        <v>-0.32364043139219412</v>
      </c>
    </row>
    <row r="1041" spans="1:24" x14ac:dyDescent="0.25">
      <c r="A1041" s="1">
        <v>1999</v>
      </c>
      <c r="B1041" s="2">
        <v>36379</v>
      </c>
      <c r="C1041" s="3">
        <v>219</v>
      </c>
      <c r="D1041" s="4">
        <v>0</v>
      </c>
      <c r="E1041" s="36">
        <v>3.1721540869693481</v>
      </c>
      <c r="F1041" s="51">
        <f t="shared" si="97"/>
        <v>219</v>
      </c>
      <c r="G1041" s="69">
        <f>LN(E1041)</f>
        <v>1.1544108798214383</v>
      </c>
      <c r="I1041" s="69"/>
      <c r="J1041" s="59">
        <v>5.8602503902111414</v>
      </c>
      <c r="K1041" s="36">
        <f t="shared" si="98"/>
        <v>-0.30034419086098474</v>
      </c>
      <c r="X1041" s="53"/>
    </row>
    <row r="1042" spans="1:24" x14ac:dyDescent="0.25">
      <c r="A1042" s="1">
        <v>1999</v>
      </c>
      <c r="B1042" s="2">
        <v>36379</v>
      </c>
      <c r="C1042" s="3">
        <v>219</v>
      </c>
      <c r="D1042" s="4">
        <v>4.1666666666666664E-2</v>
      </c>
      <c r="E1042" s="36">
        <v>2.976065283830633</v>
      </c>
      <c r="F1042" s="51">
        <f t="shared" si="97"/>
        <v>219.04166666666666</v>
      </c>
      <c r="G1042" s="69">
        <f>LN(E1042)</f>
        <v>1.0906020535012839</v>
      </c>
      <c r="I1042" s="69"/>
      <c r="J1042" s="59">
        <v>5.4384186614738033</v>
      </c>
      <c r="K1042" s="36">
        <f t="shared" si="98"/>
        <v>-0.19608880313871513</v>
      </c>
      <c r="X1042" s="53"/>
    </row>
    <row r="1043" spans="1:24" x14ac:dyDescent="0.25">
      <c r="A1043" s="1">
        <v>1999</v>
      </c>
      <c r="B1043" s="2">
        <v>36379</v>
      </c>
      <c r="C1043" s="3">
        <v>219</v>
      </c>
      <c r="D1043" s="4">
        <v>8.3333333333333329E-2</v>
      </c>
      <c r="E1043" s="36">
        <v>2.7673096068967356</v>
      </c>
      <c r="F1043" s="51">
        <f t="shared" si="97"/>
        <v>219.08333333333334</v>
      </c>
      <c r="G1043" s="69">
        <f>LN(E1043)</f>
        <v>1.0178755871714904</v>
      </c>
      <c r="I1043" s="69"/>
      <c r="J1043" s="59">
        <v>5.1630130390879678</v>
      </c>
      <c r="K1043" s="36">
        <f t="shared" si="98"/>
        <v>-0.2087556769338974</v>
      </c>
      <c r="X1043" s="54"/>
    </row>
    <row r="1044" spans="1:24" x14ac:dyDescent="0.25">
      <c r="A1044" s="1">
        <v>1999</v>
      </c>
      <c r="B1044" s="2">
        <v>36379</v>
      </c>
      <c r="C1044" s="3">
        <v>219</v>
      </c>
      <c r="D1044" s="4">
        <v>0.125</v>
      </c>
      <c r="E1044" s="36">
        <v>2.5810482633135123</v>
      </c>
      <c r="F1044" s="51">
        <f t="shared" si="97"/>
        <v>219.125</v>
      </c>
      <c r="G1044" s="69">
        <f>LN(E1044)</f>
        <v>0.9481956200244539</v>
      </c>
      <c r="H1044" s="69">
        <f>LN(E1044)</f>
        <v>0.9481956200244539</v>
      </c>
      <c r="I1044" s="69"/>
      <c r="J1044" s="59">
        <v>4.8698168636190102</v>
      </c>
      <c r="K1044" s="36">
        <f t="shared" si="98"/>
        <v>-0.18626134358322322</v>
      </c>
    </row>
    <row r="1045" spans="1:24" x14ac:dyDescent="0.25">
      <c r="A1045" s="1">
        <v>1999</v>
      </c>
      <c r="B1045" s="2">
        <v>36379</v>
      </c>
      <c r="C1045" s="3">
        <v>219</v>
      </c>
      <c r="D1045" s="4">
        <v>0.16666666666666699</v>
      </c>
      <c r="E1045" s="36">
        <v>2.4556262281058876</v>
      </c>
      <c r="F1045" s="51">
        <f t="shared" si="97"/>
        <v>219.16666666666666</v>
      </c>
      <c r="G1045" s="69"/>
      <c r="H1045" s="69">
        <f>LN(E1045)</f>
        <v>0.89838181144993778</v>
      </c>
      <c r="J1045" s="59">
        <v>4.608213852968416</v>
      </c>
      <c r="K1045" s="36">
        <f t="shared" si="98"/>
        <v>-0.12542203520762474</v>
      </c>
    </row>
    <row r="1046" spans="1:24" x14ac:dyDescent="0.25">
      <c r="A1046" s="1">
        <v>1999</v>
      </c>
      <c r="B1046" s="2">
        <v>36379</v>
      </c>
      <c r="C1046" s="3">
        <v>219</v>
      </c>
      <c r="D1046" s="4">
        <v>0.20833333333333401</v>
      </c>
      <c r="E1046" s="36">
        <v>2.3647161770476135</v>
      </c>
      <c r="F1046" s="51">
        <f t="shared" si="97"/>
        <v>219.20833333333334</v>
      </c>
      <c r="G1046" s="69"/>
      <c r="H1046" s="69">
        <f>LN(E1046)</f>
        <v>0.86065800503712941</v>
      </c>
      <c r="J1046" s="59">
        <v>4.4320593091374825</v>
      </c>
      <c r="K1046" s="36">
        <f t="shared" si="98"/>
        <v>-9.0910051058274099E-2</v>
      </c>
    </row>
    <row r="1047" spans="1:24" x14ac:dyDescent="0.25">
      <c r="A1047" s="1">
        <v>1999</v>
      </c>
      <c r="B1047" s="2">
        <v>36379</v>
      </c>
      <c r="C1047" s="3">
        <v>219</v>
      </c>
      <c r="D1047" s="4">
        <v>0.25</v>
      </c>
      <c r="E1047" s="36">
        <v>2.3251569178622642</v>
      </c>
      <c r="F1047" s="51">
        <f t="shared" si="97"/>
        <v>219.25</v>
      </c>
      <c r="G1047" s="69"/>
      <c r="H1047" s="69">
        <f>LN(E1047)</f>
        <v>0.84378752831552917</v>
      </c>
      <c r="J1047" s="59">
        <v>4.3043766531567602</v>
      </c>
      <c r="K1047" s="36">
        <f t="shared" si="98"/>
        <v>-3.9559259185349305E-2</v>
      </c>
    </row>
    <row r="1048" spans="1:24" x14ac:dyDescent="0.25">
      <c r="A1048" s="1">
        <v>1999</v>
      </c>
      <c r="B1048" s="2">
        <v>36379</v>
      </c>
      <c r="C1048" s="3">
        <v>219</v>
      </c>
      <c r="D1048" s="4">
        <v>0.29166666666666702</v>
      </c>
      <c r="E1048" s="7">
        <v>2.4148935048655948</v>
      </c>
      <c r="F1048" s="5">
        <f t="shared" si="97"/>
        <v>219.29166666666666</v>
      </c>
      <c r="G1048" s="67"/>
      <c r="H1048" s="67"/>
      <c r="I1048" s="67"/>
      <c r="J1048" s="59">
        <v>4.2488158958739666</v>
      </c>
      <c r="K1048" s="15">
        <f t="shared" si="98"/>
        <v>8.9736587003330648E-2</v>
      </c>
    </row>
    <row r="1049" spans="1:24" x14ac:dyDescent="0.25">
      <c r="A1049" s="1">
        <v>1999</v>
      </c>
      <c r="B1049" s="2">
        <v>36379</v>
      </c>
      <c r="C1049" s="3">
        <v>219</v>
      </c>
      <c r="D1049" s="4">
        <v>0.33333333333333398</v>
      </c>
      <c r="E1049" s="7">
        <v>3.0728359641986724</v>
      </c>
      <c r="F1049" s="5">
        <f t="shared" si="97"/>
        <v>219.33333333333334</v>
      </c>
      <c r="G1049" s="67"/>
      <c r="H1049" s="67"/>
      <c r="I1049" s="67"/>
      <c r="J1049" s="59">
        <v>4.3748504281820146</v>
      </c>
      <c r="K1049" s="15">
        <f t="shared" si="98"/>
        <v>0.6579424593330776</v>
      </c>
    </row>
    <row r="1050" spans="1:24" x14ac:dyDescent="0.25">
      <c r="A1050" s="1">
        <v>1999</v>
      </c>
      <c r="B1050" s="2">
        <v>36379</v>
      </c>
      <c r="C1050" s="3">
        <v>219</v>
      </c>
      <c r="D1050" s="4">
        <v>0.375</v>
      </c>
      <c r="E1050" s="7">
        <v>3.8549336482490633</v>
      </c>
      <c r="F1050" s="5">
        <f t="shared" si="97"/>
        <v>219.375</v>
      </c>
      <c r="G1050" s="67"/>
      <c r="H1050" s="67"/>
      <c r="I1050" s="67"/>
      <c r="J1050" s="59">
        <v>5.2989269160093713</v>
      </c>
      <c r="K1050" s="15">
        <f t="shared" si="98"/>
        <v>0.78209768405039082</v>
      </c>
    </row>
    <row r="1051" spans="1:24" x14ac:dyDescent="0.25">
      <c r="A1051" s="1">
        <v>1999</v>
      </c>
      <c r="B1051" s="2">
        <v>36379</v>
      </c>
      <c r="C1051" s="3">
        <v>219</v>
      </c>
      <c r="D1051" s="4">
        <v>0.41666666666666702</v>
      </c>
      <c r="E1051" s="7">
        <v>4.1291717074168597</v>
      </c>
      <c r="F1051" s="5">
        <f t="shared" si="97"/>
        <v>219.41666666666666</v>
      </c>
      <c r="G1051" s="67"/>
      <c r="H1051" s="67"/>
      <c r="I1051" s="67"/>
      <c r="J1051" s="59">
        <v>6.3973787194509315</v>
      </c>
      <c r="K1051" s="15">
        <f t="shared" si="98"/>
        <v>0.27423805916779642</v>
      </c>
    </row>
    <row r="1052" spans="1:24" x14ac:dyDescent="0.25">
      <c r="A1052" s="1">
        <v>1999</v>
      </c>
      <c r="B1052" s="2">
        <v>36379</v>
      </c>
      <c r="C1052" s="3">
        <v>219</v>
      </c>
      <c r="D1052" s="4">
        <v>0.45833333333333398</v>
      </c>
      <c r="E1052" s="7">
        <v>4.2242056083188739</v>
      </c>
      <c r="F1052" s="5">
        <f t="shared" si="97"/>
        <v>219.45833333333334</v>
      </c>
      <c r="G1052" s="67"/>
      <c r="H1052" s="67"/>
      <c r="I1052" s="67"/>
      <c r="J1052" s="59">
        <v>6.7825445328888474</v>
      </c>
      <c r="K1052" s="15">
        <f t="shared" si="98"/>
        <v>9.5033900902014246E-2</v>
      </c>
    </row>
    <row r="1053" spans="1:24" x14ac:dyDescent="0.25">
      <c r="A1053" s="1">
        <v>1999</v>
      </c>
      <c r="B1053" s="2">
        <v>36379</v>
      </c>
      <c r="C1053" s="3">
        <v>219</v>
      </c>
      <c r="D1053" s="4">
        <v>0.5</v>
      </c>
      <c r="E1053" s="7">
        <v>4.7991578581281207</v>
      </c>
      <c r="F1053" s="5">
        <f t="shared" si="97"/>
        <v>219.5</v>
      </c>
      <c r="G1053" s="67"/>
      <c r="H1053" s="67"/>
      <c r="I1053" s="67"/>
      <c r="J1053" s="59">
        <v>6.9160191128074064</v>
      </c>
      <c r="K1053" s="15">
        <f t="shared" si="98"/>
        <v>0.57495224980924675</v>
      </c>
    </row>
    <row r="1054" spans="1:24" x14ac:dyDescent="0.25">
      <c r="A1054" s="1">
        <v>1999</v>
      </c>
      <c r="B1054" s="2">
        <v>36379</v>
      </c>
      <c r="C1054" s="3">
        <v>219</v>
      </c>
      <c r="D1054" s="4">
        <v>0.54166666666666696</v>
      </c>
      <c r="E1054" s="7">
        <v>5.1682412004719946</v>
      </c>
      <c r="F1054" s="5">
        <f t="shared" si="97"/>
        <v>219.54166666666666</v>
      </c>
      <c r="G1054" s="67"/>
      <c r="H1054" s="67"/>
      <c r="I1054" s="67"/>
      <c r="J1054" s="59">
        <v>7.7235363175956753</v>
      </c>
      <c r="K1054" s="15">
        <f t="shared" si="98"/>
        <v>0.36908334234387397</v>
      </c>
    </row>
    <row r="1055" spans="1:24" x14ac:dyDescent="0.25">
      <c r="A1055" s="1">
        <v>1999</v>
      </c>
      <c r="B1055" s="2">
        <v>36379</v>
      </c>
      <c r="C1055" s="3">
        <v>219</v>
      </c>
      <c r="D1055" s="4">
        <v>0.58333333333333404</v>
      </c>
      <c r="E1055" s="7">
        <v>5.7478514308067306</v>
      </c>
      <c r="F1055" s="5">
        <f t="shared" si="97"/>
        <v>219.58333333333334</v>
      </c>
      <c r="G1055" s="67"/>
      <c r="H1055" s="67"/>
      <c r="I1055" s="67"/>
      <c r="J1055" s="59">
        <v>8.2419117984157229</v>
      </c>
      <c r="K1055" s="15">
        <f t="shared" si="98"/>
        <v>0.57961023033473591</v>
      </c>
    </row>
    <row r="1056" spans="1:24" x14ac:dyDescent="0.25">
      <c r="A1056" s="1">
        <v>1999</v>
      </c>
      <c r="B1056" s="2">
        <v>36379</v>
      </c>
      <c r="C1056" s="3">
        <v>219</v>
      </c>
      <c r="D1056" s="4">
        <v>0.625</v>
      </c>
      <c r="E1056" s="7">
        <v>6.7384237423448026</v>
      </c>
      <c r="F1056" s="5">
        <f t="shared" si="97"/>
        <v>219.625</v>
      </c>
      <c r="G1056" s="67"/>
      <c r="H1056" s="67"/>
      <c r="I1056" s="67"/>
      <c r="J1056" s="59">
        <v>9.0559711106836094</v>
      </c>
      <c r="K1056" s="15">
        <f t="shared" si="98"/>
        <v>0.99057231153807201</v>
      </c>
    </row>
    <row r="1057" spans="1:11" x14ac:dyDescent="0.25">
      <c r="A1057" s="1">
        <v>1999</v>
      </c>
      <c r="B1057" s="2">
        <v>36379</v>
      </c>
      <c r="C1057" s="3">
        <v>219</v>
      </c>
      <c r="D1057" s="4">
        <v>0.66666666666666696</v>
      </c>
      <c r="E1057" s="7">
        <v>7.31538615396315</v>
      </c>
      <c r="F1057" s="5">
        <f t="shared" si="97"/>
        <v>219.66666666666666</v>
      </c>
      <c r="G1057" s="67"/>
      <c r="H1057" s="67"/>
      <c r="I1057" s="67"/>
      <c r="J1057" s="59">
        <v>10.447224357225846</v>
      </c>
      <c r="K1057" s="15">
        <f t="shared" si="98"/>
        <v>0.57696241161834738</v>
      </c>
    </row>
    <row r="1058" spans="1:11" x14ac:dyDescent="0.25">
      <c r="A1058" s="1">
        <v>1999</v>
      </c>
      <c r="B1058" s="2">
        <v>36379</v>
      </c>
      <c r="C1058" s="3">
        <v>219</v>
      </c>
      <c r="D1058" s="4">
        <v>0.70833333333333404</v>
      </c>
      <c r="E1058" s="36">
        <v>7.3414624531768196</v>
      </c>
      <c r="F1058" s="51">
        <f t="shared" si="97"/>
        <v>219.70833333333334</v>
      </c>
      <c r="G1058" s="69"/>
      <c r="H1058" s="69"/>
      <c r="I1058" s="69"/>
      <c r="J1058" s="59">
        <v>11.257564822981951</v>
      </c>
      <c r="K1058" s="15">
        <f t="shared" si="98"/>
        <v>2.6076299213669607E-2</v>
      </c>
    </row>
    <row r="1059" spans="1:11" x14ac:dyDescent="0.25">
      <c r="A1059" s="1">
        <v>1999</v>
      </c>
      <c r="B1059" s="2">
        <v>36379</v>
      </c>
      <c r="C1059" s="3">
        <v>219</v>
      </c>
      <c r="D1059" s="4">
        <v>0.75</v>
      </c>
      <c r="E1059" s="36">
        <v>7.2376635109462431</v>
      </c>
      <c r="F1059" s="51">
        <f t="shared" si="97"/>
        <v>219.75</v>
      </c>
      <c r="G1059" s="69">
        <f>LN(E1059)</f>
        <v>1.9792984348299234</v>
      </c>
      <c r="H1059" s="69"/>
      <c r="I1059" s="69"/>
      <c r="J1059" s="59">
        <v>11.294188838731488</v>
      </c>
      <c r="K1059" s="36">
        <f t="shared" si="98"/>
        <v>-0.10379894223057651</v>
      </c>
    </row>
    <row r="1060" spans="1:11" x14ac:dyDescent="0.25">
      <c r="A1060" s="1">
        <v>1999</v>
      </c>
      <c r="B1060" s="2">
        <v>36379</v>
      </c>
      <c r="C1060" s="3">
        <v>219</v>
      </c>
      <c r="D1060" s="4">
        <v>0.79166666666666696</v>
      </c>
      <c r="E1060" s="36">
        <v>6.9094809543445512</v>
      </c>
      <c r="F1060" s="51">
        <f t="shared" si="97"/>
        <v>219.79166666666666</v>
      </c>
      <c r="G1060" s="69">
        <f>LN(E1060)</f>
        <v>1.9328945198127885</v>
      </c>
      <c r="H1060" s="69"/>
      <c r="I1060" s="69"/>
      <c r="J1060" s="59">
        <v>11.148403807508767</v>
      </c>
      <c r="K1060" s="36">
        <f t="shared" si="98"/>
        <v>-0.32818255660169182</v>
      </c>
    </row>
    <row r="1061" spans="1:11" x14ac:dyDescent="0.25">
      <c r="A1061" s="1">
        <v>1999</v>
      </c>
      <c r="B1061" s="2">
        <v>36379</v>
      </c>
      <c r="C1061" s="3">
        <v>219</v>
      </c>
      <c r="D1061" s="4">
        <v>0.83333333333333404</v>
      </c>
      <c r="E1061" s="36">
        <v>6.2029921588146122</v>
      </c>
      <c r="F1061" s="51">
        <f t="shared" si="97"/>
        <v>219.83333333333334</v>
      </c>
      <c r="G1061" s="69">
        <f t="shared" ref="G1061:G1064" si="100">LN(E1061)</f>
        <v>1.8250317818945201</v>
      </c>
      <c r="H1061" s="69"/>
      <c r="I1061" s="69"/>
      <c r="J1061" s="59">
        <v>10.68747325048392</v>
      </c>
      <c r="K1061" s="36">
        <f t="shared" si="98"/>
        <v>-0.70648879552993904</v>
      </c>
    </row>
    <row r="1062" spans="1:11" x14ac:dyDescent="0.25">
      <c r="A1062" s="1">
        <v>1999</v>
      </c>
      <c r="B1062" s="2">
        <v>36379</v>
      </c>
      <c r="C1062" s="3">
        <v>219</v>
      </c>
      <c r="D1062" s="4">
        <v>0.875</v>
      </c>
      <c r="E1062" s="36">
        <v>5.3816921038416128</v>
      </c>
      <c r="F1062" s="51">
        <f t="shared" si="97"/>
        <v>219.875</v>
      </c>
      <c r="G1062" s="69">
        <f t="shared" si="100"/>
        <v>1.6830028421661296</v>
      </c>
      <c r="H1062" s="69"/>
      <c r="I1062" s="69"/>
      <c r="J1062" s="59">
        <v>9.6952137062002972</v>
      </c>
      <c r="K1062" s="36">
        <f t="shared" si="98"/>
        <v>-0.8213000549729994</v>
      </c>
    </row>
    <row r="1063" spans="1:11" x14ac:dyDescent="0.25">
      <c r="A1063" s="1">
        <v>1999</v>
      </c>
      <c r="B1063" s="2">
        <v>36379</v>
      </c>
      <c r="C1063" s="3">
        <v>219</v>
      </c>
      <c r="D1063" s="4">
        <v>0.91666666666666696</v>
      </c>
      <c r="E1063" s="36">
        <v>4.6755396222455721</v>
      </c>
      <c r="F1063" s="51">
        <f t="shared" si="97"/>
        <v>219.91666666666666</v>
      </c>
      <c r="G1063" s="69">
        <f t="shared" si="100"/>
        <v>1.5423445832977458</v>
      </c>
      <c r="H1063" s="69"/>
      <c r="I1063" s="69"/>
      <c r="J1063" s="59">
        <v>8.5417023930359726</v>
      </c>
      <c r="K1063" s="36">
        <f t="shared" si="98"/>
        <v>-0.70615248159604072</v>
      </c>
    </row>
    <row r="1064" spans="1:11" s="35" customFormat="1" x14ac:dyDescent="0.25">
      <c r="A1064" s="29">
        <v>1999</v>
      </c>
      <c r="B1064" s="30">
        <v>36379</v>
      </c>
      <c r="C1064" s="31">
        <v>219</v>
      </c>
      <c r="D1064" s="32">
        <v>0.95833333333333404</v>
      </c>
      <c r="E1064" s="37">
        <v>4.2402254302420674</v>
      </c>
      <c r="F1064" s="52">
        <f t="shared" si="97"/>
        <v>219.95833333333334</v>
      </c>
      <c r="G1064" s="70">
        <f t="shared" si="100"/>
        <v>1.444616435340446</v>
      </c>
      <c r="H1064" s="70"/>
      <c r="I1064" s="70"/>
      <c r="J1064" s="60">
        <v>7.549915199783106</v>
      </c>
      <c r="K1064" s="37">
        <f t="shared" si="98"/>
        <v>-0.43531419200350463</v>
      </c>
    </row>
    <row r="1065" spans="1:11" x14ac:dyDescent="0.25">
      <c r="A1065" s="1">
        <v>1999</v>
      </c>
      <c r="B1065" s="2">
        <v>36380</v>
      </c>
      <c r="C1065" s="3">
        <v>220</v>
      </c>
      <c r="D1065" s="4">
        <v>0</v>
      </c>
      <c r="E1065" s="36">
        <v>3.8549336482490633</v>
      </c>
      <c r="F1065" s="51">
        <f t="shared" si="97"/>
        <v>220</v>
      </c>
      <c r="G1065" s="72">
        <f>LN(E1065)</f>
        <v>1.3493537949992196</v>
      </c>
      <c r="I1065" s="69"/>
      <c r="J1065" s="59">
        <v>6.9385188626995324</v>
      </c>
      <c r="K1065" s="36">
        <f t="shared" si="98"/>
        <v>-0.38529178199300418</v>
      </c>
    </row>
    <row r="1066" spans="1:11" x14ac:dyDescent="0.25">
      <c r="A1066" s="1">
        <v>1999</v>
      </c>
      <c r="B1066" s="2">
        <v>36380</v>
      </c>
      <c r="C1066" s="3">
        <v>220</v>
      </c>
      <c r="D1066" s="4">
        <v>4.1666666666666664E-2</v>
      </c>
      <c r="E1066" s="36">
        <v>3.5408128628723796</v>
      </c>
      <c r="F1066" s="51">
        <f t="shared" si="97"/>
        <v>220.04166666666666</v>
      </c>
      <c r="G1066" s="72">
        <f>LN(E1066)</f>
        <v>1.2643563230668555</v>
      </c>
      <c r="I1066" s="69"/>
      <c r="J1066" s="59">
        <v>6.3973787194509315</v>
      </c>
      <c r="K1066" s="36">
        <f t="shared" si="98"/>
        <v>-0.31412078537668364</v>
      </c>
    </row>
    <row r="1067" spans="1:11" x14ac:dyDescent="0.25">
      <c r="A1067" s="1">
        <v>1999</v>
      </c>
      <c r="B1067" s="2">
        <v>36380</v>
      </c>
      <c r="C1067" s="3">
        <v>220</v>
      </c>
      <c r="D1067" s="4">
        <v>8.3333333333333329E-2</v>
      </c>
      <c r="E1067" s="36">
        <v>3.2483547130960204</v>
      </c>
      <c r="F1067" s="51">
        <f t="shared" si="97"/>
        <v>220.08333333333334</v>
      </c>
      <c r="G1067" s="72">
        <f>LN(E1067)</f>
        <v>1.1781486260335372</v>
      </c>
      <c r="I1067" s="69"/>
      <c r="J1067" s="59">
        <v>5.9561978411128926</v>
      </c>
      <c r="K1067" s="36">
        <f t="shared" si="98"/>
        <v>-0.2924581497763592</v>
      </c>
    </row>
    <row r="1068" spans="1:11" x14ac:dyDescent="0.25">
      <c r="A1068" s="1">
        <v>1999</v>
      </c>
      <c r="B1068" s="2">
        <v>36380</v>
      </c>
      <c r="C1068" s="3">
        <v>220</v>
      </c>
      <c r="D1068" s="4">
        <v>0.125</v>
      </c>
      <c r="E1068" s="36">
        <v>2.9522629574039563</v>
      </c>
      <c r="F1068" s="51">
        <f t="shared" si="97"/>
        <v>220.125</v>
      </c>
      <c r="G1068" s="72">
        <f>LN(E1068)</f>
        <v>1.0825719804824097</v>
      </c>
      <c r="I1068" s="69"/>
      <c r="J1068" s="59">
        <v>5.5454420127753092</v>
      </c>
      <c r="K1068" s="36">
        <f t="shared" si="98"/>
        <v>-0.29609175569206414</v>
      </c>
    </row>
    <row r="1069" spans="1:11" x14ac:dyDescent="0.25">
      <c r="A1069" s="1">
        <v>1999</v>
      </c>
      <c r="B1069" s="2">
        <v>36380</v>
      </c>
      <c r="C1069" s="3">
        <v>220</v>
      </c>
      <c r="D1069" s="4">
        <v>0.16666666666666699</v>
      </c>
      <c r="E1069" s="36">
        <v>2.6783754701121003</v>
      </c>
      <c r="F1069" s="51">
        <f t="shared" si="97"/>
        <v>220.16666666666666</v>
      </c>
      <c r="G1069" s="72">
        <f>LN(E1069)</f>
        <v>0.98521044286012649</v>
      </c>
      <c r="H1069" s="69">
        <f>LN(E1069)</f>
        <v>0.98521044286012649</v>
      </c>
      <c r="J1069" s="59">
        <v>5.1295828053426353</v>
      </c>
      <c r="K1069" s="36">
        <f t="shared" si="98"/>
        <v>-0.27388748729185597</v>
      </c>
    </row>
    <row r="1070" spans="1:11" x14ac:dyDescent="0.25">
      <c r="A1070" s="1">
        <v>1999</v>
      </c>
      <c r="B1070" s="2">
        <v>36380</v>
      </c>
      <c r="C1070" s="3">
        <v>220</v>
      </c>
      <c r="D1070" s="4">
        <v>0.20833333333333401</v>
      </c>
      <c r="E1070" s="36">
        <v>2.507291988512852</v>
      </c>
      <c r="F1070" s="51">
        <f t="shared" si="97"/>
        <v>220.20833333333334</v>
      </c>
      <c r="G1070" s="69"/>
      <c r="H1070" s="69">
        <f>LN(E1070)</f>
        <v>0.91920328168526066</v>
      </c>
      <c r="J1070" s="59">
        <v>4.7449093681349721</v>
      </c>
      <c r="K1070" s="36">
        <f t="shared" si="98"/>
        <v>-0.17108348159924835</v>
      </c>
    </row>
    <row r="1071" spans="1:11" x14ac:dyDescent="0.25">
      <c r="A1071" s="1">
        <v>1999</v>
      </c>
      <c r="B1071" s="2">
        <v>36380</v>
      </c>
      <c r="C1071" s="3">
        <v>220</v>
      </c>
      <c r="D1071" s="4">
        <v>0.25</v>
      </c>
      <c r="E1071" s="36">
        <v>2.3947247357435497</v>
      </c>
      <c r="F1071" s="51">
        <f t="shared" si="97"/>
        <v>220.25</v>
      </c>
      <c r="G1071" s="69"/>
      <c r="H1071" s="69">
        <f>LN(E1071)</f>
        <v>0.87326829137389328</v>
      </c>
      <c r="J1071" s="59">
        <v>4.5046235793719829</v>
      </c>
      <c r="K1071" s="36">
        <f t="shared" si="98"/>
        <v>-0.11256725276930224</v>
      </c>
    </row>
    <row r="1072" spans="1:11" x14ac:dyDescent="0.25">
      <c r="A1072" s="1">
        <v>1999</v>
      </c>
      <c r="B1072" s="2">
        <v>36380</v>
      </c>
      <c r="C1072" s="3">
        <v>220</v>
      </c>
      <c r="D1072" s="4">
        <v>0.29166666666666702</v>
      </c>
      <c r="E1072" s="36">
        <v>2.3448723034439354</v>
      </c>
      <c r="F1072" s="51">
        <f t="shared" si="97"/>
        <v>220.29166666666666</v>
      </c>
      <c r="G1072" s="69"/>
      <c r="H1072" s="69">
        <f>LN(E1072)</f>
        <v>0.85223094559417556</v>
      </c>
      <c r="J1072" s="59">
        <v>4.3465235052577942</v>
      </c>
      <c r="K1072" s="36">
        <f t="shared" si="98"/>
        <v>-4.9852432299614335E-2</v>
      </c>
    </row>
    <row r="1073" spans="1:24" x14ac:dyDescent="0.25">
      <c r="A1073" s="1">
        <v>1999</v>
      </c>
      <c r="B1073" s="2">
        <v>36380</v>
      </c>
      <c r="C1073" s="3">
        <v>220</v>
      </c>
      <c r="D1073" s="4">
        <v>0.33333333333333398</v>
      </c>
      <c r="E1073" s="7">
        <v>2.3746865583246448</v>
      </c>
      <c r="F1073" s="5">
        <f t="shared" si="97"/>
        <v>220.33333333333334</v>
      </c>
      <c r="G1073" s="67"/>
      <c r="H1073" s="67"/>
      <c r="I1073" s="67"/>
      <c r="J1073" s="59">
        <v>4.2765060441628302</v>
      </c>
      <c r="K1073" s="15">
        <f t="shared" si="98"/>
        <v>2.9814254880709434E-2</v>
      </c>
    </row>
    <row r="1074" spans="1:24" x14ac:dyDescent="0.25">
      <c r="A1074" s="1">
        <v>1999</v>
      </c>
      <c r="B1074" s="2">
        <v>36380</v>
      </c>
      <c r="C1074" s="3">
        <v>220</v>
      </c>
      <c r="D1074" s="4">
        <v>0.375</v>
      </c>
      <c r="E1074" s="7">
        <v>2.507291988512852</v>
      </c>
      <c r="F1074" s="5">
        <f t="shared" si="97"/>
        <v>220.375</v>
      </c>
      <c r="G1074" s="67"/>
      <c r="H1074" s="67"/>
      <c r="I1074" s="67"/>
      <c r="J1074" s="59">
        <v>4.3183799976469732</v>
      </c>
      <c r="K1074" s="15">
        <f t="shared" si="98"/>
        <v>0.13260543018820714</v>
      </c>
    </row>
    <row r="1075" spans="1:24" x14ac:dyDescent="0.25">
      <c r="A1075" s="1">
        <v>1999</v>
      </c>
      <c r="B1075" s="2">
        <v>36380</v>
      </c>
      <c r="C1075" s="3">
        <v>220</v>
      </c>
      <c r="D1075" s="4">
        <v>0.41666666666666702</v>
      </c>
      <c r="E1075" s="7">
        <v>2.7560660547067819</v>
      </c>
      <c r="F1075" s="5">
        <f t="shared" si="97"/>
        <v>220.41666666666666</v>
      </c>
      <c r="G1075" s="67"/>
      <c r="H1075" s="67"/>
      <c r="I1075" s="67"/>
      <c r="J1075" s="59">
        <v>4.5046235793719829</v>
      </c>
      <c r="K1075" s="15">
        <f t="shared" si="98"/>
        <v>0.24877406619392994</v>
      </c>
    </row>
    <row r="1076" spans="1:24" x14ac:dyDescent="0.25">
      <c r="A1076" s="1">
        <v>1999</v>
      </c>
      <c r="B1076" s="2">
        <v>36380</v>
      </c>
      <c r="C1076" s="3">
        <v>220</v>
      </c>
      <c r="D1076" s="4">
        <v>0.45833333333333398</v>
      </c>
      <c r="E1076" s="7">
        <v>2.9522629574039563</v>
      </c>
      <c r="F1076" s="5">
        <f t="shared" si="97"/>
        <v>220.45833333333334</v>
      </c>
      <c r="G1076" s="67"/>
      <c r="H1076" s="67"/>
      <c r="I1076" s="67"/>
      <c r="J1076" s="59">
        <v>4.854025357734244</v>
      </c>
      <c r="K1076" s="15">
        <f t="shared" si="98"/>
        <v>0.19619690269717438</v>
      </c>
    </row>
    <row r="1077" spans="1:24" x14ac:dyDescent="0.25">
      <c r="A1077" s="1">
        <v>1999</v>
      </c>
      <c r="B1077" s="2">
        <v>36380</v>
      </c>
      <c r="C1077" s="3">
        <v>220</v>
      </c>
      <c r="D1077" s="4">
        <v>0.5</v>
      </c>
      <c r="E1077" s="7">
        <v>3.0851100577478485</v>
      </c>
      <c r="F1077" s="5">
        <f t="shared" si="97"/>
        <v>220.5</v>
      </c>
      <c r="G1077" s="67"/>
      <c r="H1077" s="67"/>
      <c r="I1077" s="67"/>
      <c r="J1077" s="59">
        <v>5.1295828053426353</v>
      </c>
      <c r="K1077" s="15">
        <f t="shared" si="98"/>
        <v>0.13284710034389224</v>
      </c>
      <c r="X1077" s="53"/>
    </row>
    <row r="1078" spans="1:24" x14ac:dyDescent="0.25">
      <c r="A1078" s="1">
        <v>1999</v>
      </c>
      <c r="B1078" s="2">
        <v>36380</v>
      </c>
      <c r="C1078" s="3">
        <v>220</v>
      </c>
      <c r="D1078" s="4">
        <v>0.54166666666666696</v>
      </c>
      <c r="E1078" s="7">
        <v>3.6950678271244959</v>
      </c>
      <c r="F1078" s="5">
        <f t="shared" si="97"/>
        <v>220.54166666666666</v>
      </c>
      <c r="G1078" s="67"/>
      <c r="H1078" s="67"/>
      <c r="I1078" s="67"/>
      <c r="J1078" s="59">
        <v>5.3161658114436072</v>
      </c>
      <c r="K1078" s="15">
        <f t="shared" si="98"/>
        <v>0.60995776937664736</v>
      </c>
      <c r="X1078" s="53"/>
    </row>
    <row r="1079" spans="1:24" x14ac:dyDescent="0.25">
      <c r="A1079" s="1">
        <v>1999</v>
      </c>
      <c r="B1079" s="2">
        <v>36380</v>
      </c>
      <c r="C1079" s="3">
        <v>220</v>
      </c>
      <c r="D1079" s="4">
        <v>0.58333333333333404</v>
      </c>
      <c r="E1079" s="7">
        <v>4.5206763570174084</v>
      </c>
      <c r="F1079" s="5">
        <f t="shared" si="97"/>
        <v>220.58333333333334</v>
      </c>
      <c r="G1079" s="67"/>
      <c r="H1079" s="67"/>
      <c r="I1079" s="67"/>
      <c r="J1079" s="59">
        <v>6.1728480718040668</v>
      </c>
      <c r="K1079" s="15">
        <f t="shared" si="98"/>
        <v>0.82560852989291256</v>
      </c>
      <c r="X1079" s="54"/>
    </row>
    <row r="1080" spans="1:24" x14ac:dyDescent="0.25">
      <c r="A1080" s="1">
        <v>1999</v>
      </c>
      <c r="B1080" s="2">
        <v>36380</v>
      </c>
      <c r="C1080" s="3">
        <v>220</v>
      </c>
      <c r="D1080" s="4">
        <v>0.625</v>
      </c>
      <c r="E1080" s="36">
        <v>4.6061523273403759</v>
      </c>
      <c r="F1080" s="51">
        <f t="shared" si="97"/>
        <v>220.625</v>
      </c>
      <c r="G1080" s="69"/>
      <c r="H1080" s="69"/>
      <c r="I1080" s="69"/>
      <c r="J1080" s="59">
        <v>7.3324106137884941</v>
      </c>
      <c r="K1080" s="15">
        <f t="shared" si="98"/>
        <v>8.5475970322967498E-2</v>
      </c>
    </row>
    <row r="1081" spans="1:24" x14ac:dyDescent="0.25">
      <c r="A1081" s="1">
        <v>1999</v>
      </c>
      <c r="B1081" s="2">
        <v>36380</v>
      </c>
      <c r="C1081" s="3">
        <v>220</v>
      </c>
      <c r="D1081" s="4">
        <v>0.66666666666666696</v>
      </c>
      <c r="E1081" s="36">
        <v>4.2242056083188739</v>
      </c>
      <c r="F1081" s="51">
        <f t="shared" si="97"/>
        <v>220.66666666666666</v>
      </c>
      <c r="G1081" s="69"/>
      <c r="H1081" s="69"/>
      <c r="I1081" s="69"/>
      <c r="J1081" s="59">
        <v>7.4524611339050217</v>
      </c>
      <c r="K1081" s="36">
        <f t="shared" si="98"/>
        <v>-0.38194671902150201</v>
      </c>
    </row>
    <row r="1082" spans="1:24" x14ac:dyDescent="0.25">
      <c r="A1082" s="1">
        <v>1999</v>
      </c>
      <c r="B1082" s="2">
        <v>36380</v>
      </c>
      <c r="C1082" s="3">
        <v>220</v>
      </c>
      <c r="D1082" s="4">
        <v>0.70833333333333404</v>
      </c>
      <c r="E1082" s="36">
        <v>3.9748401227371923</v>
      </c>
      <c r="F1082" s="51">
        <f t="shared" si="97"/>
        <v>220.70833333333334</v>
      </c>
      <c r="G1082" s="69"/>
      <c r="H1082" s="69"/>
      <c r="I1082" s="69"/>
      <c r="J1082" s="59">
        <v>6.9160191128074064</v>
      </c>
      <c r="K1082" s="36">
        <f t="shared" si="98"/>
        <v>-0.24936548558168159</v>
      </c>
    </row>
    <row r="1083" spans="1:24" x14ac:dyDescent="0.25">
      <c r="A1083" s="1">
        <v>1999</v>
      </c>
      <c r="B1083" s="2">
        <v>36380</v>
      </c>
      <c r="C1083" s="3">
        <v>220</v>
      </c>
      <c r="D1083" s="4">
        <v>0.75</v>
      </c>
      <c r="E1083" s="36">
        <v>3.8549336482490633</v>
      </c>
      <c r="F1083" s="51">
        <f t="shared" si="97"/>
        <v>220.75</v>
      </c>
      <c r="G1083" s="69"/>
      <c r="H1083" s="69"/>
      <c r="I1083" s="69"/>
      <c r="J1083" s="59">
        <v>6.5657866892376298</v>
      </c>
      <c r="K1083" s="36">
        <f t="shared" si="98"/>
        <v>-0.11990647448812908</v>
      </c>
    </row>
    <row r="1084" spans="1:24" x14ac:dyDescent="0.25">
      <c r="A1084" s="1">
        <v>1999</v>
      </c>
      <c r="B1084" s="2">
        <v>36380</v>
      </c>
      <c r="C1084" s="3">
        <v>220</v>
      </c>
      <c r="D1084" s="4">
        <v>0.79166666666666696</v>
      </c>
      <c r="E1084" s="36">
        <v>3.6808158046358299</v>
      </c>
      <c r="F1084" s="51">
        <f t="shared" si="97"/>
        <v>220.79166666666666</v>
      </c>
      <c r="G1084" s="69">
        <f>LN(E1084)</f>
        <v>1.3031344136544649</v>
      </c>
      <c r="I1084" s="69"/>
      <c r="J1084" s="59">
        <v>6.3973787194509315</v>
      </c>
      <c r="K1084" s="36">
        <f t="shared" si="98"/>
        <v>-0.17411784361323335</v>
      </c>
    </row>
    <row r="1085" spans="1:24" x14ac:dyDescent="0.25">
      <c r="A1085" s="1">
        <v>1999</v>
      </c>
      <c r="B1085" s="2">
        <v>36380</v>
      </c>
      <c r="C1085" s="3">
        <v>220</v>
      </c>
      <c r="D1085" s="4">
        <v>0.83333333333333404</v>
      </c>
      <c r="E1085" s="36">
        <v>3.3522932839373154</v>
      </c>
      <c r="F1085" s="51">
        <f t="shared" si="97"/>
        <v>220.83333333333334</v>
      </c>
      <c r="G1085" s="69">
        <f>LN(E1085)</f>
        <v>1.2096446740003839</v>
      </c>
      <c r="I1085" s="69"/>
      <c r="J1085" s="59">
        <v>6.1528311862862779</v>
      </c>
      <c r="K1085" s="36">
        <f t="shared" si="98"/>
        <v>-0.32852252069851451</v>
      </c>
    </row>
    <row r="1086" spans="1:24" x14ac:dyDescent="0.25">
      <c r="A1086" s="1">
        <v>1999</v>
      </c>
      <c r="B1086" s="2">
        <v>36380</v>
      </c>
      <c r="C1086" s="3">
        <v>220</v>
      </c>
      <c r="D1086" s="4">
        <v>0.875</v>
      </c>
      <c r="E1086" s="36">
        <v>2.976065283830633</v>
      </c>
      <c r="F1086" s="51">
        <f t="shared" si="97"/>
        <v>220.875</v>
      </c>
      <c r="G1086" s="69">
        <f>LN(E1086)</f>
        <v>1.0906020535012839</v>
      </c>
      <c r="I1086" s="69"/>
      <c r="J1086" s="59">
        <v>5.6914231515973528</v>
      </c>
      <c r="K1086" s="36">
        <f t="shared" si="98"/>
        <v>-0.37622800010668245</v>
      </c>
    </row>
    <row r="1087" spans="1:24" x14ac:dyDescent="0.25">
      <c r="A1087" s="1">
        <v>1999</v>
      </c>
      <c r="B1087" s="2">
        <v>36380</v>
      </c>
      <c r="C1087" s="3">
        <v>220</v>
      </c>
      <c r="D1087" s="4">
        <v>0.91666666666666696</v>
      </c>
      <c r="E1087" s="36">
        <v>2.6893662730406884</v>
      </c>
      <c r="F1087" s="51">
        <f t="shared" si="97"/>
        <v>220.91666666666666</v>
      </c>
      <c r="G1087" s="69">
        <f>LN(E1087)</f>
        <v>0.98930557962872523</v>
      </c>
      <c r="I1087" s="69"/>
      <c r="J1087" s="59">
        <v>5.1630130390879678</v>
      </c>
      <c r="K1087" s="36">
        <f t="shared" si="98"/>
        <v>-0.28669901078994453</v>
      </c>
    </row>
    <row r="1088" spans="1:24" s="35" customFormat="1" x14ac:dyDescent="0.25">
      <c r="A1088" s="29">
        <v>1999</v>
      </c>
      <c r="B1088" s="30">
        <v>36380</v>
      </c>
      <c r="C1088" s="31">
        <v>220</v>
      </c>
      <c r="D1088" s="32">
        <v>0.95833333333333404</v>
      </c>
      <c r="E1088" s="37">
        <v>2.6131750651789614</v>
      </c>
      <c r="F1088" s="52">
        <f t="shared" si="97"/>
        <v>220.95833333333334</v>
      </c>
      <c r="G1088" s="70"/>
      <c r="H1088" s="74"/>
      <c r="I1088" s="70"/>
      <c r="J1088" s="60">
        <v>4.7603458891020907</v>
      </c>
      <c r="K1088" s="37">
        <f t="shared" si="98"/>
        <v>-7.6191207861727062E-2</v>
      </c>
    </row>
    <row r="1089" spans="1:11" x14ac:dyDescent="0.25">
      <c r="A1089" s="1">
        <v>1999</v>
      </c>
      <c r="B1089" s="2">
        <v>36381</v>
      </c>
      <c r="C1089" s="3">
        <v>221</v>
      </c>
      <c r="D1089" s="4">
        <v>0</v>
      </c>
      <c r="E1089" s="7">
        <v>2.9286147497699506</v>
      </c>
      <c r="F1089" s="5">
        <f t="shared" si="97"/>
        <v>221</v>
      </c>
      <c r="G1089" s="67"/>
      <c r="H1089" s="67"/>
      <c r="I1089" s="67"/>
      <c r="J1089" s="59">
        <v>4.6533357657007883</v>
      </c>
      <c r="K1089" s="15">
        <f t="shared" si="98"/>
        <v>0.31543968459098926</v>
      </c>
    </row>
    <row r="1090" spans="1:11" x14ac:dyDescent="0.25">
      <c r="A1090" s="1">
        <v>1999</v>
      </c>
      <c r="B1090" s="2">
        <v>36381</v>
      </c>
      <c r="C1090" s="3">
        <v>221</v>
      </c>
      <c r="D1090" s="4">
        <v>4.1666666666666664E-2</v>
      </c>
      <c r="E1090" s="7">
        <v>3.3522932839373154</v>
      </c>
      <c r="F1090" s="5">
        <f t="shared" ref="F1090:F1153" si="101">SUM(C1090+D1090)</f>
        <v>221.04166666666666</v>
      </c>
      <c r="G1090" s="67"/>
      <c r="H1090" s="67"/>
      <c r="I1090" s="67"/>
      <c r="J1090" s="59">
        <v>5.0963690305757732</v>
      </c>
      <c r="K1090" s="15">
        <f t="shared" si="98"/>
        <v>0.42367853416736478</v>
      </c>
    </row>
    <row r="1091" spans="1:11" x14ac:dyDescent="0.25">
      <c r="A1091" s="1">
        <v>1999</v>
      </c>
      <c r="B1091" s="2">
        <v>36381</v>
      </c>
      <c r="C1091" s="3">
        <v>221</v>
      </c>
      <c r="D1091" s="4">
        <v>8.3333333333333329E-2</v>
      </c>
      <c r="E1091" s="36">
        <v>3.4052841616560179</v>
      </c>
      <c r="F1091" s="51">
        <f t="shared" si="101"/>
        <v>221.08333333333334</v>
      </c>
      <c r="G1091" s="69">
        <f>LN(E1091)</f>
        <v>1.2253283903502072</v>
      </c>
      <c r="H1091" s="69"/>
      <c r="I1091" s="69"/>
      <c r="J1091" s="59">
        <v>5.6914231515973528</v>
      </c>
      <c r="K1091" s="15">
        <f t="shared" ref="K1091:K1154" si="102">E1091-E1090</f>
        <v>5.2990877718702478E-2</v>
      </c>
    </row>
    <row r="1092" spans="1:11" x14ac:dyDescent="0.25">
      <c r="A1092" s="1">
        <v>1999</v>
      </c>
      <c r="B1092" s="2">
        <v>36381</v>
      </c>
      <c r="C1092" s="3">
        <v>221</v>
      </c>
      <c r="D1092" s="4">
        <v>0.125</v>
      </c>
      <c r="E1092" s="36">
        <v>3.0484070527837526</v>
      </c>
      <c r="F1092" s="51">
        <f t="shared" si="101"/>
        <v>221.125</v>
      </c>
      <c r="G1092" s="69">
        <f t="shared" ref="G1092:G1095" si="103">LN(E1092)</f>
        <v>1.1146191764089572</v>
      </c>
      <c r="H1092" s="69"/>
      <c r="I1092" s="69"/>
      <c r="J1092" s="59">
        <v>5.7658485416517102</v>
      </c>
      <c r="K1092" s="36">
        <f t="shared" si="102"/>
        <v>-0.35687710887226531</v>
      </c>
    </row>
    <row r="1093" spans="1:11" x14ac:dyDescent="0.25">
      <c r="A1093" s="1">
        <v>1999</v>
      </c>
      <c r="B1093" s="2">
        <v>36381</v>
      </c>
      <c r="C1093" s="3">
        <v>221</v>
      </c>
      <c r="D1093" s="4">
        <v>0.16666666666666699</v>
      </c>
      <c r="E1093" s="36">
        <v>2.7336882115416667</v>
      </c>
      <c r="F1093" s="51">
        <f t="shared" si="101"/>
        <v>221.16666666666666</v>
      </c>
      <c r="G1093" s="69">
        <f t="shared" si="103"/>
        <v>1.0056516906653132</v>
      </c>
      <c r="H1093" s="69"/>
      <c r="I1093" s="69"/>
      <c r="J1093" s="59">
        <v>5.2646166471681912</v>
      </c>
      <c r="K1093" s="36">
        <f t="shared" si="102"/>
        <v>-0.31471884124208582</v>
      </c>
    </row>
    <row r="1094" spans="1:11" x14ac:dyDescent="0.25">
      <c r="A1094" s="1">
        <v>1999</v>
      </c>
      <c r="B1094" s="2">
        <v>36381</v>
      </c>
      <c r="C1094" s="3">
        <v>221</v>
      </c>
      <c r="D1094" s="4">
        <v>0.20833333333333401</v>
      </c>
      <c r="E1094" s="36">
        <v>2.5704087065479602</v>
      </c>
      <c r="F1094" s="51">
        <f t="shared" si="101"/>
        <v>221.20833333333334</v>
      </c>
      <c r="G1094" s="69">
        <f t="shared" si="103"/>
        <v>0.94406491604843112</v>
      </c>
      <c r="H1094" s="69"/>
      <c r="I1094" s="69"/>
      <c r="J1094" s="59">
        <v>4.8225958027270597</v>
      </c>
      <c r="K1094" s="36">
        <f t="shared" si="102"/>
        <v>-0.16327950499370658</v>
      </c>
    </row>
    <row r="1095" spans="1:11" x14ac:dyDescent="0.25">
      <c r="A1095" s="1">
        <v>1999</v>
      </c>
      <c r="B1095" s="2">
        <v>36381</v>
      </c>
      <c r="C1095" s="3">
        <v>221</v>
      </c>
      <c r="D1095" s="4">
        <v>0.25</v>
      </c>
      <c r="E1095" s="36">
        <v>2.2571529486906443</v>
      </c>
      <c r="F1095" s="51">
        <f t="shared" si="101"/>
        <v>221.25</v>
      </c>
      <c r="G1095" s="69">
        <f t="shared" si="103"/>
        <v>0.8141042619065062</v>
      </c>
      <c r="H1095" s="69"/>
      <c r="I1095" s="69"/>
      <c r="J1095" s="59">
        <v>4.5932706552639884</v>
      </c>
      <c r="K1095" s="36">
        <f t="shared" si="102"/>
        <v>-0.31325575785731585</v>
      </c>
    </row>
    <row r="1096" spans="1:11" x14ac:dyDescent="0.25">
      <c r="A1096" s="1">
        <v>1999</v>
      </c>
      <c r="B1096" s="2">
        <v>36381</v>
      </c>
      <c r="C1096" s="3">
        <v>221</v>
      </c>
      <c r="D1096" s="4">
        <v>0.29166666666666702</v>
      </c>
      <c r="E1096" s="36">
        <v>2.1256967286781077</v>
      </c>
      <c r="F1096" s="51">
        <f t="shared" si="101"/>
        <v>221.29166666666666</v>
      </c>
      <c r="G1096" s="69">
        <f>LN(E1096)</f>
        <v>0.7540996209571067</v>
      </c>
      <c r="H1096" s="69">
        <f>LN(E1096)</f>
        <v>0.7540996209571067</v>
      </c>
      <c r="I1096" s="69"/>
      <c r="J1096" s="59">
        <v>4.1533047032171968</v>
      </c>
      <c r="K1096" s="36">
        <f t="shared" si="102"/>
        <v>-0.13145622001253665</v>
      </c>
    </row>
    <row r="1097" spans="1:11" x14ac:dyDescent="0.25">
      <c r="A1097" s="1">
        <v>1999</v>
      </c>
      <c r="B1097" s="2">
        <v>36381</v>
      </c>
      <c r="C1097" s="3">
        <v>221</v>
      </c>
      <c r="D1097" s="4">
        <v>0.33333333333333398</v>
      </c>
      <c r="E1097" s="36">
        <v>2.1074004932400081</v>
      </c>
      <c r="F1097" s="51">
        <f t="shared" si="101"/>
        <v>221.33333333333334</v>
      </c>
      <c r="G1097" s="69"/>
      <c r="H1097" s="69">
        <f t="shared" ref="H1097:H1098" si="104">LN(E1097)</f>
        <v>0.74545519423470441</v>
      </c>
      <c r="I1097" s="69"/>
      <c r="J1097" s="59">
        <v>3.9686751807276788</v>
      </c>
      <c r="K1097" s="36">
        <f t="shared" si="102"/>
        <v>-1.8296235438099551E-2</v>
      </c>
    </row>
    <row r="1098" spans="1:11" x14ac:dyDescent="0.25">
      <c r="A1098" s="1">
        <v>1999</v>
      </c>
      <c r="B1098" s="2">
        <v>36381</v>
      </c>
      <c r="C1098" s="3">
        <v>221</v>
      </c>
      <c r="D1098" s="4">
        <v>0.375</v>
      </c>
      <c r="E1098" s="36">
        <v>2.0982968487598432</v>
      </c>
      <c r="F1098" s="51">
        <f t="shared" si="101"/>
        <v>221.375</v>
      </c>
      <c r="G1098" s="69"/>
      <c r="H1098" s="69">
        <f t="shared" si="104"/>
        <v>0.74112599127108569</v>
      </c>
      <c r="I1098" s="69"/>
      <c r="J1098" s="59">
        <v>3.9429782208427082</v>
      </c>
      <c r="K1098" s="36">
        <f t="shared" si="102"/>
        <v>-9.1036444801648742E-3</v>
      </c>
    </row>
    <row r="1099" spans="1:11" x14ac:dyDescent="0.25">
      <c r="A1099" s="1">
        <v>1999</v>
      </c>
      <c r="B1099" s="2">
        <v>36381</v>
      </c>
      <c r="C1099" s="3">
        <v>221</v>
      </c>
      <c r="D1099" s="4">
        <v>0.41666666666666702</v>
      </c>
      <c r="E1099" s="7">
        <v>2.238005541247162</v>
      </c>
      <c r="F1099" s="5">
        <f t="shared" si="101"/>
        <v>221.41666666666666</v>
      </c>
      <c r="G1099" s="67"/>
      <c r="H1099" s="67"/>
      <c r="I1099" s="67"/>
      <c r="J1099" s="59">
        <v>3.9301922033143861</v>
      </c>
      <c r="K1099" s="15">
        <f t="shared" si="102"/>
        <v>0.13970869248731876</v>
      </c>
    </row>
    <row r="1100" spans="1:11" x14ac:dyDescent="0.25">
      <c r="A1100" s="1">
        <v>1999</v>
      </c>
      <c r="B1100" s="2">
        <v>36381</v>
      </c>
      <c r="C1100" s="3">
        <v>221</v>
      </c>
      <c r="D1100" s="4">
        <v>0.45833333333333398</v>
      </c>
      <c r="E1100" s="7">
        <v>2.7225536844911522</v>
      </c>
      <c r="F1100" s="5">
        <f t="shared" si="101"/>
        <v>221.45833333333334</v>
      </c>
      <c r="G1100" s="67"/>
      <c r="H1100" s="67"/>
      <c r="I1100" s="67"/>
      <c r="J1100" s="59">
        <v>4.1264122770325304</v>
      </c>
      <c r="K1100" s="15">
        <f t="shared" si="102"/>
        <v>0.4845481432439902</v>
      </c>
    </row>
    <row r="1101" spans="1:11" x14ac:dyDescent="0.25">
      <c r="A1101" s="1">
        <v>1999</v>
      </c>
      <c r="B1101" s="2">
        <v>36381</v>
      </c>
      <c r="C1101" s="3">
        <v>221</v>
      </c>
      <c r="D1101" s="4">
        <v>0.5</v>
      </c>
      <c r="E1101" s="7">
        <v>3.5684508542365858</v>
      </c>
      <c r="F1101" s="5">
        <f t="shared" si="101"/>
        <v>221.5</v>
      </c>
      <c r="G1101" s="67"/>
      <c r="H1101" s="67"/>
      <c r="I1101" s="67"/>
      <c r="J1101" s="59">
        <v>4.8069574220381348</v>
      </c>
      <c r="K1101" s="15">
        <f t="shared" si="102"/>
        <v>0.84589716974543361</v>
      </c>
    </row>
    <row r="1102" spans="1:11" x14ac:dyDescent="0.25">
      <c r="A1102" s="1">
        <v>1999</v>
      </c>
      <c r="B1102" s="2">
        <v>36381</v>
      </c>
      <c r="C1102" s="3">
        <v>221</v>
      </c>
      <c r="D1102" s="4">
        <v>0.54166666666666696</v>
      </c>
      <c r="E1102" s="7">
        <v>4.8530035625361654</v>
      </c>
      <c r="F1102" s="5">
        <f t="shared" si="101"/>
        <v>221.54166666666666</v>
      </c>
      <c r="G1102" s="67"/>
      <c r="H1102" s="67"/>
      <c r="I1102" s="67"/>
      <c r="J1102" s="59">
        <v>5.9950152447143052</v>
      </c>
      <c r="K1102" s="15">
        <f t="shared" si="102"/>
        <v>1.2845527082995796</v>
      </c>
    </row>
    <row r="1103" spans="1:11" x14ac:dyDescent="0.25">
      <c r="A1103" s="1">
        <v>1999</v>
      </c>
      <c r="B1103" s="2">
        <v>36381</v>
      </c>
      <c r="C1103" s="3">
        <v>221</v>
      </c>
      <c r="D1103" s="4">
        <v>0.58333333333333404</v>
      </c>
      <c r="E1103" s="7">
        <v>5.4412417664940813</v>
      </c>
      <c r="F1103" s="5">
        <f t="shared" si="101"/>
        <v>221.58333333333334</v>
      </c>
      <c r="G1103" s="67"/>
      <c r="H1103" s="67"/>
      <c r="I1103" s="67"/>
      <c r="J1103" s="59">
        <v>7.799162306932816</v>
      </c>
      <c r="K1103" s="15">
        <f t="shared" si="102"/>
        <v>0.58823820395791593</v>
      </c>
    </row>
    <row r="1104" spans="1:11" x14ac:dyDescent="0.25">
      <c r="A1104" s="1">
        <v>1999</v>
      </c>
      <c r="B1104" s="2">
        <v>36381</v>
      </c>
      <c r="C1104" s="3">
        <v>221</v>
      </c>
      <c r="D1104" s="4">
        <v>0.625</v>
      </c>
      <c r="E1104" s="7">
        <v>5.3619708126027907</v>
      </c>
      <c r="F1104" s="5">
        <f t="shared" si="101"/>
        <v>221.625</v>
      </c>
      <c r="G1104" s="67"/>
      <c r="H1104" s="67"/>
      <c r="I1104" s="67"/>
      <c r="J1104" s="59">
        <v>8.6253395596826987</v>
      </c>
      <c r="K1104" s="15">
        <f t="shared" si="102"/>
        <v>-7.9270953891290574E-2</v>
      </c>
    </row>
    <row r="1105" spans="1:23" x14ac:dyDescent="0.25">
      <c r="A1105" s="1">
        <v>1999</v>
      </c>
      <c r="B1105" s="2">
        <v>36381</v>
      </c>
      <c r="C1105" s="3">
        <v>221</v>
      </c>
      <c r="D1105" s="4">
        <v>0.66666666666666696</v>
      </c>
      <c r="E1105" s="7">
        <v>5.1113387372343508</v>
      </c>
      <c r="F1105" s="5">
        <f t="shared" si="101"/>
        <v>221.66666666666666</v>
      </c>
      <c r="G1105" s="67"/>
      <c r="H1105" s="67"/>
      <c r="I1105" s="67"/>
      <c r="J1105" s="59">
        <v>8.5140039502848186</v>
      </c>
      <c r="K1105" s="15">
        <f t="shared" si="102"/>
        <v>-0.2506320753684399</v>
      </c>
    </row>
    <row r="1106" spans="1:23" x14ac:dyDescent="0.25">
      <c r="A1106" s="1">
        <v>1999</v>
      </c>
      <c r="B1106" s="2">
        <v>36381</v>
      </c>
      <c r="C1106" s="3">
        <v>221</v>
      </c>
      <c r="D1106" s="4">
        <v>0.70833333333333404</v>
      </c>
      <c r="E1106" s="36">
        <v>5.130244652037864</v>
      </c>
      <c r="F1106" s="51">
        <f t="shared" si="101"/>
        <v>221.70833333333334</v>
      </c>
      <c r="G1106" s="69"/>
      <c r="H1106" s="69"/>
      <c r="I1106" s="69"/>
      <c r="J1106" s="59">
        <v>8.1619926084752112</v>
      </c>
      <c r="K1106" s="15">
        <f t="shared" si="102"/>
        <v>1.8905914803513113E-2</v>
      </c>
    </row>
    <row r="1107" spans="1:23" x14ac:dyDescent="0.25">
      <c r="A1107" s="1">
        <v>1999</v>
      </c>
      <c r="B1107" s="2">
        <v>36381</v>
      </c>
      <c r="C1107" s="3">
        <v>221</v>
      </c>
      <c r="D1107" s="4">
        <v>0.75</v>
      </c>
      <c r="E1107" s="36">
        <v>4.8530035625361654</v>
      </c>
      <c r="F1107" s="51">
        <f t="shared" si="101"/>
        <v>221.75</v>
      </c>
      <c r="G1107" s="69"/>
      <c r="H1107" s="69"/>
      <c r="I1107" s="69"/>
      <c r="J1107" s="59">
        <v>8.1885458596037406</v>
      </c>
      <c r="K1107" s="36">
        <f t="shared" si="102"/>
        <v>-0.27724108950169857</v>
      </c>
    </row>
    <row r="1108" spans="1:23" x14ac:dyDescent="0.25">
      <c r="A1108" s="1">
        <v>1999</v>
      </c>
      <c r="B1108" s="2">
        <v>36381</v>
      </c>
      <c r="C1108" s="3">
        <v>221</v>
      </c>
      <c r="D1108" s="4">
        <v>0.79166666666666696</v>
      </c>
      <c r="E1108" s="36">
        <v>4.7281749029559368</v>
      </c>
      <c r="F1108" s="51">
        <f t="shared" si="101"/>
        <v>221.79166666666666</v>
      </c>
      <c r="G1108" s="69">
        <f>LN(E1108)</f>
        <v>1.5535392724305574</v>
      </c>
      <c r="H1108" s="69"/>
      <c r="I1108" s="69"/>
      <c r="J1108" s="59">
        <v>7.799162306932816</v>
      </c>
      <c r="K1108" s="36">
        <f t="shared" si="102"/>
        <v>-0.1248286595802286</v>
      </c>
      <c r="W1108" s="115"/>
    </row>
    <row r="1109" spans="1:23" x14ac:dyDescent="0.25">
      <c r="A1109" s="1">
        <v>1999</v>
      </c>
      <c r="B1109" s="2">
        <v>36381</v>
      </c>
      <c r="C1109" s="3">
        <v>221</v>
      </c>
      <c r="D1109" s="4">
        <v>0.83333333333333404</v>
      </c>
      <c r="E1109" s="36">
        <v>4.3048275859434986</v>
      </c>
      <c r="F1109" s="51">
        <f t="shared" si="101"/>
        <v>221.83333333333334</v>
      </c>
      <c r="G1109" s="69">
        <f t="shared" ref="G1109:G1111" si="105">LN(E1109)</f>
        <v>1.459737087354918</v>
      </c>
      <c r="H1109" s="69"/>
      <c r="I1109" s="69"/>
      <c r="J1109" s="59">
        <v>7.6238411558369892</v>
      </c>
      <c r="K1109" s="36">
        <f t="shared" si="102"/>
        <v>-0.42334731701243822</v>
      </c>
    </row>
    <row r="1110" spans="1:23" x14ac:dyDescent="0.25">
      <c r="A1110" s="1">
        <v>1999</v>
      </c>
      <c r="B1110" s="2">
        <v>36381</v>
      </c>
      <c r="C1110" s="3">
        <v>221</v>
      </c>
      <c r="D1110" s="4">
        <v>0.875</v>
      </c>
      <c r="E1110" s="36">
        <v>3.8846188102464172</v>
      </c>
      <c r="F1110" s="51">
        <f t="shared" si="101"/>
        <v>221.875</v>
      </c>
      <c r="G1110" s="69">
        <f t="shared" si="105"/>
        <v>1.3570248606650008</v>
      </c>
      <c r="H1110" s="69"/>
      <c r="I1110" s="69"/>
      <c r="J1110" s="59">
        <v>7.0292522274487341</v>
      </c>
      <c r="K1110" s="36">
        <f t="shared" si="102"/>
        <v>-0.42020877569708137</v>
      </c>
    </row>
    <row r="1111" spans="1:23" x14ac:dyDescent="0.25">
      <c r="A1111" s="1">
        <v>1999</v>
      </c>
      <c r="B1111" s="2">
        <v>36381</v>
      </c>
      <c r="C1111" s="3">
        <v>221</v>
      </c>
      <c r="D1111" s="4">
        <v>0.91666666666666696</v>
      </c>
      <c r="E1111" s="36">
        <v>3.4186398024324181</v>
      </c>
      <c r="F1111" s="51">
        <f t="shared" si="101"/>
        <v>221.91666666666666</v>
      </c>
      <c r="G1111" s="69">
        <f t="shared" si="105"/>
        <v>1.2292427533764876</v>
      </c>
      <c r="H1111" s="69"/>
      <c r="I1111" s="69"/>
      <c r="J1111" s="59">
        <v>6.4390713627056417</v>
      </c>
      <c r="K1111" s="36">
        <f t="shared" si="102"/>
        <v>-0.46597900781399915</v>
      </c>
    </row>
    <row r="1112" spans="1:23" s="35" customFormat="1" x14ac:dyDescent="0.25">
      <c r="A1112" s="29">
        <v>1999</v>
      </c>
      <c r="B1112" s="30">
        <v>36381</v>
      </c>
      <c r="C1112" s="31">
        <v>221</v>
      </c>
      <c r="D1112" s="32">
        <v>0.95833333333333404</v>
      </c>
      <c r="E1112" s="37">
        <v>3.2483547130960204</v>
      </c>
      <c r="F1112" s="52">
        <f t="shared" si="101"/>
        <v>221.95833333333334</v>
      </c>
      <c r="G1112" s="70">
        <f t="shared" ref="G1112:G1117" si="106">LN(E1112)</f>
        <v>1.1781486260335372</v>
      </c>
      <c r="H1112" s="70"/>
      <c r="I1112" s="70"/>
      <c r="J1112" s="60">
        <v>5.7846064640904746</v>
      </c>
      <c r="K1112" s="37">
        <f t="shared" si="102"/>
        <v>-0.17028508933639763</v>
      </c>
    </row>
    <row r="1113" spans="1:23" x14ac:dyDescent="0.25">
      <c r="A1113" s="1">
        <v>1999</v>
      </c>
      <c r="B1113" s="2">
        <v>36382</v>
      </c>
      <c r="C1113" s="3">
        <v>222</v>
      </c>
      <c r="D1113" s="4">
        <v>0</v>
      </c>
      <c r="E1113" s="36">
        <v>3.0484070527837526</v>
      </c>
      <c r="F1113" s="51">
        <f t="shared" si="101"/>
        <v>222</v>
      </c>
      <c r="G1113" s="69">
        <f t="shared" si="106"/>
        <v>1.1146191764089572</v>
      </c>
      <c r="I1113" s="69"/>
      <c r="J1113" s="59">
        <v>5.5454420127753092</v>
      </c>
      <c r="K1113" s="36">
        <f t="shared" si="102"/>
        <v>-0.19994766031226785</v>
      </c>
    </row>
    <row r="1114" spans="1:23" x14ac:dyDescent="0.25">
      <c r="A1114" s="1">
        <v>1999</v>
      </c>
      <c r="B1114" s="2">
        <v>36382</v>
      </c>
      <c r="C1114" s="3">
        <v>222</v>
      </c>
      <c r="D1114" s="4">
        <v>4.1666666666666664E-2</v>
      </c>
      <c r="E1114" s="36">
        <v>2.7785897375154143</v>
      </c>
      <c r="F1114" s="51">
        <f t="shared" si="101"/>
        <v>222.04166666666666</v>
      </c>
      <c r="G1114" s="69">
        <f t="shared" si="106"/>
        <v>1.0219435103245995</v>
      </c>
      <c r="I1114" s="69"/>
      <c r="J1114" s="59">
        <v>5.2646166471681912</v>
      </c>
      <c r="K1114" s="36">
        <f t="shared" si="102"/>
        <v>-0.2698173152683383</v>
      </c>
    </row>
    <row r="1115" spans="1:23" x14ac:dyDescent="0.25">
      <c r="A1115" s="1">
        <v>1999</v>
      </c>
      <c r="B1115" s="2">
        <v>36382</v>
      </c>
      <c r="C1115" s="3">
        <v>222</v>
      </c>
      <c r="D1115" s="4">
        <v>8.3333333333333329E-2</v>
      </c>
      <c r="E1115" s="36">
        <v>2.5386965964217687</v>
      </c>
      <c r="F1115" s="51">
        <f t="shared" si="101"/>
        <v>222.08333333333334</v>
      </c>
      <c r="G1115" s="69">
        <f t="shared" si="106"/>
        <v>0.9316507983083524</v>
      </c>
      <c r="I1115" s="69"/>
      <c r="J1115" s="59">
        <v>4.8856597437014244</v>
      </c>
      <c r="K1115" s="36">
        <f t="shared" si="102"/>
        <v>-0.23989314109364557</v>
      </c>
    </row>
    <row r="1116" spans="1:23" x14ac:dyDescent="0.25">
      <c r="A1116" s="1">
        <v>1999</v>
      </c>
      <c r="B1116" s="2">
        <v>36382</v>
      </c>
      <c r="C1116" s="3">
        <v>222</v>
      </c>
      <c r="D1116" s="4">
        <v>0.125</v>
      </c>
      <c r="E1116" s="36">
        <v>2.3055691883495166</v>
      </c>
      <c r="F1116" s="51">
        <f t="shared" si="101"/>
        <v>222.125</v>
      </c>
      <c r="G1116" s="69">
        <f t="shared" si="106"/>
        <v>0.83532758234207349</v>
      </c>
      <c r="I1116" s="69"/>
      <c r="J1116" s="59">
        <v>4.5487311747496753</v>
      </c>
      <c r="K1116" s="36">
        <f t="shared" si="102"/>
        <v>-0.23312740807225207</v>
      </c>
    </row>
    <row r="1117" spans="1:23" x14ac:dyDescent="0.25">
      <c r="A1117" s="1">
        <v>1999</v>
      </c>
      <c r="B1117" s="2">
        <v>36382</v>
      </c>
      <c r="C1117" s="3">
        <v>222</v>
      </c>
      <c r="D1117" s="4">
        <v>0.16666666666666699</v>
      </c>
      <c r="E1117" s="36">
        <v>2.0982968487598432</v>
      </c>
      <c r="F1117" s="51">
        <f t="shared" si="101"/>
        <v>222.16666666666666</v>
      </c>
      <c r="G1117" s="69">
        <f t="shared" si="106"/>
        <v>0.74112599127108569</v>
      </c>
      <c r="H1117" s="69"/>
      <c r="J1117" s="59">
        <v>4.2213050398167367</v>
      </c>
      <c r="K1117" s="36">
        <f t="shared" si="102"/>
        <v>-0.20727233958967339</v>
      </c>
    </row>
    <row r="1118" spans="1:23" x14ac:dyDescent="0.25">
      <c r="A1118" s="1">
        <v>1999</v>
      </c>
      <c r="B1118" s="2">
        <v>36382</v>
      </c>
      <c r="C1118" s="3">
        <v>222</v>
      </c>
      <c r="D1118" s="4">
        <v>0.20833333333333401</v>
      </c>
      <c r="E1118" s="36">
        <v>1.9826013153462614</v>
      </c>
      <c r="F1118" s="51">
        <f t="shared" si="101"/>
        <v>222.20833333333334</v>
      </c>
      <c r="G1118" s="69">
        <f>LN(E1118)</f>
        <v>0.68440977806154302</v>
      </c>
      <c r="J1118" s="59">
        <v>3.9301922033143861</v>
      </c>
      <c r="K1118" s="36">
        <f t="shared" si="102"/>
        <v>-0.11569553341358185</v>
      </c>
    </row>
    <row r="1119" spans="1:23" x14ac:dyDescent="0.25">
      <c r="A1119" s="1">
        <v>1999</v>
      </c>
      <c r="B1119" s="2">
        <v>36382</v>
      </c>
      <c r="C1119" s="3">
        <v>222</v>
      </c>
      <c r="D1119" s="4">
        <v>0.25</v>
      </c>
      <c r="E1119" s="36">
        <v>1.9308288899358483</v>
      </c>
      <c r="F1119" s="51">
        <f t="shared" si="101"/>
        <v>222.25</v>
      </c>
      <c r="G1119" s="69">
        <f>LN(E1119)</f>
        <v>0.65794938736879327</v>
      </c>
      <c r="J1119" s="59">
        <v>3.7676984766099175</v>
      </c>
      <c r="K1119" s="36">
        <f t="shared" si="102"/>
        <v>-5.1772425410413048E-2</v>
      </c>
    </row>
    <row r="1120" spans="1:23" x14ac:dyDescent="0.25">
      <c r="A1120" s="1">
        <v>1999</v>
      </c>
      <c r="B1120" s="2">
        <v>36382</v>
      </c>
      <c r="C1120" s="3">
        <v>222</v>
      </c>
      <c r="D1120" s="4">
        <v>0.29166666666666702</v>
      </c>
      <c r="E1120" s="7">
        <v>1.9652316150688045</v>
      </c>
      <c r="F1120" s="5">
        <f t="shared" si="101"/>
        <v>222.29166666666666</v>
      </c>
      <c r="G1120" s="67"/>
      <c r="H1120" s="67"/>
      <c r="I1120" s="67"/>
      <c r="J1120" s="59">
        <v>3.6949843959773148</v>
      </c>
      <c r="K1120" s="15">
        <f t="shared" si="102"/>
        <v>3.4402725132956169E-2</v>
      </c>
    </row>
    <row r="1121" spans="1:11" x14ac:dyDescent="0.25">
      <c r="A1121" s="1">
        <v>1999</v>
      </c>
      <c r="B1121" s="2">
        <v>36382</v>
      </c>
      <c r="C1121" s="3">
        <v>222</v>
      </c>
      <c r="D1121" s="4">
        <v>0.33333333333333398</v>
      </c>
      <c r="E1121" s="7">
        <v>2.0176810562014009</v>
      </c>
      <c r="F1121" s="5">
        <f t="shared" si="101"/>
        <v>222.33333333333334</v>
      </c>
      <c r="G1121" s="67"/>
      <c r="H1121" s="67"/>
      <c r="I1121" s="67"/>
      <c r="J1121" s="59">
        <v>3.7433028301528153</v>
      </c>
      <c r="K1121" s="15">
        <f t="shared" si="102"/>
        <v>5.2449441132596419E-2</v>
      </c>
    </row>
    <row r="1122" spans="1:11" x14ac:dyDescent="0.25">
      <c r="A1122" s="1">
        <v>1999</v>
      </c>
      <c r="B1122" s="2">
        <v>36382</v>
      </c>
      <c r="C1122" s="3">
        <v>222</v>
      </c>
      <c r="D1122" s="4">
        <v>0.375</v>
      </c>
      <c r="E1122" s="7">
        <v>2.3647161770476135</v>
      </c>
      <c r="F1122" s="5">
        <f t="shared" si="101"/>
        <v>222.375</v>
      </c>
      <c r="G1122" s="67"/>
      <c r="H1122" s="67"/>
      <c r="I1122" s="67"/>
      <c r="J1122" s="59">
        <v>3.8169677755637652</v>
      </c>
      <c r="K1122" s="15">
        <f t="shared" si="102"/>
        <v>0.34703512084621257</v>
      </c>
    </row>
    <row r="1123" spans="1:11" x14ac:dyDescent="0.25">
      <c r="A1123" s="1">
        <v>1999</v>
      </c>
      <c r="B1123" s="2">
        <v>36382</v>
      </c>
      <c r="C1123" s="3">
        <v>222</v>
      </c>
      <c r="D1123" s="4">
        <v>0.41666666666666702</v>
      </c>
      <c r="E1123" s="7">
        <v>3.6102459343028501</v>
      </c>
      <c r="F1123" s="5">
        <f t="shared" si="101"/>
        <v>222.41666666666666</v>
      </c>
      <c r="G1123" s="67"/>
      <c r="H1123" s="67"/>
      <c r="I1123" s="67"/>
      <c r="J1123" s="59">
        <v>4.3043766531567602</v>
      </c>
      <c r="K1123" s="15">
        <f t="shared" si="102"/>
        <v>1.2455297572552366</v>
      </c>
    </row>
    <row r="1124" spans="1:11" x14ac:dyDescent="0.25">
      <c r="A1124" s="1">
        <v>1999</v>
      </c>
      <c r="B1124" s="2">
        <v>36382</v>
      </c>
      <c r="C1124" s="3">
        <v>222</v>
      </c>
      <c r="D1124" s="4">
        <v>0.45833333333333398</v>
      </c>
      <c r="E1124" s="7">
        <v>4.020614415073922</v>
      </c>
      <c r="F1124" s="5">
        <f t="shared" si="101"/>
        <v>222.45833333333334</v>
      </c>
      <c r="G1124" s="67"/>
      <c r="H1124" s="67"/>
      <c r="I1124" s="67"/>
      <c r="J1124" s="59">
        <v>6.0537161998635529</v>
      </c>
      <c r="K1124" s="15">
        <f t="shared" si="102"/>
        <v>0.41036848077107191</v>
      </c>
    </row>
    <row r="1125" spans="1:11" x14ac:dyDescent="0.25">
      <c r="A1125" s="1">
        <v>1999</v>
      </c>
      <c r="B1125" s="2">
        <v>36382</v>
      </c>
      <c r="C1125" s="3">
        <v>222</v>
      </c>
      <c r="D1125" s="4">
        <v>0.5</v>
      </c>
      <c r="E1125" s="7">
        <v>4.4532880322267463</v>
      </c>
      <c r="F1125" s="5">
        <f t="shared" si="101"/>
        <v>222.5</v>
      </c>
      <c r="G1125" s="67"/>
      <c r="H1125" s="67"/>
      <c r="I1125" s="67"/>
      <c r="J1125" s="59">
        <v>6.6300764256656199</v>
      </c>
      <c r="K1125" s="15">
        <f t="shared" si="102"/>
        <v>0.43267361715282426</v>
      </c>
    </row>
    <row r="1126" spans="1:11" x14ac:dyDescent="0.25">
      <c r="A1126" s="1">
        <v>1999</v>
      </c>
      <c r="B1126" s="2">
        <v>36382</v>
      </c>
      <c r="C1126" s="3">
        <v>222</v>
      </c>
      <c r="D1126" s="4">
        <v>0.54166666666666696</v>
      </c>
      <c r="E1126" s="7">
        <v>4.6407332902223031</v>
      </c>
      <c r="F1126" s="5">
        <f t="shared" si="101"/>
        <v>222.54166666666666</v>
      </c>
      <c r="G1126" s="67"/>
      <c r="H1126" s="67"/>
      <c r="I1126" s="67"/>
      <c r="J1126" s="59">
        <v>7.2377640902061042</v>
      </c>
      <c r="K1126" s="15">
        <f t="shared" si="102"/>
        <v>0.18744525799555678</v>
      </c>
    </row>
    <row r="1127" spans="1:11" x14ac:dyDescent="0.25">
      <c r="A1127" s="1">
        <v>1999</v>
      </c>
      <c r="B1127" s="2">
        <v>36382</v>
      </c>
      <c r="C1127" s="3">
        <v>222</v>
      </c>
      <c r="D1127" s="4">
        <v>0.58333333333333404</v>
      </c>
      <c r="E1127" s="7">
        <v>4.7281749029559368</v>
      </c>
      <c r="F1127" s="5">
        <f t="shared" si="101"/>
        <v>222.58333333333334</v>
      </c>
      <c r="G1127" s="67"/>
      <c r="H1127" s="67"/>
      <c r="I1127" s="67"/>
      <c r="J1127" s="59">
        <v>7.5010299019976161</v>
      </c>
      <c r="K1127" s="15">
        <f t="shared" si="102"/>
        <v>8.7441612733633711E-2</v>
      </c>
    </row>
    <row r="1128" spans="1:11" x14ac:dyDescent="0.25">
      <c r="A1128" s="1">
        <v>1999</v>
      </c>
      <c r="B1128" s="2">
        <v>36382</v>
      </c>
      <c r="C1128" s="3">
        <v>222</v>
      </c>
      <c r="D1128" s="4">
        <v>0.625</v>
      </c>
      <c r="E1128" s="7">
        <v>5.1682412004719946</v>
      </c>
      <c r="F1128" s="5">
        <f t="shared" si="101"/>
        <v>222.625</v>
      </c>
      <c r="G1128" s="67"/>
      <c r="H1128" s="67"/>
      <c r="I1128" s="67"/>
      <c r="J1128" s="59">
        <v>7.6238411558369892</v>
      </c>
      <c r="K1128" s="15">
        <f t="shared" si="102"/>
        <v>0.44006629751605786</v>
      </c>
    </row>
    <row r="1129" spans="1:11" x14ac:dyDescent="0.25">
      <c r="A1129" s="1">
        <v>1999</v>
      </c>
      <c r="B1129" s="2">
        <v>36382</v>
      </c>
      <c r="C1129" s="3">
        <v>222</v>
      </c>
      <c r="D1129" s="4">
        <v>0.66666666666666696</v>
      </c>
      <c r="E1129" s="7">
        <v>5.0924941292259893</v>
      </c>
      <c r="F1129" s="5">
        <f t="shared" si="101"/>
        <v>222.66666666666666</v>
      </c>
      <c r="G1129" s="67"/>
      <c r="H1129" s="67"/>
      <c r="I1129" s="67"/>
      <c r="J1129" s="59">
        <v>8.2419117984157229</v>
      </c>
      <c r="K1129" s="15">
        <f t="shared" si="102"/>
        <v>-7.5747071246005326E-2</v>
      </c>
    </row>
    <row r="1130" spans="1:11" x14ac:dyDescent="0.25">
      <c r="A1130" s="1">
        <v>1999</v>
      </c>
      <c r="B1130" s="2">
        <v>36382</v>
      </c>
      <c r="C1130" s="3">
        <v>222</v>
      </c>
      <c r="D1130" s="4">
        <v>0.70833333333333404</v>
      </c>
      <c r="E1130" s="7">
        <v>4.817048160975328</v>
      </c>
      <c r="F1130" s="5">
        <f t="shared" si="101"/>
        <v>222.70833333333334</v>
      </c>
      <c r="G1130" s="67"/>
      <c r="H1130" s="67"/>
      <c r="I1130" s="67"/>
      <c r="J1130" s="59">
        <v>8.1355254623960516</v>
      </c>
      <c r="K1130" s="15">
        <f t="shared" si="102"/>
        <v>-0.27544596825066137</v>
      </c>
    </row>
    <row r="1131" spans="1:11" x14ac:dyDescent="0.25">
      <c r="A1131" s="1">
        <v>1999</v>
      </c>
      <c r="B1131" s="2">
        <v>36382</v>
      </c>
      <c r="C1131" s="3">
        <v>222</v>
      </c>
      <c r="D1131" s="4">
        <v>0.75</v>
      </c>
      <c r="E1131" s="7">
        <v>4.3374447718633586</v>
      </c>
      <c r="F1131" s="5">
        <f t="shared" si="101"/>
        <v>222.75</v>
      </c>
      <c r="G1131" s="67"/>
      <c r="H1131" s="67"/>
      <c r="I1131" s="67"/>
      <c r="J1131" s="59">
        <v>7.7486631474372576</v>
      </c>
      <c r="K1131" s="15">
        <f t="shared" si="102"/>
        <v>-0.47960338911196931</v>
      </c>
    </row>
    <row r="1132" spans="1:11" x14ac:dyDescent="0.25">
      <c r="A1132" s="1">
        <v>1999</v>
      </c>
      <c r="B1132" s="2">
        <v>36382</v>
      </c>
      <c r="C1132" s="3">
        <v>222</v>
      </c>
      <c r="D1132" s="4">
        <v>0.79166666666666696</v>
      </c>
      <c r="E1132" s="36">
        <v>4.3702745287058047</v>
      </c>
      <c r="F1132" s="51">
        <f t="shared" si="101"/>
        <v>222.79166666666666</v>
      </c>
      <c r="G1132" s="69">
        <f>LN(E1132)</f>
        <v>1.4748258283484719</v>
      </c>
      <c r="H1132" s="69"/>
      <c r="I1132" s="69"/>
      <c r="J1132" s="59">
        <v>7.0750628818305596</v>
      </c>
      <c r="K1132" s="15">
        <f t="shared" si="102"/>
        <v>3.2829756842446045E-2</v>
      </c>
    </row>
    <row r="1133" spans="1:11" x14ac:dyDescent="0.25">
      <c r="A1133" s="1">
        <v>1999</v>
      </c>
      <c r="B1133" s="2">
        <v>36382</v>
      </c>
      <c r="C1133" s="3">
        <v>222</v>
      </c>
      <c r="D1133" s="4">
        <v>0.83333333333333404</v>
      </c>
      <c r="E1133" s="36">
        <v>4.0823447696407733</v>
      </c>
      <c r="F1133" s="51">
        <f t="shared" si="101"/>
        <v>222.83333333333334</v>
      </c>
      <c r="G1133" s="69">
        <f t="shared" ref="G1133:G1137" si="107">LN(E1133)</f>
        <v>1.40667152178153</v>
      </c>
      <c r="H1133" s="69"/>
      <c r="I1133" s="69"/>
      <c r="J1133" s="59">
        <v>7.1211720908789387</v>
      </c>
      <c r="K1133" s="36">
        <f t="shared" si="102"/>
        <v>-0.28792975906503138</v>
      </c>
    </row>
    <row r="1134" spans="1:11" x14ac:dyDescent="0.25">
      <c r="A1134" s="1">
        <v>1999</v>
      </c>
      <c r="B1134" s="2">
        <v>36382</v>
      </c>
      <c r="C1134" s="3">
        <v>222</v>
      </c>
      <c r="D1134" s="4">
        <v>0.875</v>
      </c>
      <c r="E1134" s="36">
        <v>3.7237111204220197</v>
      </c>
      <c r="F1134" s="51">
        <f t="shared" si="101"/>
        <v>222.875</v>
      </c>
      <c r="G1134" s="69">
        <f t="shared" si="107"/>
        <v>1.3147207840165662</v>
      </c>
      <c r="H1134" s="69"/>
      <c r="I1134" s="69"/>
      <c r="J1134" s="59">
        <v>6.7167763618550191</v>
      </c>
      <c r="K1134" s="36">
        <f t="shared" si="102"/>
        <v>-0.35863364921875363</v>
      </c>
    </row>
    <row r="1135" spans="1:11" x14ac:dyDescent="0.25">
      <c r="A1135" s="1">
        <v>1999</v>
      </c>
      <c r="B1135" s="2">
        <v>36382</v>
      </c>
      <c r="C1135" s="3">
        <v>222</v>
      </c>
      <c r="D1135" s="4">
        <v>0.91666666666666696</v>
      </c>
      <c r="E1135" s="36">
        <v>3.4052841616560179</v>
      </c>
      <c r="F1135" s="51">
        <f t="shared" si="101"/>
        <v>222.91666666666666</v>
      </c>
      <c r="G1135" s="69">
        <f t="shared" si="107"/>
        <v>1.2253283903502072</v>
      </c>
      <c r="H1135" s="69"/>
      <c r="I1135" s="69"/>
      <c r="J1135" s="59">
        <v>6.2130774163230607</v>
      </c>
      <c r="K1135" s="36">
        <f t="shared" si="102"/>
        <v>-0.3184269587660018</v>
      </c>
    </row>
    <row r="1136" spans="1:11" s="35" customFormat="1" x14ac:dyDescent="0.25">
      <c r="A1136" s="29">
        <v>1999</v>
      </c>
      <c r="B1136" s="30">
        <v>36382</v>
      </c>
      <c r="C1136" s="31">
        <v>222</v>
      </c>
      <c r="D1136" s="32">
        <v>0.95833333333333404</v>
      </c>
      <c r="E1136" s="37">
        <v>3.0484070527837526</v>
      </c>
      <c r="F1136" s="52">
        <f t="shared" si="101"/>
        <v>222.95833333333334</v>
      </c>
      <c r="G1136" s="70">
        <f t="shared" si="107"/>
        <v>1.1146191764089572</v>
      </c>
      <c r="H1136" s="70"/>
      <c r="I1136" s="70"/>
      <c r="J1136" s="60">
        <v>5.7658485416517102</v>
      </c>
      <c r="K1136" s="37">
        <f t="shared" si="102"/>
        <v>-0.35687710887226531</v>
      </c>
    </row>
    <row r="1137" spans="1:11" x14ac:dyDescent="0.25">
      <c r="A1137" s="1">
        <v>1999</v>
      </c>
      <c r="B1137" s="2">
        <v>36383</v>
      </c>
      <c r="C1137" s="3">
        <v>223</v>
      </c>
      <c r="D1137" s="4">
        <v>0</v>
      </c>
      <c r="E1137" s="36">
        <v>2.6674203074003802</v>
      </c>
      <c r="F1137" s="51">
        <f t="shared" si="101"/>
        <v>223</v>
      </c>
      <c r="G1137" s="69">
        <f t="shared" si="107"/>
        <v>0.98111182835869459</v>
      </c>
      <c r="H1137" s="69"/>
      <c r="I1137" s="69"/>
      <c r="J1137" s="59">
        <v>5.2646166471681912</v>
      </c>
      <c r="K1137" s="36">
        <f t="shared" si="102"/>
        <v>-0.3809867453833724</v>
      </c>
    </row>
    <row r="1138" spans="1:11" x14ac:dyDescent="0.25">
      <c r="A1138" s="1">
        <v>1999</v>
      </c>
      <c r="B1138" s="2">
        <v>36383</v>
      </c>
      <c r="C1138" s="3">
        <v>223</v>
      </c>
      <c r="D1138" s="4">
        <v>4.1666666666666664E-2</v>
      </c>
      <c r="E1138" s="36">
        <v>2.425027127063125</v>
      </c>
      <c r="F1138" s="51">
        <f t="shared" si="101"/>
        <v>223.04166666666666</v>
      </c>
      <c r="G1138" s="69">
        <f>LN(E1138)</f>
        <v>0.88584271074466248</v>
      </c>
      <c r="H1138" s="69">
        <f>LN(E1138)</f>
        <v>0.88584271074466248</v>
      </c>
      <c r="I1138" s="69"/>
      <c r="J1138" s="59">
        <v>4.7295229036522191</v>
      </c>
      <c r="K1138" s="36">
        <f t="shared" si="102"/>
        <v>-0.24239318033725521</v>
      </c>
    </row>
    <row r="1139" spans="1:11" x14ac:dyDescent="0.25">
      <c r="A1139" s="1">
        <v>1999</v>
      </c>
      <c r="B1139" s="2">
        <v>36383</v>
      </c>
      <c r="C1139" s="3">
        <v>223</v>
      </c>
      <c r="D1139" s="4">
        <v>8.3333333333333329E-2</v>
      </c>
      <c r="E1139" s="36">
        <v>2.3647161770476135</v>
      </c>
      <c r="F1139" s="51">
        <f t="shared" si="101"/>
        <v>223.08333333333334</v>
      </c>
      <c r="G1139" s="69"/>
      <c r="H1139" s="69">
        <f t="shared" ref="H1139:H1142" si="108">LN(E1139)</f>
        <v>0.86065800503712941</v>
      </c>
      <c r="I1139" s="69"/>
      <c r="J1139" s="59">
        <v>4.3890830436279842</v>
      </c>
      <c r="K1139" s="36">
        <f t="shared" si="102"/>
        <v>-6.0310950015511455E-2</v>
      </c>
    </row>
    <row r="1140" spans="1:11" x14ac:dyDescent="0.25">
      <c r="A1140" s="1">
        <v>1999</v>
      </c>
      <c r="B1140" s="2">
        <v>36383</v>
      </c>
      <c r="C1140" s="3">
        <v>223</v>
      </c>
      <c r="D1140" s="4">
        <v>0.125</v>
      </c>
      <c r="E1140" s="36">
        <v>2.3055691883495166</v>
      </c>
      <c r="F1140" s="51">
        <f t="shared" si="101"/>
        <v>223.125</v>
      </c>
      <c r="G1140" s="69"/>
      <c r="H1140" s="69">
        <f t="shared" si="108"/>
        <v>0.83532758234207349</v>
      </c>
      <c r="I1140" s="69"/>
      <c r="J1140" s="59">
        <v>4.3043766531567602</v>
      </c>
      <c r="K1140" s="36">
        <f t="shared" si="102"/>
        <v>-5.914698869809687E-2</v>
      </c>
    </row>
    <row r="1141" spans="1:11" x14ac:dyDescent="0.25">
      <c r="A1141" s="1">
        <v>1999</v>
      </c>
      <c r="B1141" s="2">
        <v>36383</v>
      </c>
      <c r="C1141" s="3">
        <v>223</v>
      </c>
      <c r="D1141" s="4">
        <v>0.16666666666666699</v>
      </c>
      <c r="E1141" s="36">
        <v>2.2000818589288365</v>
      </c>
      <c r="F1141" s="51">
        <f t="shared" si="101"/>
        <v>223.16666666666666</v>
      </c>
      <c r="G1141" s="69"/>
      <c r="H1141" s="69">
        <f t="shared" si="108"/>
        <v>0.78849456827606379</v>
      </c>
      <c r="I1141" s="69"/>
      <c r="J1141" s="59">
        <v>4.2213050398167367</v>
      </c>
      <c r="K1141" s="36">
        <f t="shared" si="102"/>
        <v>-0.10548732942068018</v>
      </c>
    </row>
    <row r="1142" spans="1:11" x14ac:dyDescent="0.25">
      <c r="A1142" s="1">
        <v>1999</v>
      </c>
      <c r="B1142" s="2">
        <v>36383</v>
      </c>
      <c r="C1142" s="3">
        <v>223</v>
      </c>
      <c r="D1142" s="4">
        <v>0.20833333333333401</v>
      </c>
      <c r="E1142" s="36">
        <v>2.1441122033312778</v>
      </c>
      <c r="F1142" s="51">
        <f t="shared" si="101"/>
        <v>223.20833333333334</v>
      </c>
      <c r="G1142" s="69"/>
      <c r="H1142" s="69">
        <f t="shared" si="108"/>
        <v>0.76272557548251807</v>
      </c>
      <c r="I1142" s="69"/>
      <c r="J1142" s="59">
        <v>4.0731486782708375</v>
      </c>
      <c r="K1142" s="36">
        <f t="shared" si="102"/>
        <v>-5.5969655597558621E-2</v>
      </c>
    </row>
    <row r="1143" spans="1:11" x14ac:dyDescent="0.25">
      <c r="A1143" s="1">
        <v>1999</v>
      </c>
      <c r="B1143" s="2">
        <v>36383</v>
      </c>
      <c r="C1143" s="3">
        <v>223</v>
      </c>
      <c r="D1143" s="4">
        <v>0.25</v>
      </c>
      <c r="E1143" s="7">
        <v>2.1533648980095785</v>
      </c>
      <c r="F1143" s="5">
        <f t="shared" si="101"/>
        <v>223.25</v>
      </c>
      <c r="G1143" s="67"/>
      <c r="H1143" s="67"/>
      <c r="I1143" s="67"/>
      <c r="J1143" s="59">
        <v>3.994539611420334</v>
      </c>
      <c r="K1143" s="15">
        <f t="shared" si="102"/>
        <v>9.2526946783006991E-3</v>
      </c>
    </row>
    <row r="1144" spans="1:11" x14ac:dyDescent="0.25">
      <c r="A1144" s="1">
        <v>1999</v>
      </c>
      <c r="B1144" s="2">
        <v>36383</v>
      </c>
      <c r="C1144" s="3">
        <v>223</v>
      </c>
      <c r="D1144" s="4">
        <v>0.29166666666666702</v>
      </c>
      <c r="E1144" s="7">
        <v>2.2000818589288365</v>
      </c>
      <c r="F1144" s="5">
        <f t="shared" si="101"/>
        <v>223.29166666666666</v>
      </c>
      <c r="G1144" s="67"/>
      <c r="H1144" s="67"/>
      <c r="I1144" s="67"/>
      <c r="J1144" s="59">
        <v>4.0075349691145767</v>
      </c>
      <c r="K1144" s="15">
        <f t="shared" si="102"/>
        <v>4.6716960919257922E-2</v>
      </c>
    </row>
    <row r="1145" spans="1:11" x14ac:dyDescent="0.25">
      <c r="A1145" s="1">
        <v>1999</v>
      </c>
      <c r="B1145" s="2">
        <v>36383</v>
      </c>
      <c r="C1145" s="3">
        <v>223</v>
      </c>
      <c r="D1145" s="4">
        <v>0.33333333333333398</v>
      </c>
      <c r="E1145" s="7">
        <v>2.3846893760483376</v>
      </c>
      <c r="F1145" s="5">
        <f t="shared" si="101"/>
        <v>223.33333333333334</v>
      </c>
      <c r="G1145" s="67"/>
      <c r="H1145" s="67"/>
      <c r="I1145" s="67"/>
      <c r="J1145" s="59">
        <v>4.0731486782708375</v>
      </c>
      <c r="K1145" s="15">
        <f t="shared" si="102"/>
        <v>0.18460751711950119</v>
      </c>
    </row>
    <row r="1146" spans="1:11" x14ac:dyDescent="0.25">
      <c r="A1146" s="1">
        <v>1999</v>
      </c>
      <c r="B1146" s="2">
        <v>36383</v>
      </c>
      <c r="C1146" s="3">
        <v>223</v>
      </c>
      <c r="D1146" s="4">
        <v>0.375</v>
      </c>
      <c r="E1146" s="7">
        <v>2.7673096068967356</v>
      </c>
      <c r="F1146" s="5">
        <f t="shared" si="101"/>
        <v>223.375</v>
      </c>
      <c r="G1146" s="67"/>
      <c r="H1146" s="67"/>
      <c r="I1146" s="67"/>
      <c r="J1146" s="59">
        <v>4.3324288989442943</v>
      </c>
      <c r="K1146" s="15">
        <f t="shared" si="102"/>
        <v>0.38262023084839791</v>
      </c>
    </row>
    <row r="1147" spans="1:11" x14ac:dyDescent="0.25">
      <c r="A1147" s="1">
        <v>1999</v>
      </c>
      <c r="B1147" s="2">
        <v>36383</v>
      </c>
      <c r="C1147" s="3">
        <v>223</v>
      </c>
      <c r="D1147" s="4">
        <v>0.41666666666666702</v>
      </c>
      <c r="E1147" s="7">
        <v>3.0974240823658246</v>
      </c>
      <c r="F1147" s="5">
        <f t="shared" si="101"/>
        <v>223.41666666666666</v>
      </c>
      <c r="G1147" s="67"/>
      <c r="H1147" s="67"/>
      <c r="I1147" s="67"/>
      <c r="J1147" s="59">
        <v>4.8698168636190102</v>
      </c>
      <c r="K1147" s="15">
        <f t="shared" si="102"/>
        <v>0.33011447546908901</v>
      </c>
    </row>
    <row r="1148" spans="1:11" x14ac:dyDescent="0.25">
      <c r="A1148" s="1">
        <v>1999</v>
      </c>
      <c r="B1148" s="2">
        <v>36383</v>
      </c>
      <c r="C1148" s="3">
        <v>223</v>
      </c>
      <c r="D1148" s="4">
        <v>0.45833333333333398</v>
      </c>
      <c r="E1148" s="7">
        <v>3.2611998183626527</v>
      </c>
      <c r="F1148" s="5">
        <f t="shared" si="101"/>
        <v>223.45833333333334</v>
      </c>
      <c r="G1148" s="67"/>
      <c r="H1148" s="67"/>
      <c r="I1148" s="67"/>
      <c r="J1148" s="59">
        <v>5.3334607898396413</v>
      </c>
      <c r="K1148" s="15">
        <f t="shared" si="102"/>
        <v>0.16377573599682815</v>
      </c>
    </row>
    <row r="1149" spans="1:11" x14ac:dyDescent="0.25">
      <c r="A1149" s="1">
        <v>1999</v>
      </c>
      <c r="B1149" s="2">
        <v>36383</v>
      </c>
      <c r="C1149" s="3">
        <v>223</v>
      </c>
      <c r="D1149" s="4">
        <v>0.5</v>
      </c>
      <c r="E1149" s="7">
        <v>3.3654765305262795</v>
      </c>
      <c r="F1149" s="5">
        <f t="shared" si="101"/>
        <v>223.5</v>
      </c>
      <c r="G1149" s="67"/>
      <c r="H1149" s="67"/>
      <c r="I1149" s="67"/>
      <c r="J1149" s="59">
        <v>5.5634828909587819</v>
      </c>
      <c r="K1149" s="15">
        <f t="shared" si="102"/>
        <v>0.10427671216362677</v>
      </c>
    </row>
    <row r="1150" spans="1:11" x14ac:dyDescent="0.25">
      <c r="A1150" s="1">
        <v>1999</v>
      </c>
      <c r="B1150" s="2">
        <v>36383</v>
      </c>
      <c r="C1150" s="3">
        <v>223</v>
      </c>
      <c r="D1150" s="4">
        <v>0.54166666666666696</v>
      </c>
      <c r="E1150" s="7">
        <v>3.4860725849780194</v>
      </c>
      <c r="F1150" s="5">
        <f t="shared" si="101"/>
        <v>223.54166666666666</v>
      </c>
      <c r="G1150" s="67"/>
      <c r="H1150" s="67"/>
      <c r="I1150" s="67"/>
      <c r="J1150" s="59">
        <v>5.7099389473683697</v>
      </c>
      <c r="K1150" s="15">
        <f t="shared" si="102"/>
        <v>0.12059605445173993</v>
      </c>
    </row>
    <row r="1151" spans="1:11" x14ac:dyDescent="0.25">
      <c r="A1151" s="1">
        <v>1999</v>
      </c>
      <c r="B1151" s="2">
        <v>36383</v>
      </c>
      <c r="C1151" s="3">
        <v>223</v>
      </c>
      <c r="D1151" s="4">
        <v>0.58333333333333404</v>
      </c>
      <c r="E1151" s="7">
        <v>3.5962689663916265</v>
      </c>
      <c r="F1151" s="5">
        <f t="shared" si="101"/>
        <v>223.58333333333334</v>
      </c>
      <c r="G1151" s="67"/>
      <c r="H1151" s="67"/>
      <c r="I1151" s="67"/>
      <c r="J1151" s="59">
        <v>5.8793154283399147</v>
      </c>
      <c r="K1151" s="15">
        <f t="shared" si="102"/>
        <v>0.1101963814136071</v>
      </c>
    </row>
    <row r="1152" spans="1:11" x14ac:dyDescent="0.25">
      <c r="A1152" s="1">
        <v>1999</v>
      </c>
      <c r="B1152" s="2">
        <v>36383</v>
      </c>
      <c r="C1152" s="3">
        <v>223</v>
      </c>
      <c r="D1152" s="4">
        <v>0.625</v>
      </c>
      <c r="E1152" s="7">
        <v>3.9900486887968905</v>
      </c>
      <c r="F1152" s="5">
        <f t="shared" si="101"/>
        <v>223.625</v>
      </c>
      <c r="G1152" s="67"/>
      <c r="H1152" s="67"/>
      <c r="I1152" s="67"/>
      <c r="J1152" s="59">
        <v>6.0340856269545311</v>
      </c>
      <c r="K1152" s="15">
        <f t="shared" si="102"/>
        <v>0.39377972240526393</v>
      </c>
    </row>
    <row r="1153" spans="1:11" x14ac:dyDescent="0.25">
      <c r="A1153" s="1">
        <v>1999</v>
      </c>
      <c r="B1153" s="2">
        <v>36383</v>
      </c>
      <c r="C1153" s="3">
        <v>223</v>
      </c>
      <c r="D1153" s="4">
        <v>0.66666666666666696</v>
      </c>
      <c r="E1153" s="36">
        <v>4.1448823574065052</v>
      </c>
      <c r="F1153" s="51">
        <f t="shared" si="101"/>
        <v>223.66666666666666</v>
      </c>
      <c r="G1153" s="69"/>
      <c r="H1153" s="69"/>
      <c r="I1153" s="69"/>
      <c r="J1153" s="59">
        <v>6.5871470348270931</v>
      </c>
      <c r="K1153" s="15">
        <f t="shared" si="102"/>
        <v>0.15483366860961478</v>
      </c>
    </row>
    <row r="1154" spans="1:11" x14ac:dyDescent="0.25">
      <c r="A1154" s="1">
        <v>1999</v>
      </c>
      <c r="B1154" s="2">
        <v>36383</v>
      </c>
      <c r="C1154" s="3">
        <v>223</v>
      </c>
      <c r="D1154" s="4">
        <v>0.70833333333333404</v>
      </c>
      <c r="E1154" s="36">
        <v>3.9445707825588912</v>
      </c>
      <c r="F1154" s="51">
        <f t="shared" ref="F1154:F1217" si="109">SUM(C1154+D1154)</f>
        <v>223.70833333333334</v>
      </c>
      <c r="G1154" s="69"/>
      <c r="H1154" s="69"/>
      <c r="I1154" s="69"/>
      <c r="J1154" s="59">
        <v>6.8046100525372264</v>
      </c>
      <c r="K1154" s="36">
        <f t="shared" si="102"/>
        <v>-0.20031157484761408</v>
      </c>
    </row>
    <row r="1155" spans="1:11" x14ac:dyDescent="0.25">
      <c r="A1155" s="1">
        <v>1999</v>
      </c>
      <c r="B1155" s="2">
        <v>36383</v>
      </c>
      <c r="C1155" s="3">
        <v>223</v>
      </c>
      <c r="D1155" s="4">
        <v>0.75</v>
      </c>
      <c r="E1155" s="36">
        <v>3.9295096891134813</v>
      </c>
      <c r="F1155" s="51">
        <f t="shared" si="109"/>
        <v>223.75</v>
      </c>
      <c r="G1155" s="69"/>
      <c r="H1155" s="69"/>
      <c r="I1155" s="69"/>
      <c r="J1155" s="59">
        <v>6.5232735710096783</v>
      </c>
      <c r="K1155" s="36">
        <f t="shared" ref="K1155:K1218" si="110">E1155-E1154</f>
        <v>-1.5061093445409846E-2</v>
      </c>
    </row>
    <row r="1156" spans="1:11" x14ac:dyDescent="0.25">
      <c r="A1156" s="1">
        <v>1999</v>
      </c>
      <c r="B1156" s="2">
        <v>36383</v>
      </c>
      <c r="C1156" s="3">
        <v>223</v>
      </c>
      <c r="D1156" s="4">
        <v>0.79166666666666696</v>
      </c>
      <c r="E1156" s="36">
        <v>3.9144974347419912</v>
      </c>
      <c r="F1156" s="51">
        <f t="shared" si="109"/>
        <v>223.79166666666666</v>
      </c>
      <c r="G1156" s="69">
        <f>LN(E1156)</f>
        <v>1.3646869520436069</v>
      </c>
      <c r="H1156" s="69"/>
      <c r="I1156" s="69"/>
      <c r="J1156" s="59">
        <v>6.502120349878485</v>
      </c>
      <c r="K1156" s="36">
        <f t="shared" si="110"/>
        <v>-1.5012254371490119E-2</v>
      </c>
    </row>
    <row r="1157" spans="1:11" x14ac:dyDescent="0.25">
      <c r="A1157" s="1">
        <v>1999</v>
      </c>
      <c r="B1157" s="2">
        <v>36383</v>
      </c>
      <c r="C1157" s="3">
        <v>223</v>
      </c>
      <c r="D1157" s="4">
        <v>0.83333333333333404</v>
      </c>
      <c r="E1157" s="36">
        <v>3.7670264511548428</v>
      </c>
      <c r="F1157" s="51">
        <f t="shared" si="109"/>
        <v>223.83333333333334</v>
      </c>
      <c r="G1157" s="69">
        <f t="shared" ref="G1157:G1164" si="111">LN(E1157)</f>
        <v>1.3262859504943414</v>
      </c>
      <c r="H1157" s="69"/>
      <c r="I1157" s="69"/>
      <c r="J1157" s="59">
        <v>6.4810357229522344</v>
      </c>
      <c r="K1157" s="36">
        <f t="shared" si="110"/>
        <v>-0.14747098358714839</v>
      </c>
    </row>
    <row r="1158" spans="1:11" x14ac:dyDescent="0.25">
      <c r="A1158" s="1">
        <v>1999</v>
      </c>
      <c r="B1158" s="2">
        <v>36383</v>
      </c>
      <c r="C1158" s="3">
        <v>223</v>
      </c>
      <c r="D1158" s="4">
        <v>0.875</v>
      </c>
      <c r="E1158" s="36">
        <v>3.6383364310453006</v>
      </c>
      <c r="F1158" s="51">
        <f t="shared" si="109"/>
        <v>223.875</v>
      </c>
      <c r="G1158" s="69">
        <f t="shared" si="111"/>
        <v>1.291526552743046</v>
      </c>
      <c r="H1158" s="69"/>
      <c r="I1158" s="69"/>
      <c r="J1158" s="59">
        <v>6.273913554992756</v>
      </c>
      <c r="K1158" s="36">
        <f t="shared" si="110"/>
        <v>-0.12869002010954222</v>
      </c>
    </row>
    <row r="1159" spans="1:11" x14ac:dyDescent="0.25">
      <c r="A1159" s="1">
        <v>1999</v>
      </c>
      <c r="B1159" s="2">
        <v>36383</v>
      </c>
      <c r="C1159" s="3">
        <v>223</v>
      </c>
      <c r="D1159" s="4">
        <v>0.91666666666666696</v>
      </c>
      <c r="E1159" s="36">
        <v>3.3522932839373154</v>
      </c>
      <c r="F1159" s="51">
        <f t="shared" si="109"/>
        <v>223.91666666666666</v>
      </c>
      <c r="G1159" s="69">
        <f t="shared" si="111"/>
        <v>1.2096446740003839</v>
      </c>
      <c r="H1159" s="69"/>
      <c r="I1159" s="69"/>
      <c r="J1159" s="59">
        <v>6.0931691447265459</v>
      </c>
      <c r="K1159" s="36">
        <f t="shared" si="110"/>
        <v>-0.28604314710798517</v>
      </c>
    </row>
    <row r="1160" spans="1:11" s="35" customFormat="1" x14ac:dyDescent="0.25">
      <c r="A1160" s="29">
        <v>1999</v>
      </c>
      <c r="B1160" s="30">
        <v>36383</v>
      </c>
      <c r="C1160" s="31">
        <v>223</v>
      </c>
      <c r="D1160" s="32">
        <v>0.95833333333333404</v>
      </c>
      <c r="E1160" s="37">
        <v>3.0606016722325826</v>
      </c>
      <c r="F1160" s="52">
        <f t="shared" si="109"/>
        <v>223.95833333333334</v>
      </c>
      <c r="G1160" s="70">
        <f t="shared" si="111"/>
        <v>1.1186115215487535</v>
      </c>
      <c r="H1160" s="70"/>
      <c r="I1160" s="70"/>
      <c r="J1160" s="60">
        <v>5.6914231515973528</v>
      </c>
      <c r="K1160" s="37">
        <f t="shared" si="110"/>
        <v>-0.29169161170473279</v>
      </c>
    </row>
    <row r="1161" spans="1:11" x14ac:dyDescent="0.25">
      <c r="A1161" s="1">
        <v>1999</v>
      </c>
      <c r="B1161" s="2">
        <v>36384</v>
      </c>
      <c r="C1161" s="3">
        <v>224</v>
      </c>
      <c r="D1161" s="4">
        <v>0</v>
      </c>
      <c r="E1161" s="36">
        <v>2.8701619675030896</v>
      </c>
      <c r="F1161" s="51">
        <f t="shared" si="109"/>
        <v>224</v>
      </c>
      <c r="G1161" s="69">
        <f t="shared" si="111"/>
        <v>1.0543684628492198</v>
      </c>
      <c r="H1161" s="69"/>
      <c r="I1161" s="69"/>
      <c r="J1161" s="59">
        <v>5.2817439216749751</v>
      </c>
      <c r="K1161" s="36">
        <f t="shared" si="110"/>
        <v>-0.19043970472949301</v>
      </c>
    </row>
    <row r="1162" spans="1:11" x14ac:dyDescent="0.25">
      <c r="A1162" s="1">
        <v>1999</v>
      </c>
      <c r="B1162" s="2">
        <v>36384</v>
      </c>
      <c r="C1162" s="3">
        <v>224</v>
      </c>
      <c r="D1162" s="4">
        <v>4.1666666666666664E-2</v>
      </c>
      <c r="E1162" s="36">
        <v>2.7003928321337671</v>
      </c>
      <c r="F1162" s="51">
        <f t="shared" si="109"/>
        <v>224.04166666666666</v>
      </c>
      <c r="G1162" s="69">
        <f t="shared" si="111"/>
        <v>0.99339725581002436</v>
      </c>
      <c r="H1162" s="69"/>
      <c r="I1162" s="69"/>
      <c r="J1162" s="59">
        <v>5.0142724262683842</v>
      </c>
      <c r="K1162" s="36">
        <f t="shared" si="110"/>
        <v>-0.16976913536932248</v>
      </c>
    </row>
    <row r="1163" spans="1:11" x14ac:dyDescent="0.25">
      <c r="A1163" s="1">
        <v>1999</v>
      </c>
      <c r="B1163" s="2">
        <v>36384</v>
      </c>
      <c r="C1163" s="3">
        <v>224</v>
      </c>
      <c r="D1163" s="4">
        <v>8.3333333333333329E-2</v>
      </c>
      <c r="E1163" s="36">
        <v>2.5386965964217687</v>
      </c>
      <c r="F1163" s="51">
        <f t="shared" si="109"/>
        <v>224.08333333333334</v>
      </c>
      <c r="G1163" s="69">
        <f t="shared" si="111"/>
        <v>0.9316507983083524</v>
      </c>
      <c r="H1163" s="69"/>
      <c r="I1163" s="69"/>
      <c r="J1163" s="59">
        <v>4.775832629401358</v>
      </c>
      <c r="K1163" s="36">
        <f t="shared" si="110"/>
        <v>-0.16169623571199843</v>
      </c>
    </row>
    <row r="1164" spans="1:11" x14ac:dyDescent="0.25">
      <c r="A1164" s="1">
        <v>1999</v>
      </c>
      <c r="B1164" s="2">
        <v>36384</v>
      </c>
      <c r="C1164" s="3">
        <v>224</v>
      </c>
      <c r="D1164" s="4">
        <v>0.125</v>
      </c>
      <c r="E1164" s="36">
        <v>2.3947247357435497</v>
      </c>
      <c r="F1164" s="51">
        <f t="shared" si="109"/>
        <v>224.125</v>
      </c>
      <c r="G1164" s="69">
        <f t="shared" si="111"/>
        <v>0.87326829137389328</v>
      </c>
      <c r="H1164" s="69"/>
      <c r="I1164" s="69"/>
      <c r="J1164" s="59">
        <v>4.5487311747496753</v>
      </c>
      <c r="K1164" s="36">
        <f t="shared" si="110"/>
        <v>-0.14397186067821899</v>
      </c>
    </row>
    <row r="1165" spans="1:11" x14ac:dyDescent="0.25">
      <c r="A1165" s="1">
        <v>1999</v>
      </c>
      <c r="B1165" s="2">
        <v>36384</v>
      </c>
      <c r="C1165" s="3">
        <v>224</v>
      </c>
      <c r="D1165" s="4">
        <v>0.16666666666666699</v>
      </c>
      <c r="E1165" s="36">
        <v>2.3055691883495166</v>
      </c>
      <c r="F1165" s="51">
        <f t="shared" si="109"/>
        <v>224.16666666666666</v>
      </c>
      <c r="G1165" s="69">
        <f>LN(E1165)</f>
        <v>0.83532758234207349</v>
      </c>
      <c r="H1165" s="69">
        <f>LN(E1165)</f>
        <v>0.83532758234207349</v>
      </c>
      <c r="I1165" s="69"/>
      <c r="J1165" s="59">
        <v>4.3465235052577942</v>
      </c>
      <c r="K1165" s="36">
        <f t="shared" si="110"/>
        <v>-8.9155547394033086E-2</v>
      </c>
    </row>
    <row r="1166" spans="1:11" x14ac:dyDescent="0.25">
      <c r="A1166" s="1">
        <v>1999</v>
      </c>
      <c r="B1166" s="2">
        <v>36384</v>
      </c>
      <c r="C1166" s="3">
        <v>224</v>
      </c>
      <c r="D1166" s="4">
        <v>0.20833333333333401</v>
      </c>
      <c r="E1166" s="36">
        <v>2.2958229361075748</v>
      </c>
      <c r="F1166" s="51">
        <f t="shared" si="109"/>
        <v>224.20833333333334</v>
      </c>
      <c r="G1166" s="69"/>
      <c r="H1166" s="69">
        <f t="shared" ref="H1166:H1167" si="112">LN(E1166)</f>
        <v>0.83109135706349591</v>
      </c>
      <c r="I1166" s="69"/>
      <c r="J1166" s="59">
        <v>4.2213050398167367</v>
      </c>
      <c r="K1166" s="36">
        <f t="shared" si="110"/>
        <v>-9.7462522419418107E-3</v>
      </c>
    </row>
    <row r="1167" spans="1:11" x14ac:dyDescent="0.25">
      <c r="A1167" s="1">
        <v>1999</v>
      </c>
      <c r="B1167" s="2">
        <v>36384</v>
      </c>
      <c r="C1167" s="3">
        <v>224</v>
      </c>
      <c r="D1167" s="4">
        <v>0.25</v>
      </c>
      <c r="E1167" s="36">
        <v>2.2667733966178467</v>
      </c>
      <c r="F1167" s="51">
        <f t="shared" si="109"/>
        <v>224.25</v>
      </c>
      <c r="G1167" s="69"/>
      <c r="H1167" s="69">
        <f t="shared" si="112"/>
        <v>0.81835740914857313</v>
      </c>
      <c r="I1167" s="69"/>
      <c r="J1167" s="59">
        <v>4.207616483297155</v>
      </c>
      <c r="K1167" s="36">
        <f t="shared" si="110"/>
        <v>-2.9049539489728105E-2</v>
      </c>
    </row>
    <row r="1168" spans="1:11" x14ac:dyDescent="0.25">
      <c r="A1168" s="1">
        <v>1999</v>
      </c>
      <c r="B1168" s="2">
        <v>36384</v>
      </c>
      <c r="C1168" s="3">
        <v>224</v>
      </c>
      <c r="D1168" s="4">
        <v>0.29166666666666702</v>
      </c>
      <c r="E1168" s="7">
        <v>2.2667733966178467</v>
      </c>
      <c r="F1168" s="5">
        <f t="shared" si="109"/>
        <v>224.29166666666666</v>
      </c>
      <c r="G1168" s="67"/>
      <c r="H1168" s="67"/>
      <c r="I1168" s="67"/>
      <c r="J1168" s="59">
        <v>4.1668165682834921</v>
      </c>
      <c r="K1168" s="15">
        <f t="shared" si="110"/>
        <v>0</v>
      </c>
    </row>
    <row r="1169" spans="1:11" x14ac:dyDescent="0.25">
      <c r="A1169" s="1">
        <v>1999</v>
      </c>
      <c r="B1169" s="2">
        <v>36384</v>
      </c>
      <c r="C1169" s="3">
        <v>224</v>
      </c>
      <c r="D1169" s="4">
        <v>0.33333333333333398</v>
      </c>
      <c r="E1169" s="7">
        <v>2.3746865583246448</v>
      </c>
      <c r="F1169" s="5">
        <f t="shared" si="109"/>
        <v>224.33333333333334</v>
      </c>
      <c r="G1169" s="67"/>
      <c r="H1169" s="67"/>
      <c r="I1169" s="67"/>
      <c r="J1169" s="59">
        <v>4.1668165682834921</v>
      </c>
      <c r="K1169" s="15">
        <f t="shared" si="110"/>
        <v>0.1079131617067981</v>
      </c>
    </row>
    <row r="1170" spans="1:11" x14ac:dyDescent="0.25">
      <c r="A1170" s="1">
        <v>1999</v>
      </c>
      <c r="B1170" s="2">
        <v>36384</v>
      </c>
      <c r="C1170" s="3">
        <v>224</v>
      </c>
      <c r="D1170" s="4">
        <v>0.375</v>
      </c>
      <c r="E1170" s="7">
        <v>2.5704087065479602</v>
      </c>
      <c r="F1170" s="5">
        <f t="shared" si="109"/>
        <v>224.375</v>
      </c>
      <c r="G1170" s="67"/>
      <c r="H1170" s="67"/>
      <c r="I1170" s="67"/>
      <c r="J1170" s="59">
        <v>4.3183799976469732</v>
      </c>
      <c r="K1170" s="15">
        <f t="shared" si="110"/>
        <v>0.19572214822331535</v>
      </c>
    </row>
    <row r="1171" spans="1:11" x14ac:dyDescent="0.25">
      <c r="A1171" s="1">
        <v>1999</v>
      </c>
      <c r="B1171" s="2">
        <v>36384</v>
      </c>
      <c r="C1171" s="3">
        <v>224</v>
      </c>
      <c r="D1171" s="4">
        <v>0.41666666666666702</v>
      </c>
      <c r="E1171" s="7">
        <v>2.7114552637161644</v>
      </c>
      <c r="F1171" s="5">
        <f t="shared" si="109"/>
        <v>224.41666666666666</v>
      </c>
      <c r="G1171" s="67"/>
      <c r="H1171" s="67"/>
      <c r="I1171" s="67"/>
      <c r="J1171" s="59">
        <v>4.5932706552639884</v>
      </c>
      <c r="K1171" s="15">
        <f t="shared" si="110"/>
        <v>0.14104655716820425</v>
      </c>
    </row>
    <row r="1172" spans="1:11" x14ac:dyDescent="0.25">
      <c r="A1172" s="1">
        <v>1999</v>
      </c>
      <c r="B1172" s="2">
        <v>36384</v>
      </c>
      <c r="C1172" s="3">
        <v>224</v>
      </c>
      <c r="D1172" s="4">
        <v>0.45833333333333398</v>
      </c>
      <c r="E1172" s="7">
        <v>2.7225536844911522</v>
      </c>
      <c r="F1172" s="5">
        <f t="shared" si="109"/>
        <v>224.45833333333334</v>
      </c>
      <c r="G1172" s="67"/>
      <c r="H1172" s="67"/>
      <c r="I1172" s="67"/>
      <c r="J1172" s="59">
        <v>4.7913697524103434</v>
      </c>
      <c r="K1172" s="15">
        <f t="shared" si="110"/>
        <v>1.1098420774987794E-2</v>
      </c>
    </row>
    <row r="1173" spans="1:11" x14ac:dyDescent="0.25">
      <c r="A1173" s="1">
        <v>1999</v>
      </c>
      <c r="B1173" s="2">
        <v>36384</v>
      </c>
      <c r="C1173" s="3">
        <v>224</v>
      </c>
      <c r="D1173" s="4">
        <v>0.5</v>
      </c>
      <c r="E1173" s="7">
        <v>2.8934292298929294</v>
      </c>
      <c r="F1173" s="5">
        <f t="shared" si="109"/>
        <v>224.5</v>
      </c>
      <c r="G1173" s="67"/>
      <c r="H1173" s="67"/>
      <c r="I1173" s="67"/>
      <c r="J1173" s="59">
        <v>4.8069574220381348</v>
      </c>
      <c r="K1173" s="15">
        <f t="shared" si="110"/>
        <v>0.17087554540177718</v>
      </c>
    </row>
    <row r="1174" spans="1:11" x14ac:dyDescent="0.25">
      <c r="A1174" s="1">
        <v>1999</v>
      </c>
      <c r="B1174" s="2">
        <v>36384</v>
      </c>
      <c r="C1174" s="3">
        <v>224</v>
      </c>
      <c r="D1174" s="4">
        <v>0.54166666666666696</v>
      </c>
      <c r="E1174" s="7">
        <v>3.1097781679595649</v>
      </c>
      <c r="F1174" s="5">
        <f t="shared" si="109"/>
        <v>224.54166666666666</v>
      </c>
      <c r="G1174" s="67"/>
      <c r="H1174" s="67"/>
      <c r="I1174" s="67"/>
      <c r="J1174" s="59">
        <v>5.0469511655799568</v>
      </c>
      <c r="K1174" s="15">
        <f t="shared" si="110"/>
        <v>0.21634893806663547</v>
      </c>
    </row>
    <row r="1175" spans="1:11" x14ac:dyDescent="0.25">
      <c r="A1175" s="1">
        <v>1999</v>
      </c>
      <c r="B1175" s="2">
        <v>36384</v>
      </c>
      <c r="C1175" s="3">
        <v>224</v>
      </c>
      <c r="D1175" s="4">
        <v>0.58333333333333404</v>
      </c>
      <c r="E1175" s="7">
        <v>3.235551261049844</v>
      </c>
      <c r="F1175" s="5">
        <f t="shared" si="109"/>
        <v>224.58333333333334</v>
      </c>
      <c r="G1175" s="67"/>
      <c r="H1175" s="67"/>
      <c r="I1175" s="67"/>
      <c r="J1175" s="59">
        <v>5.3508120336510743</v>
      </c>
      <c r="K1175" s="15">
        <f t="shared" si="110"/>
        <v>0.12577309309027918</v>
      </c>
    </row>
    <row r="1176" spans="1:11" x14ac:dyDescent="0.25">
      <c r="A1176" s="1">
        <v>1999</v>
      </c>
      <c r="B1176" s="2">
        <v>36384</v>
      </c>
      <c r="C1176" s="3">
        <v>224</v>
      </c>
      <c r="D1176" s="4">
        <v>0.625</v>
      </c>
      <c r="E1176" s="7">
        <v>3.6102459343028501</v>
      </c>
      <c r="F1176" s="5">
        <f t="shared" si="109"/>
        <v>224.625</v>
      </c>
      <c r="G1176" s="67"/>
      <c r="H1176" s="67"/>
      <c r="I1176" s="67"/>
      <c r="J1176" s="59">
        <v>5.5274596363059603</v>
      </c>
      <c r="K1176" s="15">
        <f t="shared" si="110"/>
        <v>0.37469467325300609</v>
      </c>
    </row>
    <row r="1177" spans="1:11" x14ac:dyDescent="0.25">
      <c r="A1177" s="1">
        <v>1999</v>
      </c>
      <c r="B1177" s="2">
        <v>36384</v>
      </c>
      <c r="C1177" s="3">
        <v>224</v>
      </c>
      <c r="D1177" s="4">
        <v>0.66666666666666696</v>
      </c>
      <c r="E1177" s="7">
        <v>3.8549336482490633</v>
      </c>
      <c r="F1177" s="5">
        <f t="shared" si="109"/>
        <v>224.66666666666666</v>
      </c>
      <c r="G1177" s="67"/>
      <c r="H1177" s="67"/>
      <c r="I1177" s="67"/>
      <c r="J1177" s="59">
        <v>6.0537161998635529</v>
      </c>
      <c r="K1177" s="15">
        <f t="shared" si="110"/>
        <v>0.24468771394621314</v>
      </c>
    </row>
    <row r="1178" spans="1:11" x14ac:dyDescent="0.25">
      <c r="A1178" s="1">
        <v>1999</v>
      </c>
      <c r="B1178" s="2">
        <v>36384</v>
      </c>
      <c r="C1178" s="3">
        <v>224</v>
      </c>
      <c r="D1178" s="4">
        <v>0.70833333333333404</v>
      </c>
      <c r="E1178" s="7">
        <v>4.0668369122227759</v>
      </c>
      <c r="F1178" s="5">
        <f t="shared" si="109"/>
        <v>224.70833333333334</v>
      </c>
      <c r="G1178" s="67"/>
      <c r="H1178" s="67"/>
      <c r="I1178" s="67"/>
      <c r="J1178" s="59">
        <v>6.3973787194509315</v>
      </c>
      <c r="K1178" s="15">
        <f t="shared" si="110"/>
        <v>0.21190326397371262</v>
      </c>
    </row>
    <row r="1179" spans="1:11" x14ac:dyDescent="0.25">
      <c r="A1179" s="1">
        <v>1999</v>
      </c>
      <c r="B1179" s="2">
        <v>36384</v>
      </c>
      <c r="C1179" s="3">
        <v>224</v>
      </c>
      <c r="D1179" s="4">
        <v>0.75</v>
      </c>
      <c r="E1179" s="36">
        <v>4.0668369122227759</v>
      </c>
      <c r="F1179" s="51">
        <f t="shared" si="109"/>
        <v>224.75</v>
      </c>
      <c r="G1179" s="69"/>
      <c r="H1179" s="69"/>
      <c r="I1179" s="69"/>
      <c r="J1179" s="59">
        <v>6.6949956632342351</v>
      </c>
      <c r="K1179" s="36">
        <f t="shared" si="110"/>
        <v>0</v>
      </c>
    </row>
    <row r="1180" spans="1:11" x14ac:dyDescent="0.25">
      <c r="A1180" s="1">
        <v>1999</v>
      </c>
      <c r="B1180" s="2">
        <v>36384</v>
      </c>
      <c r="C1180" s="3">
        <v>224</v>
      </c>
      <c r="D1180" s="4">
        <v>0.79166666666666696</v>
      </c>
      <c r="E1180" s="36">
        <v>3.9748401227371923</v>
      </c>
      <c r="F1180" s="51">
        <f t="shared" si="109"/>
        <v>224.79166666666666</v>
      </c>
      <c r="G1180" s="69"/>
      <c r="H1180" s="69"/>
      <c r="I1180" s="69"/>
      <c r="J1180" s="59">
        <v>6.6949956632342351</v>
      </c>
      <c r="K1180" s="36">
        <f t="shared" si="110"/>
        <v>-9.1996789485583541E-2</v>
      </c>
    </row>
    <row r="1181" spans="1:11" x14ac:dyDescent="0.25">
      <c r="A1181" s="1">
        <v>1999</v>
      </c>
      <c r="B1181" s="2">
        <v>36384</v>
      </c>
      <c r="C1181" s="3">
        <v>224</v>
      </c>
      <c r="D1181" s="4">
        <v>0.83333333333333404</v>
      </c>
      <c r="E1181" s="36">
        <v>3.8846188102464172</v>
      </c>
      <c r="F1181" s="51">
        <f t="shared" si="109"/>
        <v>224.83333333333334</v>
      </c>
      <c r="G1181" s="69">
        <f>LN(E1181)</f>
        <v>1.3570248606650008</v>
      </c>
      <c r="H1181" s="69"/>
      <c r="I1181" s="69"/>
      <c r="J1181" s="59">
        <v>6.5657866892376298</v>
      </c>
      <c r="K1181" s="36">
        <f t="shared" si="110"/>
        <v>-9.0221312490775141E-2</v>
      </c>
    </row>
    <row r="1182" spans="1:11" x14ac:dyDescent="0.25">
      <c r="A1182" s="1">
        <v>1999</v>
      </c>
      <c r="B1182" s="2">
        <v>36384</v>
      </c>
      <c r="C1182" s="3">
        <v>224</v>
      </c>
      <c r="D1182" s="4">
        <v>0.875</v>
      </c>
      <c r="E1182" s="36">
        <v>3.6808158046358299</v>
      </c>
      <c r="F1182" s="51">
        <f t="shared" si="109"/>
        <v>224.875</v>
      </c>
      <c r="G1182" s="69">
        <f t="shared" ref="G1182:G1186" si="113">LN(E1182)</f>
        <v>1.3031344136544649</v>
      </c>
      <c r="H1182" s="69"/>
      <c r="I1182" s="69"/>
      <c r="J1182" s="59">
        <v>6.4390713627056417</v>
      </c>
      <c r="K1182" s="36">
        <f t="shared" si="110"/>
        <v>-0.20380300561058728</v>
      </c>
    </row>
    <row r="1183" spans="1:11" x14ac:dyDescent="0.25">
      <c r="A1183" s="1">
        <v>1999</v>
      </c>
      <c r="B1183" s="2">
        <v>36384</v>
      </c>
      <c r="C1183" s="3">
        <v>224</v>
      </c>
      <c r="D1183" s="4">
        <v>0.91666666666666696</v>
      </c>
      <c r="E1183" s="36">
        <v>3.3522932839373154</v>
      </c>
      <c r="F1183" s="51">
        <f t="shared" si="109"/>
        <v>224.91666666666666</v>
      </c>
      <c r="G1183" s="69">
        <f t="shared" si="113"/>
        <v>1.2096446740003839</v>
      </c>
      <c r="H1183" s="69"/>
      <c r="I1183" s="69"/>
      <c r="J1183" s="59">
        <v>6.1528311862862779</v>
      </c>
      <c r="K1183" s="36">
        <f t="shared" si="110"/>
        <v>-0.32852252069851451</v>
      </c>
    </row>
    <row r="1184" spans="1:11" s="35" customFormat="1" x14ac:dyDescent="0.25">
      <c r="A1184" s="29">
        <v>1999</v>
      </c>
      <c r="B1184" s="30">
        <v>36384</v>
      </c>
      <c r="C1184" s="31">
        <v>224</v>
      </c>
      <c r="D1184" s="32">
        <v>0.95833333333333404</v>
      </c>
      <c r="E1184" s="37">
        <v>3.1221724448586614</v>
      </c>
      <c r="F1184" s="52">
        <f t="shared" si="109"/>
        <v>224.95833333333334</v>
      </c>
      <c r="G1184" s="70">
        <f t="shared" si="113"/>
        <v>1.1385290559485599</v>
      </c>
      <c r="H1184" s="70"/>
      <c r="I1184" s="70"/>
      <c r="J1184" s="60">
        <v>5.6914231515973528</v>
      </c>
      <c r="K1184" s="37">
        <f t="shared" si="110"/>
        <v>-0.23012083907865399</v>
      </c>
    </row>
    <row r="1185" spans="1:11" x14ac:dyDescent="0.25">
      <c r="A1185" s="1">
        <v>1999</v>
      </c>
      <c r="B1185" s="2">
        <v>36385</v>
      </c>
      <c r="C1185" s="3">
        <v>225</v>
      </c>
      <c r="D1185" s="4">
        <v>0</v>
      </c>
      <c r="E1185" s="36">
        <v>2.9168481284001357</v>
      </c>
      <c r="F1185" s="51">
        <f t="shared" si="109"/>
        <v>225</v>
      </c>
      <c r="G1185" s="69">
        <f t="shared" si="113"/>
        <v>1.0705036252175875</v>
      </c>
      <c r="H1185" s="69"/>
      <c r="I1185" s="69"/>
      <c r="J1185" s="59">
        <v>5.3682197259250861</v>
      </c>
      <c r="K1185" s="36">
        <f t="shared" si="110"/>
        <v>-0.20532431645852567</v>
      </c>
    </row>
    <row r="1186" spans="1:11" x14ac:dyDescent="0.25">
      <c r="A1186" s="1">
        <v>1999</v>
      </c>
      <c r="B1186" s="2">
        <v>36385</v>
      </c>
      <c r="C1186" s="3">
        <v>225</v>
      </c>
      <c r="D1186" s="4">
        <v>4.1666666666666664E-2</v>
      </c>
      <c r="E1186" s="36">
        <v>2.7673096068967356</v>
      </c>
      <c r="F1186" s="51">
        <f t="shared" si="109"/>
        <v>225.04166666666666</v>
      </c>
      <c r="G1186" s="69">
        <f t="shared" si="113"/>
        <v>1.0178755871714904</v>
      </c>
      <c r="H1186" s="69">
        <f>LN(E1186)</f>
        <v>1.0178755871714904</v>
      </c>
      <c r="I1186" s="69"/>
      <c r="J1186" s="59">
        <v>5.0798428769664827</v>
      </c>
      <c r="K1186" s="36">
        <f t="shared" si="110"/>
        <v>-0.14953852150340019</v>
      </c>
    </row>
    <row r="1187" spans="1:11" x14ac:dyDescent="0.25">
      <c r="A1187" s="1">
        <v>1999</v>
      </c>
      <c r="B1187" s="2">
        <v>36385</v>
      </c>
      <c r="C1187" s="3">
        <v>225</v>
      </c>
      <c r="D1187" s="4">
        <v>8.3333333333333329E-2</v>
      </c>
      <c r="E1187" s="36">
        <v>2.7225536844911522</v>
      </c>
      <c r="F1187" s="51">
        <f t="shared" si="109"/>
        <v>225.08333333333334</v>
      </c>
      <c r="G1187" s="69"/>
      <c r="H1187" s="69">
        <f t="shared" ref="H1187:H1189" si="114">LN(E1187)</f>
        <v>1.0015702944519249</v>
      </c>
      <c r="I1187" s="69"/>
      <c r="J1187" s="59">
        <v>4.8698168636190102</v>
      </c>
      <c r="K1187" s="36">
        <f t="shared" si="110"/>
        <v>-4.4755922405583348E-2</v>
      </c>
    </row>
    <row r="1188" spans="1:11" x14ac:dyDescent="0.25">
      <c r="A1188" s="1">
        <v>1999</v>
      </c>
      <c r="B1188" s="2">
        <v>36385</v>
      </c>
      <c r="C1188" s="3">
        <v>225</v>
      </c>
      <c r="D1188" s="4">
        <v>0.125</v>
      </c>
      <c r="E1188" s="36">
        <v>2.7003928321337671</v>
      </c>
      <c r="F1188" s="51">
        <f t="shared" si="109"/>
        <v>225.125</v>
      </c>
      <c r="G1188" s="69"/>
      <c r="H1188" s="69">
        <f t="shared" si="114"/>
        <v>0.99339725581002436</v>
      </c>
      <c r="I1188" s="69"/>
      <c r="J1188" s="59">
        <v>4.8069574220381348</v>
      </c>
      <c r="K1188" s="36">
        <f t="shared" si="110"/>
        <v>-2.2160852357385075E-2</v>
      </c>
    </row>
    <row r="1189" spans="1:11" x14ac:dyDescent="0.25">
      <c r="A1189" s="1">
        <v>1999</v>
      </c>
      <c r="B1189" s="2">
        <v>36385</v>
      </c>
      <c r="C1189" s="3">
        <v>225</v>
      </c>
      <c r="D1189" s="4">
        <v>0.16666666666666699</v>
      </c>
      <c r="E1189" s="36">
        <v>2.6893662730406884</v>
      </c>
      <c r="F1189" s="51">
        <f t="shared" si="109"/>
        <v>225.16666666666666</v>
      </c>
      <c r="G1189" s="69"/>
      <c r="H1189" s="69">
        <f t="shared" si="114"/>
        <v>0.98930557962872523</v>
      </c>
      <c r="I1189" s="69">
        <f>LN(E1189)</f>
        <v>0.98930557962872523</v>
      </c>
      <c r="J1189" s="59">
        <v>4.775832629401358</v>
      </c>
      <c r="K1189" s="36">
        <f t="shared" si="110"/>
        <v>-1.1026559093078703E-2</v>
      </c>
    </row>
    <row r="1190" spans="1:11" x14ac:dyDescent="0.25">
      <c r="A1190" s="1">
        <v>1999</v>
      </c>
      <c r="B1190" s="2">
        <v>36385</v>
      </c>
      <c r="C1190" s="3">
        <v>225</v>
      </c>
      <c r="D1190" s="4">
        <v>0.20833333333333401</v>
      </c>
      <c r="E1190" s="36">
        <v>2.591722433541273</v>
      </c>
      <c r="F1190" s="51">
        <f t="shared" si="109"/>
        <v>225.20833333333334</v>
      </c>
      <c r="G1190" s="69"/>
      <c r="I1190" s="69">
        <f t="shared" ref="I1190:I1192" si="115">LN(E1190)</f>
        <v>0.9523226869308058</v>
      </c>
      <c r="J1190" s="59">
        <v>4.7603458891020907</v>
      </c>
      <c r="K1190" s="36">
        <f t="shared" si="110"/>
        <v>-9.7643839499415463E-2</v>
      </c>
    </row>
    <row r="1191" spans="1:11" x14ac:dyDescent="0.25">
      <c r="A1191" s="1">
        <v>1999</v>
      </c>
      <c r="B1191" s="2">
        <v>36385</v>
      </c>
      <c r="C1191" s="3">
        <v>225</v>
      </c>
      <c r="D1191" s="4">
        <v>0.25</v>
      </c>
      <c r="E1191" s="36">
        <v>2.4351937167758138</v>
      </c>
      <c r="F1191" s="51">
        <f t="shared" si="109"/>
        <v>225.25</v>
      </c>
      <c r="G1191" s="69"/>
      <c r="I1191" s="69">
        <f t="shared" si="115"/>
        <v>0.89002630851428177</v>
      </c>
      <c r="J1191" s="59">
        <v>4.6232056650860569</v>
      </c>
      <c r="K1191" s="36">
        <f t="shared" si="110"/>
        <v>-0.15652871676545921</v>
      </c>
    </row>
    <row r="1192" spans="1:11" x14ac:dyDescent="0.25">
      <c r="A1192" s="1">
        <v>1999</v>
      </c>
      <c r="B1192" s="2">
        <v>36385</v>
      </c>
      <c r="C1192" s="3">
        <v>225</v>
      </c>
      <c r="D1192" s="4">
        <v>0.29166666666666702</v>
      </c>
      <c r="E1192" s="36">
        <v>2.3448723034439354</v>
      </c>
      <c r="F1192" s="51">
        <f t="shared" si="109"/>
        <v>225.29166666666666</v>
      </c>
      <c r="G1192" s="69"/>
      <c r="I1192" s="69">
        <f t="shared" si="115"/>
        <v>0.85223094559417556</v>
      </c>
      <c r="J1192" s="59">
        <v>4.4033619617637836</v>
      </c>
      <c r="K1192" s="36">
        <f t="shared" si="110"/>
        <v>-9.0321413331878375E-2</v>
      </c>
    </row>
    <row r="1193" spans="1:11" x14ac:dyDescent="0.25">
      <c r="A1193" s="1">
        <v>1999</v>
      </c>
      <c r="B1193" s="2">
        <v>36385</v>
      </c>
      <c r="C1193" s="3">
        <v>225</v>
      </c>
      <c r="D1193" s="4">
        <v>0.33333333333333398</v>
      </c>
      <c r="E1193" s="36">
        <v>2.3251569178622642</v>
      </c>
      <c r="F1193" s="51">
        <f t="shared" si="109"/>
        <v>225.33333333333334</v>
      </c>
      <c r="G1193" s="69"/>
      <c r="H1193" s="69"/>
      <c r="I1193" s="69"/>
      <c r="J1193" s="59">
        <v>4.2765060441628302</v>
      </c>
      <c r="K1193" s="36">
        <f t="shared" si="110"/>
        <v>-1.9715385581671185E-2</v>
      </c>
    </row>
    <row r="1194" spans="1:11" x14ac:dyDescent="0.25">
      <c r="A1194" s="1">
        <v>1999</v>
      </c>
      <c r="B1194" s="2">
        <v>36385</v>
      </c>
      <c r="C1194" s="3">
        <v>225</v>
      </c>
      <c r="D1194" s="4">
        <v>0.375</v>
      </c>
      <c r="E1194" s="7">
        <v>2.3448723034439354</v>
      </c>
      <c r="F1194" s="5">
        <f t="shared" si="109"/>
        <v>225.375</v>
      </c>
      <c r="G1194" s="67"/>
      <c r="H1194" s="67"/>
      <c r="I1194" s="67"/>
      <c r="J1194" s="59">
        <v>4.2488158958739666</v>
      </c>
      <c r="K1194" s="15">
        <f t="shared" si="110"/>
        <v>1.9715385581671185E-2</v>
      </c>
    </row>
    <row r="1195" spans="1:11" x14ac:dyDescent="0.25">
      <c r="A1195" s="1">
        <v>1999</v>
      </c>
      <c r="B1195" s="2">
        <v>36385</v>
      </c>
      <c r="C1195" s="3">
        <v>225</v>
      </c>
      <c r="D1195" s="4">
        <v>0.41666666666666702</v>
      </c>
      <c r="E1195" s="7">
        <v>2.507291988512852</v>
      </c>
      <c r="F1195" s="5">
        <f t="shared" si="109"/>
        <v>225.41666666666666</v>
      </c>
      <c r="G1195" s="67"/>
      <c r="H1195" s="67"/>
      <c r="I1195" s="67"/>
      <c r="J1195" s="59">
        <v>4.2765060441628302</v>
      </c>
      <c r="K1195" s="15">
        <f t="shared" si="110"/>
        <v>0.16241968506891657</v>
      </c>
    </row>
    <row r="1196" spans="1:11" x14ac:dyDescent="0.25">
      <c r="A1196" s="1">
        <v>1999</v>
      </c>
      <c r="B1196" s="2">
        <v>36385</v>
      </c>
      <c r="C1196" s="3">
        <v>225</v>
      </c>
      <c r="D1196" s="4">
        <v>0.45833333333333398</v>
      </c>
      <c r="E1196" s="7">
        <v>2.7899065655627053</v>
      </c>
      <c r="F1196" s="5">
        <f t="shared" si="109"/>
        <v>225.45833333333334</v>
      </c>
      <c r="G1196" s="67"/>
      <c r="H1196" s="67"/>
      <c r="I1196" s="67"/>
      <c r="J1196" s="59">
        <v>4.5046235793719829</v>
      </c>
      <c r="K1196" s="15">
        <f t="shared" si="110"/>
        <v>0.28261457704985338</v>
      </c>
    </row>
    <row r="1197" spans="1:11" x14ac:dyDescent="0.25">
      <c r="A1197" s="1">
        <v>1999</v>
      </c>
      <c r="B1197" s="2">
        <v>36385</v>
      </c>
      <c r="C1197" s="3">
        <v>225</v>
      </c>
      <c r="D1197" s="4">
        <v>0.5</v>
      </c>
      <c r="E1197" s="7">
        <v>3.5546094165252238</v>
      </c>
      <c r="F1197" s="5">
        <f t="shared" si="109"/>
        <v>225.5</v>
      </c>
      <c r="G1197" s="67"/>
      <c r="H1197" s="67"/>
      <c r="I1197" s="67"/>
      <c r="J1197" s="59">
        <v>4.9015541651161589</v>
      </c>
      <c r="K1197" s="15">
        <f t="shared" si="110"/>
        <v>0.76470285096251844</v>
      </c>
    </row>
    <row r="1198" spans="1:11" x14ac:dyDescent="0.25">
      <c r="A1198" s="1">
        <v>1999</v>
      </c>
      <c r="B1198" s="2">
        <v>36385</v>
      </c>
      <c r="C1198" s="3">
        <v>225</v>
      </c>
      <c r="D1198" s="4">
        <v>0.54166666666666696</v>
      </c>
      <c r="E1198" s="7">
        <v>4.3211096937717448</v>
      </c>
      <c r="F1198" s="5">
        <f t="shared" si="109"/>
        <v>225.54166666666666</v>
      </c>
      <c r="G1198" s="67"/>
      <c r="H1198" s="67"/>
      <c r="I1198" s="67"/>
      <c r="J1198" s="59">
        <v>5.9755750232095837</v>
      </c>
      <c r="K1198" s="15">
        <f t="shared" si="110"/>
        <v>0.76650027724652103</v>
      </c>
    </row>
    <row r="1199" spans="1:11" x14ac:dyDescent="0.25">
      <c r="A1199" s="1">
        <v>1999</v>
      </c>
      <c r="B1199" s="2">
        <v>36385</v>
      </c>
      <c r="C1199" s="3">
        <v>225</v>
      </c>
      <c r="D1199" s="4">
        <v>0.58333333333333404</v>
      </c>
      <c r="E1199" s="7">
        <v>4.8530035625361654</v>
      </c>
      <c r="F1199" s="5">
        <f t="shared" si="109"/>
        <v>225.58333333333334</v>
      </c>
      <c r="G1199" s="67"/>
      <c r="H1199" s="67"/>
      <c r="I1199" s="67"/>
      <c r="J1199" s="59">
        <v>7.05212035642099</v>
      </c>
      <c r="K1199" s="15">
        <f t="shared" si="110"/>
        <v>0.53189386876442057</v>
      </c>
    </row>
    <row r="1200" spans="1:11" x14ac:dyDescent="0.25">
      <c r="A1200" s="1">
        <v>1999</v>
      </c>
      <c r="B1200" s="2">
        <v>36385</v>
      </c>
      <c r="C1200" s="3">
        <v>225</v>
      </c>
      <c r="D1200" s="4">
        <v>0.625</v>
      </c>
      <c r="E1200" s="7">
        <v>5.3423134722055261</v>
      </c>
      <c r="F1200" s="5">
        <f t="shared" si="109"/>
        <v>225.625</v>
      </c>
      <c r="G1200" s="67"/>
      <c r="H1200" s="67"/>
      <c r="I1200" s="67"/>
      <c r="J1200" s="59">
        <v>7.799162306932816</v>
      </c>
      <c r="K1200" s="15">
        <f t="shared" si="110"/>
        <v>0.48930990966936072</v>
      </c>
    </row>
    <row r="1201" spans="1:11" x14ac:dyDescent="0.25">
      <c r="A1201" s="1">
        <v>1999</v>
      </c>
      <c r="B1201" s="2">
        <v>36385</v>
      </c>
      <c r="C1201" s="3">
        <v>225</v>
      </c>
      <c r="D1201" s="4">
        <v>0.66666666666666696</v>
      </c>
      <c r="E1201" s="36">
        <v>5.5417897727449281</v>
      </c>
      <c r="F1201" s="51">
        <f t="shared" si="109"/>
        <v>225.66666666666666</v>
      </c>
      <c r="G1201" s="69">
        <f>LN(E1201)</f>
        <v>1.7123175122577305</v>
      </c>
      <c r="H1201" s="69"/>
      <c r="I1201" s="69"/>
      <c r="J1201" s="59">
        <v>8.4863953261313565</v>
      </c>
      <c r="K1201" s="15">
        <f t="shared" si="110"/>
        <v>0.19947630053940202</v>
      </c>
    </row>
    <row r="1202" spans="1:11" x14ac:dyDescent="0.25">
      <c r="A1202" s="1">
        <v>1999</v>
      </c>
      <c r="B1202" s="2">
        <v>36385</v>
      </c>
      <c r="C1202" s="3">
        <v>225</v>
      </c>
      <c r="D1202" s="4">
        <v>0.70833333333333404</v>
      </c>
      <c r="E1202" s="36">
        <v>5.1682412004719946</v>
      </c>
      <c r="F1202" s="51">
        <f t="shared" si="109"/>
        <v>225.70833333333334</v>
      </c>
      <c r="G1202" s="69">
        <f t="shared" ref="G1202:G1206" si="116">LN(E1202)</f>
        <v>1.6425324373091563</v>
      </c>
      <c r="H1202" s="69"/>
      <c r="I1202" s="69"/>
      <c r="J1202" s="59">
        <v>8.7665586695855726</v>
      </c>
      <c r="K1202" s="36">
        <f t="shared" si="110"/>
        <v>-0.37354857227293348</v>
      </c>
    </row>
    <row r="1203" spans="1:11" x14ac:dyDescent="0.25">
      <c r="A1203" s="1">
        <v>1999</v>
      </c>
      <c r="B1203" s="2">
        <v>36385</v>
      </c>
      <c r="C1203" s="3">
        <v>225</v>
      </c>
      <c r="D1203" s="4">
        <v>0.75</v>
      </c>
      <c r="E1203" s="36">
        <v>4.6407332902223031</v>
      </c>
      <c r="F1203" s="51">
        <f t="shared" si="109"/>
        <v>225.75</v>
      </c>
      <c r="G1203" s="69">
        <f t="shared" si="116"/>
        <v>1.5348723904375237</v>
      </c>
      <c r="H1203" s="69"/>
      <c r="I1203" s="69"/>
      <c r="J1203" s="59">
        <v>8.2419117984157229</v>
      </c>
      <c r="K1203" s="36">
        <f t="shared" si="110"/>
        <v>-0.52750791024969157</v>
      </c>
    </row>
    <row r="1204" spans="1:11" x14ac:dyDescent="0.25">
      <c r="A1204" s="1">
        <v>1999</v>
      </c>
      <c r="B1204" s="2">
        <v>36385</v>
      </c>
      <c r="C1204" s="3">
        <v>225</v>
      </c>
      <c r="D1204" s="4">
        <v>0.79166666666666696</v>
      </c>
      <c r="E1204" s="36">
        <v>4.3538329925454615</v>
      </c>
      <c r="F1204" s="51">
        <f t="shared" si="109"/>
        <v>225.79166666666666</v>
      </c>
      <c r="G1204" s="69">
        <f t="shared" si="116"/>
        <v>1.4710566048294449</v>
      </c>
      <c r="H1204" s="69"/>
      <c r="I1204" s="69"/>
      <c r="J1204" s="59">
        <v>7.5010299019976161</v>
      </c>
      <c r="K1204" s="36">
        <f t="shared" si="110"/>
        <v>-0.28690029767684155</v>
      </c>
    </row>
    <row r="1205" spans="1:11" x14ac:dyDescent="0.25">
      <c r="A1205" s="1">
        <v>1999</v>
      </c>
      <c r="B1205" s="2">
        <v>36385</v>
      </c>
      <c r="C1205" s="3">
        <v>225</v>
      </c>
      <c r="D1205" s="4">
        <v>0.83333333333333404</v>
      </c>
      <c r="E1205" s="36">
        <v>3.9748401227371923</v>
      </c>
      <c r="F1205" s="51">
        <f t="shared" si="109"/>
        <v>225.83333333333334</v>
      </c>
      <c r="G1205" s="69">
        <f t="shared" si="116"/>
        <v>1.3799845266023754</v>
      </c>
      <c r="H1205" s="69"/>
      <c r="I1205" s="69"/>
      <c r="J1205" s="59">
        <v>7.0980800457099171</v>
      </c>
      <c r="K1205" s="36">
        <f t="shared" si="110"/>
        <v>-0.37899286980826918</v>
      </c>
    </row>
    <row r="1206" spans="1:11" x14ac:dyDescent="0.25">
      <c r="A1206" s="1">
        <v>1999</v>
      </c>
      <c r="B1206" s="2">
        <v>36385</v>
      </c>
      <c r="C1206" s="3">
        <v>225</v>
      </c>
      <c r="D1206" s="4">
        <v>0.875</v>
      </c>
      <c r="E1206" s="36">
        <v>3.666609997621646</v>
      </c>
      <c r="F1206" s="51">
        <f t="shared" si="109"/>
        <v>225.875</v>
      </c>
      <c r="G1206" s="69">
        <f t="shared" si="116"/>
        <v>1.2992675288167315</v>
      </c>
      <c r="H1206" s="69"/>
      <c r="I1206" s="69"/>
      <c r="J1206" s="59">
        <v>6.5657866892376298</v>
      </c>
      <c r="K1206" s="36">
        <f t="shared" si="110"/>
        <v>-0.30823012511554637</v>
      </c>
    </row>
    <row r="1207" spans="1:11" x14ac:dyDescent="0.25">
      <c r="A1207" s="1">
        <v>1999</v>
      </c>
      <c r="B1207" s="2">
        <v>36385</v>
      </c>
      <c r="C1207" s="3">
        <v>225</v>
      </c>
      <c r="D1207" s="4">
        <v>0.91666666666666696</v>
      </c>
      <c r="E1207" s="36">
        <v>3.513353826026508</v>
      </c>
      <c r="F1207" s="51">
        <f t="shared" si="109"/>
        <v>225.91666666666666</v>
      </c>
      <c r="G1207" s="69">
        <f>LN(E1207)</f>
        <v>1.2565710872629652</v>
      </c>
      <c r="I1207" s="69"/>
      <c r="J1207" s="59">
        <v>6.1328792101427609</v>
      </c>
      <c r="K1207" s="36">
        <f t="shared" si="110"/>
        <v>-0.15325617159513794</v>
      </c>
    </row>
    <row r="1208" spans="1:11" s="35" customFormat="1" x14ac:dyDescent="0.25">
      <c r="A1208" s="29">
        <v>1999</v>
      </c>
      <c r="B1208" s="30">
        <v>36385</v>
      </c>
      <c r="C1208" s="31">
        <v>225</v>
      </c>
      <c r="D1208" s="32">
        <v>0.95833333333333404</v>
      </c>
      <c r="E1208" s="34">
        <v>3.6102459343028501</v>
      </c>
      <c r="F1208" s="33">
        <f t="shared" si="109"/>
        <v>225.95833333333334</v>
      </c>
      <c r="G1208" s="68"/>
      <c r="H1208" s="68"/>
      <c r="I1208" s="68"/>
      <c r="J1208" s="60">
        <v>5.9176317781271175</v>
      </c>
      <c r="K1208" s="26">
        <f t="shared" si="110"/>
        <v>9.6892108276342093E-2</v>
      </c>
    </row>
    <row r="1209" spans="1:11" x14ac:dyDescent="0.25">
      <c r="A1209" s="1">
        <v>1999</v>
      </c>
      <c r="B1209" s="2">
        <v>36386</v>
      </c>
      <c r="C1209" s="3">
        <v>226</v>
      </c>
      <c r="D1209" s="4">
        <v>0</v>
      </c>
      <c r="E1209" s="7">
        <v>3.9144974347419912</v>
      </c>
      <c r="F1209" s="5">
        <f t="shared" si="109"/>
        <v>226</v>
      </c>
      <c r="G1209" s="67"/>
      <c r="H1209" s="67"/>
      <c r="I1209" s="67"/>
      <c r="J1209" s="59">
        <v>6.0537161998635529</v>
      </c>
      <c r="K1209" s="15">
        <f t="shared" si="110"/>
        <v>0.30425150043914106</v>
      </c>
    </row>
    <row r="1210" spans="1:11" x14ac:dyDescent="0.25">
      <c r="A1210" s="1">
        <v>1999</v>
      </c>
      <c r="B1210" s="2">
        <v>36386</v>
      </c>
      <c r="C1210" s="3">
        <v>226</v>
      </c>
      <c r="D1210" s="4">
        <v>4.1666666666666664E-2</v>
      </c>
      <c r="E1210" s="36">
        <v>3.9295096891134813</v>
      </c>
      <c r="F1210" s="51">
        <f t="shared" si="109"/>
        <v>226.04166666666666</v>
      </c>
      <c r="G1210" s="69">
        <f>LN(E1210)</f>
        <v>1.3685146570580373</v>
      </c>
      <c r="H1210" s="69"/>
      <c r="I1210" s="69"/>
      <c r="J1210" s="59">
        <v>6.4810357229522344</v>
      </c>
      <c r="K1210" s="15">
        <f t="shared" si="110"/>
        <v>1.5012254371490119E-2</v>
      </c>
    </row>
    <row r="1211" spans="1:11" x14ac:dyDescent="0.25">
      <c r="A1211" s="1">
        <v>1999</v>
      </c>
      <c r="B1211" s="2">
        <v>36386</v>
      </c>
      <c r="C1211" s="3">
        <v>226</v>
      </c>
      <c r="D1211" s="4">
        <v>8.3333333333333329E-2</v>
      </c>
      <c r="E1211" s="36">
        <v>3.7093662154395477</v>
      </c>
      <c r="F1211" s="51">
        <f t="shared" si="109"/>
        <v>226.08333333333334</v>
      </c>
      <c r="G1211" s="69">
        <f t="shared" ref="G1211:G1215" si="117">LN(E1211)</f>
        <v>1.3108610306080835</v>
      </c>
      <c r="H1211" s="69"/>
      <c r="I1211" s="69"/>
      <c r="J1211" s="59">
        <v>6.502120349878485</v>
      </c>
      <c r="K1211" s="36">
        <f t="shared" si="110"/>
        <v>-0.22014347367393361</v>
      </c>
    </row>
    <row r="1212" spans="1:11" x14ac:dyDescent="0.25">
      <c r="A1212" s="1">
        <v>1999</v>
      </c>
      <c r="B1212" s="2">
        <v>36386</v>
      </c>
      <c r="C1212" s="3">
        <v>226</v>
      </c>
      <c r="D1212" s="4">
        <v>0.125</v>
      </c>
      <c r="E1212" s="36">
        <v>3.6383364310453006</v>
      </c>
      <c r="F1212" s="51">
        <f t="shared" si="109"/>
        <v>226.125</v>
      </c>
      <c r="G1212" s="69"/>
      <c r="H1212" s="69"/>
      <c r="I1212" s="69"/>
      <c r="J1212" s="59">
        <v>6.1929300778645331</v>
      </c>
      <c r="K1212" s="36">
        <f t="shared" si="110"/>
        <v>-7.102978439424712E-2</v>
      </c>
    </row>
    <row r="1213" spans="1:11" x14ac:dyDescent="0.25">
      <c r="A1213" s="1">
        <v>1999</v>
      </c>
      <c r="B1213" s="2">
        <v>36386</v>
      </c>
      <c r="C1213" s="3">
        <v>226</v>
      </c>
      <c r="D1213" s="4">
        <v>0.16666666666666699</v>
      </c>
      <c r="E1213" s="36">
        <v>3.3129994884473053</v>
      </c>
      <c r="F1213" s="51">
        <f t="shared" si="109"/>
        <v>226.16666666666666</v>
      </c>
      <c r="G1213" s="69">
        <f t="shared" si="117"/>
        <v>1.1978539689100516</v>
      </c>
      <c r="H1213" s="69"/>
      <c r="I1213" s="69"/>
      <c r="J1213" s="59">
        <v>6.0931691447265459</v>
      </c>
      <c r="K1213" s="36">
        <f t="shared" si="110"/>
        <v>-0.32533694259799528</v>
      </c>
    </row>
    <row r="1214" spans="1:11" x14ac:dyDescent="0.25">
      <c r="A1214" s="1">
        <v>1999</v>
      </c>
      <c r="B1214" s="2">
        <v>36386</v>
      </c>
      <c r="C1214" s="3">
        <v>226</v>
      </c>
      <c r="D1214" s="4">
        <v>0.20833333333333401</v>
      </c>
      <c r="E1214" s="36">
        <v>3.0606016722325826</v>
      </c>
      <c r="F1214" s="51">
        <f t="shared" si="109"/>
        <v>226.20833333333334</v>
      </c>
      <c r="G1214" s="69">
        <f t="shared" si="117"/>
        <v>1.1186115215487535</v>
      </c>
      <c r="H1214" s="69"/>
      <c r="I1214" s="69"/>
      <c r="J1214" s="59">
        <v>5.6362352365832935</v>
      </c>
      <c r="K1214" s="36">
        <f t="shared" si="110"/>
        <v>-0.25239781621472268</v>
      </c>
    </row>
    <row r="1215" spans="1:11" x14ac:dyDescent="0.25">
      <c r="A1215" s="1">
        <v>1999</v>
      </c>
      <c r="B1215" s="2">
        <v>36386</v>
      </c>
      <c r="C1215" s="3">
        <v>226</v>
      </c>
      <c r="D1215" s="4">
        <v>0.25</v>
      </c>
      <c r="E1215" s="36">
        <v>2.9641447931452278</v>
      </c>
      <c r="F1215" s="51">
        <f t="shared" si="109"/>
        <v>226.25</v>
      </c>
      <c r="G1215" s="69">
        <f t="shared" si="117"/>
        <v>1.0865885568294975</v>
      </c>
      <c r="H1215" s="69"/>
      <c r="I1215" s="69"/>
      <c r="J1215" s="59">
        <v>5.2817439216749751</v>
      </c>
      <c r="K1215" s="36">
        <f t="shared" si="110"/>
        <v>-9.6456879087354785E-2</v>
      </c>
    </row>
    <row r="1216" spans="1:11" x14ac:dyDescent="0.25">
      <c r="A1216" s="1">
        <v>1999</v>
      </c>
      <c r="B1216" s="2">
        <v>36386</v>
      </c>
      <c r="C1216" s="3">
        <v>226</v>
      </c>
      <c r="D1216" s="4">
        <v>0.29166666666666702</v>
      </c>
      <c r="E1216" s="7">
        <v>2.9880245552155476</v>
      </c>
      <c r="F1216" s="5">
        <f t="shared" si="109"/>
        <v>226.29166666666666</v>
      </c>
      <c r="G1216" s="67"/>
      <c r="H1216" s="67"/>
      <c r="I1216" s="67"/>
      <c r="J1216" s="59">
        <v>5.1462707768893647</v>
      </c>
      <c r="K1216" s="15">
        <f t="shared" si="110"/>
        <v>2.3879762070319721E-2</v>
      </c>
    </row>
    <row r="1217" spans="1:11" x14ac:dyDescent="0.25">
      <c r="A1217" s="1">
        <v>1999</v>
      </c>
      <c r="B1217" s="2">
        <v>36386</v>
      </c>
      <c r="C1217" s="3">
        <v>226</v>
      </c>
      <c r="D1217" s="4">
        <v>0.33333333333333398</v>
      </c>
      <c r="E1217" s="7">
        <v>3.1221724448586614</v>
      </c>
      <c r="F1217" s="5">
        <f t="shared" si="109"/>
        <v>226.33333333333334</v>
      </c>
      <c r="G1217" s="67"/>
      <c r="H1217" s="67"/>
      <c r="I1217" s="67"/>
      <c r="J1217" s="59">
        <v>5.1798097685611619</v>
      </c>
      <c r="K1217" s="15">
        <f t="shared" si="110"/>
        <v>0.13414788964311386</v>
      </c>
    </row>
    <row r="1218" spans="1:11" x14ac:dyDescent="0.25">
      <c r="A1218" s="1">
        <v>1999</v>
      </c>
      <c r="B1218" s="2">
        <v>36386</v>
      </c>
      <c r="C1218" s="3">
        <v>226</v>
      </c>
      <c r="D1218" s="4">
        <v>0.375</v>
      </c>
      <c r="E1218" s="7">
        <v>3.4454815742749032</v>
      </c>
      <c r="F1218" s="5">
        <f t="shared" ref="F1218:F1281" si="118">SUM(C1218+D1218)</f>
        <v>226.375</v>
      </c>
      <c r="G1218" s="67"/>
      <c r="H1218" s="67"/>
      <c r="I1218" s="67"/>
      <c r="J1218" s="59">
        <v>5.3682197259250861</v>
      </c>
      <c r="K1218" s="15">
        <f t="shared" si="110"/>
        <v>0.32330912941624179</v>
      </c>
    </row>
    <row r="1219" spans="1:11" x14ac:dyDescent="0.25">
      <c r="A1219" s="1">
        <v>1999</v>
      </c>
      <c r="B1219" s="2">
        <v>36386</v>
      </c>
      <c r="C1219" s="3">
        <v>226</v>
      </c>
      <c r="D1219" s="4">
        <v>0.41666666666666702</v>
      </c>
      <c r="E1219" s="7">
        <v>3.8549336482490633</v>
      </c>
      <c r="F1219" s="5">
        <f t="shared" si="118"/>
        <v>226.41666666666666</v>
      </c>
      <c r="G1219" s="67"/>
      <c r="H1219" s="67"/>
      <c r="I1219" s="67"/>
      <c r="J1219" s="59">
        <v>5.8223055818467735</v>
      </c>
      <c r="K1219" s="15">
        <f t="shared" ref="K1219:K1282" si="119">E1219-E1218</f>
        <v>0.40945207397416006</v>
      </c>
    </row>
    <row r="1220" spans="1:11" x14ac:dyDescent="0.25">
      <c r="A1220" s="1">
        <v>1999</v>
      </c>
      <c r="B1220" s="2">
        <v>36386</v>
      </c>
      <c r="C1220" s="3">
        <v>226</v>
      </c>
      <c r="D1220" s="4">
        <v>0.45833333333333398</v>
      </c>
      <c r="E1220" s="7">
        <v>4.1448823574065052</v>
      </c>
      <c r="F1220" s="5">
        <f t="shared" si="118"/>
        <v>226.45833333333334</v>
      </c>
      <c r="G1220" s="67"/>
      <c r="H1220" s="67"/>
      <c r="I1220" s="67"/>
      <c r="J1220" s="59">
        <v>6.3973787194509315</v>
      </c>
      <c r="K1220" s="15">
        <f t="shared" si="119"/>
        <v>0.28994870915744198</v>
      </c>
    </row>
    <row r="1221" spans="1:11" x14ac:dyDescent="0.25">
      <c r="A1221" s="1">
        <v>1999</v>
      </c>
      <c r="B1221" s="2">
        <v>36386</v>
      </c>
      <c r="C1221" s="3">
        <v>226</v>
      </c>
      <c r="D1221" s="4">
        <v>0.5</v>
      </c>
      <c r="E1221" s="7">
        <v>4.2402254302420674</v>
      </c>
      <c r="F1221" s="5">
        <f t="shared" si="118"/>
        <v>226.5</v>
      </c>
      <c r="G1221" s="67"/>
      <c r="H1221" s="67"/>
      <c r="I1221" s="67"/>
      <c r="J1221" s="59">
        <v>6.8046100525372264</v>
      </c>
      <c r="K1221" s="15">
        <f t="shared" si="119"/>
        <v>9.5343072835562204E-2</v>
      </c>
    </row>
    <row r="1222" spans="1:11" x14ac:dyDescent="0.25">
      <c r="A1222" s="1">
        <v>1999</v>
      </c>
      <c r="B1222" s="2">
        <v>36386</v>
      </c>
      <c r="C1222" s="3">
        <v>226</v>
      </c>
      <c r="D1222" s="4">
        <v>0.54166666666666696</v>
      </c>
      <c r="E1222" s="36">
        <v>4.3211096937717448</v>
      </c>
      <c r="F1222" s="51">
        <f t="shared" si="118"/>
        <v>226.54166666666666</v>
      </c>
      <c r="G1222" s="69"/>
      <c r="H1222" s="69"/>
      <c r="I1222" s="69"/>
      <c r="J1222" s="59">
        <v>6.9385188626995324</v>
      </c>
      <c r="K1222" s="15">
        <f t="shared" si="119"/>
        <v>8.0884263529677369E-2</v>
      </c>
    </row>
    <row r="1223" spans="1:11" x14ac:dyDescent="0.25">
      <c r="A1223" s="1">
        <v>1999</v>
      </c>
      <c r="B1223" s="2">
        <v>36386</v>
      </c>
      <c r="C1223" s="3">
        <v>226</v>
      </c>
      <c r="D1223" s="4">
        <v>0.58333333333333404</v>
      </c>
      <c r="E1223" s="36">
        <v>4.2562973691390162</v>
      </c>
      <c r="F1223" s="51">
        <f t="shared" si="118"/>
        <v>226.58333333333334</v>
      </c>
      <c r="G1223" s="69"/>
      <c r="H1223" s="69"/>
      <c r="I1223" s="69"/>
      <c r="J1223" s="59">
        <v>7.05212035642099</v>
      </c>
      <c r="K1223" s="36">
        <f t="shared" si="119"/>
        <v>-6.4812324632728568E-2</v>
      </c>
    </row>
    <row r="1224" spans="1:11" x14ac:dyDescent="0.25">
      <c r="A1224" s="1">
        <v>1999</v>
      </c>
      <c r="B1224" s="2">
        <v>36386</v>
      </c>
      <c r="C1224" s="3">
        <v>226</v>
      </c>
      <c r="D1224" s="4">
        <v>0.625</v>
      </c>
      <c r="E1224" s="36">
        <v>4.020614415073922</v>
      </c>
      <c r="F1224" s="51">
        <f t="shared" si="118"/>
        <v>226.625</v>
      </c>
      <c r="G1224" s="69"/>
      <c r="H1224" s="69"/>
      <c r="I1224" s="69"/>
      <c r="J1224" s="59">
        <v>6.9610918105885062</v>
      </c>
      <c r="K1224" s="36">
        <f t="shared" si="119"/>
        <v>-0.23568295406509421</v>
      </c>
    </row>
    <row r="1225" spans="1:11" x14ac:dyDescent="0.25">
      <c r="A1225" s="1">
        <v>1999</v>
      </c>
      <c r="B1225" s="2">
        <v>36386</v>
      </c>
      <c r="C1225" s="3">
        <v>226</v>
      </c>
      <c r="D1225" s="4">
        <v>0.66666666666666696</v>
      </c>
      <c r="E1225" s="36">
        <v>3.8254406960905802</v>
      </c>
      <c r="F1225" s="51">
        <f t="shared" si="118"/>
        <v>226.66666666666666</v>
      </c>
      <c r="G1225" s="69"/>
      <c r="H1225" s="69"/>
      <c r="I1225" s="69"/>
      <c r="J1225" s="59">
        <v>6.6300764256656199</v>
      </c>
      <c r="K1225" s="36">
        <f t="shared" si="119"/>
        <v>-0.19517371898334179</v>
      </c>
    </row>
    <row r="1226" spans="1:11" x14ac:dyDescent="0.25">
      <c r="A1226" s="1">
        <v>1999</v>
      </c>
      <c r="B1226" s="2">
        <v>36386</v>
      </c>
      <c r="C1226" s="3">
        <v>226</v>
      </c>
      <c r="D1226" s="4">
        <v>0.70833333333333404</v>
      </c>
      <c r="E1226" s="36">
        <v>3.6383364310453006</v>
      </c>
      <c r="F1226" s="51">
        <f t="shared" si="118"/>
        <v>226.70833333333334</v>
      </c>
      <c r="G1226" s="69"/>
      <c r="H1226" s="69"/>
      <c r="I1226" s="69"/>
      <c r="J1226" s="59">
        <v>6.355956033835084</v>
      </c>
      <c r="K1226" s="36">
        <f t="shared" si="119"/>
        <v>-0.18710426504527966</v>
      </c>
    </row>
    <row r="1227" spans="1:11" x14ac:dyDescent="0.25">
      <c r="A1227" s="1">
        <v>1999</v>
      </c>
      <c r="B1227" s="2">
        <v>36386</v>
      </c>
      <c r="C1227" s="3">
        <v>226</v>
      </c>
      <c r="D1227" s="4">
        <v>0.75</v>
      </c>
      <c r="E1227" s="36">
        <v>3.5546094165252238</v>
      </c>
      <c r="F1227" s="51">
        <f t="shared" si="118"/>
        <v>226.75</v>
      </c>
      <c r="G1227" s="69"/>
      <c r="H1227" s="69"/>
      <c r="I1227" s="69"/>
      <c r="J1227" s="59">
        <v>6.0931691447265459</v>
      </c>
      <c r="K1227" s="36">
        <f t="shared" si="119"/>
        <v>-8.3727014520076803E-2</v>
      </c>
    </row>
    <row r="1228" spans="1:11" x14ac:dyDescent="0.25">
      <c r="A1228" s="1">
        <v>1999</v>
      </c>
      <c r="B1228" s="2">
        <v>36386</v>
      </c>
      <c r="C1228" s="3">
        <v>226</v>
      </c>
      <c r="D1228" s="4">
        <v>0.79166666666666696</v>
      </c>
      <c r="E1228" s="36">
        <v>3.4860725849780194</v>
      </c>
      <c r="F1228" s="51">
        <f t="shared" si="118"/>
        <v>226.79166666666666</v>
      </c>
      <c r="G1228" s="69"/>
      <c r="H1228" s="69"/>
      <c r="I1228" s="69"/>
      <c r="J1228" s="59">
        <v>5.9755750232095837</v>
      </c>
      <c r="K1228" s="36">
        <f t="shared" si="119"/>
        <v>-6.8536831547204358E-2</v>
      </c>
    </row>
    <row r="1229" spans="1:11" x14ac:dyDescent="0.25">
      <c r="A1229" s="1">
        <v>1999</v>
      </c>
      <c r="B1229" s="2">
        <v>36386</v>
      </c>
      <c r="C1229" s="3">
        <v>226</v>
      </c>
      <c r="D1229" s="4">
        <v>0.83333333333333404</v>
      </c>
      <c r="E1229" s="36">
        <v>3.3522932839373154</v>
      </c>
      <c r="F1229" s="51">
        <f t="shared" si="118"/>
        <v>226.83333333333334</v>
      </c>
      <c r="G1229" s="69">
        <f t="shared" ref="G1229:G1235" si="120">LN(E1229)</f>
        <v>1.2096446740003839</v>
      </c>
      <c r="H1229" s="69"/>
      <c r="J1229" s="59">
        <v>5.8793154283399147</v>
      </c>
      <c r="K1229" s="36">
        <f t="shared" si="119"/>
        <v>-0.13377930104070401</v>
      </c>
    </row>
    <row r="1230" spans="1:11" x14ac:dyDescent="0.25">
      <c r="A1230" s="1">
        <v>1999</v>
      </c>
      <c r="B1230" s="2">
        <v>36386</v>
      </c>
      <c r="C1230" s="3">
        <v>226</v>
      </c>
      <c r="D1230" s="4">
        <v>0.875</v>
      </c>
      <c r="E1230" s="36">
        <v>3.0851100577478485</v>
      </c>
      <c r="F1230" s="51">
        <f t="shared" si="118"/>
        <v>226.875</v>
      </c>
      <c r="G1230" s="69">
        <f t="shared" si="120"/>
        <v>1.1265873318418678</v>
      </c>
      <c r="H1230" s="69"/>
      <c r="J1230" s="59">
        <v>5.6914231515973528</v>
      </c>
      <c r="K1230" s="36">
        <f t="shared" si="119"/>
        <v>-0.26718322618946688</v>
      </c>
    </row>
    <row r="1231" spans="1:11" x14ac:dyDescent="0.25">
      <c r="A1231" s="1">
        <v>1999</v>
      </c>
      <c r="B1231" s="2">
        <v>36386</v>
      </c>
      <c r="C1231" s="3">
        <v>226</v>
      </c>
      <c r="D1231" s="4">
        <v>0.91666666666666696</v>
      </c>
      <c r="E1231" s="36">
        <v>2.7785897375154143</v>
      </c>
      <c r="F1231" s="51">
        <f t="shared" si="118"/>
        <v>226.91666666666666</v>
      </c>
      <c r="G1231" s="69">
        <f t="shared" si="120"/>
        <v>1.0219435103245995</v>
      </c>
      <c r="H1231" s="69"/>
      <c r="J1231" s="59">
        <v>5.3161658114436072</v>
      </c>
      <c r="K1231" s="36">
        <f t="shared" si="119"/>
        <v>-0.30652032023243425</v>
      </c>
    </row>
    <row r="1232" spans="1:11" s="35" customFormat="1" x14ac:dyDescent="0.25">
      <c r="A1232" s="29">
        <v>1999</v>
      </c>
      <c r="B1232" s="30">
        <v>36386</v>
      </c>
      <c r="C1232" s="31">
        <v>226</v>
      </c>
      <c r="D1232" s="32">
        <v>0.95833333333333404</v>
      </c>
      <c r="E1232" s="37">
        <v>2.4453933812562356</v>
      </c>
      <c r="F1232" s="52">
        <f t="shared" si="118"/>
        <v>226.95833333333334</v>
      </c>
      <c r="G1232" s="70">
        <f t="shared" si="120"/>
        <v>0.89420600211442458</v>
      </c>
      <c r="H1232" s="70"/>
      <c r="I1232" s="70"/>
      <c r="J1232" s="60">
        <v>4.8856597437014244</v>
      </c>
      <c r="K1232" s="37">
        <f t="shared" si="119"/>
        <v>-0.33319635625917865</v>
      </c>
    </row>
    <row r="1233" spans="1:11" x14ac:dyDescent="0.25">
      <c r="A1233" s="1">
        <v>1999</v>
      </c>
      <c r="B1233" s="2">
        <v>36387</v>
      </c>
      <c r="C1233" s="3">
        <v>227</v>
      </c>
      <c r="D1233" s="4">
        <v>0</v>
      </c>
      <c r="E1233" s="36">
        <v>2.2095166385944616</v>
      </c>
      <c r="F1233" s="51">
        <f t="shared" si="118"/>
        <v>227</v>
      </c>
      <c r="G1233" s="69">
        <f t="shared" si="120"/>
        <v>0.79277377603980659</v>
      </c>
      <c r="H1233" s="69"/>
      <c r="J1233" s="59">
        <v>4.4176873332250501</v>
      </c>
      <c r="K1233" s="36">
        <f t="shared" si="119"/>
        <v>-0.23587674266177405</v>
      </c>
    </row>
    <row r="1234" spans="1:11" x14ac:dyDescent="0.25">
      <c r="A1234" s="1">
        <v>1999</v>
      </c>
      <c r="B1234" s="2">
        <v>36387</v>
      </c>
      <c r="C1234" s="3">
        <v>227</v>
      </c>
      <c r="D1234" s="4">
        <v>4.1666666666666664E-2</v>
      </c>
      <c r="E1234" s="36">
        <v>2.0532195265037476</v>
      </c>
      <c r="F1234" s="51">
        <f t="shared" si="118"/>
        <v>227.04166666666666</v>
      </c>
      <c r="G1234" s="69">
        <f t="shared" si="120"/>
        <v>0.71940906193725529</v>
      </c>
      <c r="H1234" s="69"/>
      <c r="J1234" s="59">
        <v>4.0863997733068276</v>
      </c>
      <c r="K1234" s="36">
        <f t="shared" si="119"/>
        <v>-0.15629711209071395</v>
      </c>
    </row>
    <row r="1235" spans="1:11" x14ac:dyDescent="0.25">
      <c r="A1235" s="1">
        <v>1999</v>
      </c>
      <c r="B1235" s="2">
        <v>36387</v>
      </c>
      <c r="C1235" s="3">
        <v>227</v>
      </c>
      <c r="D1235" s="4">
        <v>8.3333333333333329E-2</v>
      </c>
      <c r="E1235" s="36">
        <v>1.9393877141766489</v>
      </c>
      <c r="F1235" s="51">
        <f t="shared" si="118"/>
        <v>227.08333333333334</v>
      </c>
      <c r="G1235" s="69">
        <f t="shared" si="120"/>
        <v>0.6623723120103745</v>
      </c>
      <c r="H1235" s="69">
        <f>LN(E1235)</f>
        <v>0.6623723120103745</v>
      </c>
      <c r="J1235" s="59">
        <v>3.8668813574490835</v>
      </c>
      <c r="K1235" s="36">
        <f t="shared" si="119"/>
        <v>-0.11383181232709871</v>
      </c>
    </row>
    <row r="1236" spans="1:11" x14ac:dyDescent="0.25">
      <c r="A1236" s="1">
        <v>1999</v>
      </c>
      <c r="B1236" s="2">
        <v>36387</v>
      </c>
      <c r="C1236" s="3">
        <v>227</v>
      </c>
      <c r="D1236" s="4">
        <v>0.125</v>
      </c>
      <c r="E1236" s="36">
        <v>1.8550376613741542</v>
      </c>
      <c r="F1236" s="51">
        <f t="shared" si="118"/>
        <v>227.125</v>
      </c>
      <c r="H1236" s="69">
        <f>LN(E1236)</f>
        <v>0.61790499848087932</v>
      </c>
      <c r="J1236" s="59">
        <v>3.707005216540237</v>
      </c>
      <c r="K1236" s="36">
        <f t="shared" si="119"/>
        <v>-8.4350052802494746E-2</v>
      </c>
    </row>
    <row r="1237" spans="1:11" x14ac:dyDescent="0.25">
      <c r="A1237" s="1">
        <v>1999</v>
      </c>
      <c r="B1237" s="2">
        <v>36387</v>
      </c>
      <c r="C1237" s="3">
        <v>227</v>
      </c>
      <c r="D1237" s="4">
        <v>0.16666666666666699</v>
      </c>
      <c r="E1237" s="36">
        <v>1.7976017309169667</v>
      </c>
      <c r="F1237" s="51">
        <f t="shared" si="118"/>
        <v>227.16666666666666</v>
      </c>
      <c r="H1237" s="69">
        <f>LN(E1237)</f>
        <v>0.5864534047929284</v>
      </c>
      <c r="J1237" s="59">
        <v>3.5885360412558343</v>
      </c>
      <c r="K1237" s="36">
        <f t="shared" si="119"/>
        <v>-5.7435930457187423E-2</v>
      </c>
    </row>
    <row r="1238" spans="1:11" x14ac:dyDescent="0.25">
      <c r="A1238" s="1">
        <v>1999</v>
      </c>
      <c r="B1238" s="2">
        <v>36387</v>
      </c>
      <c r="C1238" s="3">
        <v>227</v>
      </c>
      <c r="D1238" s="4">
        <v>0.20833333333333401</v>
      </c>
      <c r="E1238" s="36">
        <v>1.7573682588527633</v>
      </c>
      <c r="F1238" s="51">
        <f t="shared" si="118"/>
        <v>227.20833333333334</v>
      </c>
      <c r="H1238" s="69">
        <f>LN(E1238)</f>
        <v>0.56381738249209845</v>
      </c>
      <c r="J1238" s="59">
        <v>3.5078675996024811</v>
      </c>
      <c r="K1238" s="36">
        <f t="shared" si="119"/>
        <v>-4.0233472064203468E-2</v>
      </c>
    </row>
    <row r="1239" spans="1:11" x14ac:dyDescent="0.25">
      <c r="A1239" s="1">
        <v>1999</v>
      </c>
      <c r="B1239" s="2">
        <v>36387</v>
      </c>
      <c r="C1239" s="3">
        <v>227</v>
      </c>
      <c r="D1239" s="4">
        <v>0.25</v>
      </c>
      <c r="E1239" s="36">
        <v>1.7493996747340015</v>
      </c>
      <c r="F1239" s="51">
        <f t="shared" si="118"/>
        <v>227.25</v>
      </c>
      <c r="G1239" s="69"/>
      <c r="I1239" s="69"/>
      <c r="J1239" s="59">
        <v>3.4513599141190494</v>
      </c>
      <c r="K1239" s="36">
        <f t="shared" si="119"/>
        <v>-7.968584118761779E-3</v>
      </c>
    </row>
    <row r="1240" spans="1:11" x14ac:dyDescent="0.25">
      <c r="A1240" s="1">
        <v>1999</v>
      </c>
      <c r="B1240" s="2">
        <v>36387</v>
      </c>
      <c r="C1240" s="3">
        <v>227</v>
      </c>
      <c r="D1240" s="4">
        <v>0.29166666666666702</v>
      </c>
      <c r="E1240" s="7">
        <v>1.7976017309169667</v>
      </c>
      <c r="F1240" s="5">
        <f t="shared" si="118"/>
        <v>227.29166666666666</v>
      </c>
      <c r="G1240" s="67"/>
      <c r="H1240" s="67"/>
      <c r="I1240" s="67"/>
      <c r="J1240" s="59">
        <v>3.4401680824915748</v>
      </c>
      <c r="K1240" s="15">
        <f t="shared" si="119"/>
        <v>4.8202056182965247E-2</v>
      </c>
    </row>
    <row r="1241" spans="1:11" x14ac:dyDescent="0.25">
      <c r="A1241" s="1">
        <v>1999</v>
      </c>
      <c r="B1241" s="2">
        <v>36387</v>
      </c>
      <c r="C1241" s="3">
        <v>227</v>
      </c>
      <c r="D1241" s="4">
        <v>0.33333333333333398</v>
      </c>
      <c r="E1241" s="7">
        <v>1.8884492825954611</v>
      </c>
      <c r="F1241" s="5">
        <f t="shared" si="118"/>
        <v>227.33333333333334</v>
      </c>
      <c r="G1241" s="67"/>
      <c r="H1241" s="67"/>
      <c r="I1241" s="67"/>
      <c r="J1241" s="59">
        <v>3.5078675996024811</v>
      </c>
      <c r="K1241" s="15">
        <f t="shared" si="119"/>
        <v>9.0847551678494343E-2</v>
      </c>
    </row>
    <row r="1242" spans="1:11" x14ac:dyDescent="0.25">
      <c r="A1242" s="1">
        <v>1999</v>
      </c>
      <c r="B1242" s="2">
        <v>36387</v>
      </c>
      <c r="C1242" s="3">
        <v>227</v>
      </c>
      <c r="D1242" s="4">
        <v>0.375</v>
      </c>
      <c r="E1242" s="7">
        <v>2.0532195265037476</v>
      </c>
      <c r="F1242" s="5">
        <f t="shared" si="118"/>
        <v>227.375</v>
      </c>
      <c r="G1242" s="67"/>
      <c r="H1242" s="67"/>
      <c r="I1242" s="67"/>
      <c r="J1242" s="59">
        <v>3.6354624755554226</v>
      </c>
      <c r="K1242" s="15">
        <f t="shared" si="119"/>
        <v>0.16477024390828654</v>
      </c>
    </row>
    <row r="1243" spans="1:11" x14ac:dyDescent="0.25">
      <c r="A1243" s="1">
        <v>1999</v>
      </c>
      <c r="B1243" s="2">
        <v>36387</v>
      </c>
      <c r="C1243" s="3">
        <v>227</v>
      </c>
      <c r="D1243" s="4">
        <v>0.41666666666666702</v>
      </c>
      <c r="E1243" s="7">
        <v>2.3947247357435497</v>
      </c>
      <c r="F1243" s="5">
        <f t="shared" si="118"/>
        <v>227.41666666666666</v>
      </c>
      <c r="G1243" s="67"/>
      <c r="H1243" s="67"/>
      <c r="I1243" s="67"/>
      <c r="J1243" s="59">
        <v>3.8668813574490835</v>
      </c>
      <c r="K1243" s="15">
        <f t="shared" si="119"/>
        <v>0.3415052092398021</v>
      </c>
    </row>
    <row r="1244" spans="1:11" x14ac:dyDescent="0.25">
      <c r="A1244" s="1">
        <v>1999</v>
      </c>
      <c r="B1244" s="2">
        <v>36387</v>
      </c>
      <c r="C1244" s="3">
        <v>227</v>
      </c>
      <c r="D1244" s="4">
        <v>0.45833333333333398</v>
      </c>
      <c r="E1244" s="7">
        <v>3.1721540869693481</v>
      </c>
      <c r="F1244" s="5">
        <f t="shared" si="118"/>
        <v>227.45833333333334</v>
      </c>
      <c r="G1244" s="67"/>
      <c r="H1244" s="67"/>
      <c r="I1244" s="67"/>
      <c r="J1244" s="59">
        <v>4.3465235052577942</v>
      </c>
      <c r="K1244" s="15">
        <f t="shared" si="119"/>
        <v>0.77742935122579837</v>
      </c>
    </row>
    <row r="1245" spans="1:11" x14ac:dyDescent="0.25">
      <c r="A1245" s="1">
        <v>1999</v>
      </c>
      <c r="B1245" s="2">
        <v>36387</v>
      </c>
      <c r="C1245" s="3">
        <v>227</v>
      </c>
      <c r="D1245" s="4">
        <v>0.5</v>
      </c>
      <c r="E1245" s="7">
        <v>4.1291717074168597</v>
      </c>
      <c r="F1245" s="5">
        <f t="shared" si="118"/>
        <v>227.5</v>
      </c>
      <c r="G1245" s="67"/>
      <c r="H1245" s="67"/>
      <c r="I1245" s="67"/>
      <c r="J1245" s="59">
        <v>5.4384186614738033</v>
      </c>
      <c r="K1245" s="15">
        <f t="shared" si="119"/>
        <v>0.9570176204475116</v>
      </c>
    </row>
    <row r="1246" spans="1:11" x14ac:dyDescent="0.25">
      <c r="A1246" s="1">
        <v>1999</v>
      </c>
      <c r="B1246" s="2">
        <v>36387</v>
      </c>
      <c r="C1246" s="3">
        <v>227</v>
      </c>
      <c r="D1246" s="4">
        <v>0.54166666666666696</v>
      </c>
      <c r="E1246" s="7">
        <v>5.1113387372343508</v>
      </c>
      <c r="F1246" s="5">
        <f t="shared" si="118"/>
        <v>227.54166666666666</v>
      </c>
      <c r="G1246" s="67"/>
      <c r="H1246" s="67"/>
      <c r="I1246" s="67"/>
      <c r="J1246" s="59">
        <v>6.7825445328888474</v>
      </c>
      <c r="K1246" s="15">
        <f t="shared" si="119"/>
        <v>0.98216702981749116</v>
      </c>
    </row>
    <row r="1247" spans="1:11" x14ac:dyDescent="0.25">
      <c r="A1247" s="1">
        <v>1999</v>
      </c>
      <c r="B1247" s="2">
        <v>36387</v>
      </c>
      <c r="C1247" s="3">
        <v>227</v>
      </c>
      <c r="D1247" s="4">
        <v>0.58333333333333404</v>
      </c>
      <c r="E1247" s="7">
        <v>5.5417897727449281</v>
      </c>
      <c r="F1247" s="5">
        <f t="shared" si="118"/>
        <v>227.58333333333334</v>
      </c>
      <c r="G1247" s="67"/>
      <c r="H1247" s="67"/>
      <c r="I1247" s="67"/>
      <c r="J1247" s="59">
        <v>8.1619926084752112</v>
      </c>
      <c r="K1247" s="15">
        <f t="shared" si="119"/>
        <v>0.43045103551057728</v>
      </c>
    </row>
    <row r="1248" spans="1:11" x14ac:dyDescent="0.25">
      <c r="A1248" s="1">
        <v>1999</v>
      </c>
      <c r="B1248" s="2">
        <v>36387</v>
      </c>
      <c r="C1248" s="3">
        <v>227</v>
      </c>
      <c r="D1248" s="4">
        <v>0.625</v>
      </c>
      <c r="E1248" s="36">
        <v>5.5824684203095503</v>
      </c>
      <c r="F1248" s="51">
        <f t="shared" si="118"/>
        <v>227.625</v>
      </c>
      <c r="G1248" s="69"/>
      <c r="H1248" s="69"/>
      <c r="I1248" s="69"/>
      <c r="J1248" s="59">
        <v>8.7665586695855726</v>
      </c>
      <c r="K1248" s="15">
        <f t="shared" si="119"/>
        <v>4.0678647564622139E-2</v>
      </c>
    </row>
    <row r="1249" spans="1:11" x14ac:dyDescent="0.25">
      <c r="A1249" s="1">
        <v>1999</v>
      </c>
      <c r="B1249" s="2">
        <v>36387</v>
      </c>
      <c r="C1249" s="3">
        <v>227</v>
      </c>
      <c r="D1249" s="4">
        <v>0.66666666666666696</v>
      </c>
      <c r="E1249" s="36">
        <v>5.3423134722055261</v>
      </c>
      <c r="F1249" s="51">
        <f t="shared" si="118"/>
        <v>227.66666666666666</v>
      </c>
      <c r="G1249" s="69"/>
      <c r="H1249" s="69"/>
      <c r="I1249" s="69"/>
      <c r="J1249" s="59">
        <v>8.8236916015583571</v>
      </c>
      <c r="K1249" s="36">
        <f t="shared" si="119"/>
        <v>-0.24015494810402416</v>
      </c>
    </row>
    <row r="1250" spans="1:11" x14ac:dyDescent="0.25">
      <c r="A1250" s="1">
        <v>1999</v>
      </c>
      <c r="B1250" s="2">
        <v>36387</v>
      </c>
      <c r="C1250" s="3">
        <v>227</v>
      </c>
      <c r="D1250" s="4">
        <v>0.70833333333333404</v>
      </c>
      <c r="E1250" s="36">
        <v>5.0177247987725524</v>
      </c>
      <c r="F1250" s="51">
        <f t="shared" si="118"/>
        <v>227.70833333333334</v>
      </c>
      <c r="G1250" s="69"/>
      <c r="H1250" s="69"/>
      <c r="I1250" s="69"/>
      <c r="J1250" s="59">
        <v>8.4863953261313565</v>
      </c>
      <c r="K1250" s="36">
        <f t="shared" si="119"/>
        <v>-0.32458867343297371</v>
      </c>
    </row>
    <row r="1251" spans="1:11" x14ac:dyDescent="0.25">
      <c r="A1251" s="1">
        <v>1999</v>
      </c>
      <c r="B1251" s="2">
        <v>36387</v>
      </c>
      <c r="C1251" s="3">
        <v>227</v>
      </c>
      <c r="D1251" s="4">
        <v>0.75</v>
      </c>
      <c r="E1251" s="36">
        <v>4.6061523273403759</v>
      </c>
      <c r="F1251" s="51">
        <f t="shared" si="118"/>
        <v>227.75</v>
      </c>
      <c r="G1251" s="69">
        <f t="shared" ref="G1251:G1257" si="121">LN(E1251)</f>
        <v>1.5273928723541133</v>
      </c>
      <c r="H1251" s="69"/>
      <c r="I1251" s="69"/>
      <c r="J1251" s="59">
        <v>8.030512357826618</v>
      </c>
      <c r="K1251" s="36">
        <f t="shared" si="119"/>
        <v>-0.41157247143217646</v>
      </c>
    </row>
    <row r="1252" spans="1:11" x14ac:dyDescent="0.25">
      <c r="A1252" s="1">
        <v>1999</v>
      </c>
      <c r="B1252" s="2">
        <v>36387</v>
      </c>
      <c r="C1252" s="3">
        <v>227</v>
      </c>
      <c r="D1252" s="4">
        <v>0.79166666666666696</v>
      </c>
      <c r="E1252" s="36">
        <v>4.1291717074168597</v>
      </c>
      <c r="F1252" s="51">
        <f t="shared" si="118"/>
        <v>227.79166666666666</v>
      </c>
      <c r="G1252" s="69">
        <f t="shared" si="121"/>
        <v>1.4180768317542005</v>
      </c>
      <c r="H1252" s="69"/>
      <c r="I1252" s="69"/>
      <c r="J1252" s="59">
        <v>7.4524611339050217</v>
      </c>
      <c r="K1252" s="36">
        <f t="shared" si="119"/>
        <v>-0.47698061992351626</v>
      </c>
    </row>
    <row r="1253" spans="1:11" x14ac:dyDescent="0.25">
      <c r="A1253" s="1">
        <v>1999</v>
      </c>
      <c r="B1253" s="2">
        <v>36387</v>
      </c>
      <c r="C1253" s="3">
        <v>227</v>
      </c>
      <c r="D1253" s="4">
        <v>0.83333333333333404</v>
      </c>
      <c r="E1253" s="36">
        <v>3.666609997621646</v>
      </c>
      <c r="F1253" s="51">
        <f t="shared" si="118"/>
        <v>227.83333333333334</v>
      </c>
      <c r="G1253" s="69">
        <f t="shared" si="121"/>
        <v>1.2992675288167315</v>
      </c>
      <c r="H1253" s="69"/>
      <c r="I1253" s="69"/>
      <c r="J1253" s="59">
        <v>6.7825445328888474</v>
      </c>
      <c r="K1253" s="36">
        <f t="shared" si="119"/>
        <v>-0.46256170979521372</v>
      </c>
    </row>
    <row r="1254" spans="1:11" x14ac:dyDescent="0.25">
      <c r="A1254" s="1">
        <v>1999</v>
      </c>
      <c r="B1254" s="2">
        <v>36387</v>
      </c>
      <c r="C1254" s="3">
        <v>227</v>
      </c>
      <c r="D1254" s="4">
        <v>0.875</v>
      </c>
      <c r="E1254" s="36">
        <v>3.1221724448586614</v>
      </c>
      <c r="F1254" s="51">
        <f t="shared" si="118"/>
        <v>227.875</v>
      </c>
      <c r="G1254" s="69">
        <f t="shared" si="121"/>
        <v>1.1385290559485599</v>
      </c>
      <c r="H1254" s="69"/>
      <c r="I1254" s="69"/>
      <c r="J1254" s="59">
        <v>6.1328792101427609</v>
      </c>
      <c r="K1254" s="36">
        <f t="shared" si="119"/>
        <v>-0.54443755276298456</v>
      </c>
    </row>
    <row r="1255" spans="1:11" x14ac:dyDescent="0.25">
      <c r="A1255" s="1">
        <v>1999</v>
      </c>
      <c r="B1255" s="2">
        <v>36387</v>
      </c>
      <c r="C1255" s="3">
        <v>227</v>
      </c>
      <c r="D1255" s="4">
        <v>0.91666666666666696</v>
      </c>
      <c r="E1255" s="36">
        <v>2.6239537529037116</v>
      </c>
      <c r="F1255" s="51">
        <f t="shared" si="118"/>
        <v>227.91666666666666</v>
      </c>
      <c r="G1255" s="69">
        <f t="shared" si="121"/>
        <v>0.9646822462709288</v>
      </c>
      <c r="H1255" s="69"/>
      <c r="I1255" s="69"/>
      <c r="J1255" s="59">
        <v>5.3682197259250861</v>
      </c>
      <c r="K1255" s="36">
        <f t="shared" si="119"/>
        <v>-0.49821869195494983</v>
      </c>
    </row>
    <row r="1256" spans="1:11" s="35" customFormat="1" x14ac:dyDescent="0.25">
      <c r="A1256" s="29">
        <v>1999</v>
      </c>
      <c r="B1256" s="30">
        <v>36387</v>
      </c>
      <c r="C1256" s="31">
        <v>227</v>
      </c>
      <c r="D1256" s="32">
        <v>0.95833333333333404</v>
      </c>
      <c r="E1256" s="37">
        <v>2.2189821122444875</v>
      </c>
      <c r="F1256" s="52">
        <f t="shared" si="118"/>
        <v>227.95833333333334</v>
      </c>
      <c r="G1256" s="70">
        <f t="shared" si="121"/>
        <v>0.7970485827392757</v>
      </c>
      <c r="H1256" s="70"/>
      <c r="I1256" s="70"/>
      <c r="J1256" s="60">
        <v>4.6684743720557744</v>
      </c>
      <c r="K1256" s="37">
        <f t="shared" si="119"/>
        <v>-0.40497164065922409</v>
      </c>
    </row>
    <row r="1257" spans="1:11" x14ac:dyDescent="0.25">
      <c r="A1257" s="1">
        <v>1999</v>
      </c>
      <c r="B1257" s="2">
        <v>36388</v>
      </c>
      <c r="C1257" s="3">
        <v>228</v>
      </c>
      <c r="D1257" s="4">
        <v>0</v>
      </c>
      <c r="E1257" s="36">
        <v>1.7814298930705048</v>
      </c>
      <c r="F1257" s="51">
        <f t="shared" si="118"/>
        <v>228</v>
      </c>
      <c r="G1257" s="69">
        <f t="shared" si="121"/>
        <v>0.57741635253639934</v>
      </c>
      <c r="H1257" s="69"/>
      <c r="I1257" s="69"/>
      <c r="J1257" s="59">
        <v>4.0996939778714712</v>
      </c>
      <c r="K1257" s="36">
        <f t="shared" si="119"/>
        <v>-0.43755221917398268</v>
      </c>
    </row>
    <row r="1258" spans="1:11" x14ac:dyDescent="0.25">
      <c r="A1258" s="1">
        <v>1999</v>
      </c>
      <c r="B1258" s="2">
        <v>36388</v>
      </c>
      <c r="C1258" s="3">
        <v>228</v>
      </c>
      <c r="D1258" s="4">
        <v>4.1666666666666664E-2</v>
      </c>
      <c r="E1258" s="36">
        <v>1.5657163172894333</v>
      </c>
      <c r="F1258" s="51">
        <f t="shared" si="118"/>
        <v>228.04166666666666</v>
      </c>
      <c r="G1258" s="69">
        <f>LN(E1258)</f>
        <v>0.44834343000258597</v>
      </c>
      <c r="H1258" s="69">
        <f>LN(E1258)</f>
        <v>0.44834343000258597</v>
      </c>
      <c r="I1258" s="69"/>
      <c r="J1258" s="59">
        <v>3.4851543442001471</v>
      </c>
      <c r="K1258" s="36">
        <f t="shared" si="119"/>
        <v>-0.21571357578107153</v>
      </c>
    </row>
    <row r="1259" spans="1:11" x14ac:dyDescent="0.25">
      <c r="A1259" s="1">
        <v>1999</v>
      </c>
      <c r="B1259" s="2">
        <v>36388</v>
      </c>
      <c r="C1259" s="3">
        <v>228</v>
      </c>
      <c r="D1259" s="4">
        <v>8.3333333333333329E-2</v>
      </c>
      <c r="E1259" s="36">
        <v>1.4649969741037956</v>
      </c>
      <c r="F1259" s="51">
        <f t="shared" si="118"/>
        <v>228.08333333333334</v>
      </c>
      <c r="G1259" s="69"/>
      <c r="H1259" s="69">
        <f>LN(E1259)</f>
        <v>0.38185317700873755</v>
      </c>
      <c r="I1259" s="69"/>
      <c r="J1259" s="59">
        <v>3.1821858388896533</v>
      </c>
      <c r="K1259" s="36">
        <f t="shared" si="119"/>
        <v>-0.10071934318563769</v>
      </c>
    </row>
    <row r="1260" spans="1:11" x14ac:dyDescent="0.25">
      <c r="A1260" s="1">
        <v>1999</v>
      </c>
      <c r="B1260" s="2">
        <v>36388</v>
      </c>
      <c r="C1260" s="3">
        <v>228</v>
      </c>
      <c r="D1260" s="4">
        <v>0.125</v>
      </c>
      <c r="E1260" s="36">
        <v>1.3890114503343445</v>
      </c>
      <c r="F1260" s="51">
        <f t="shared" si="118"/>
        <v>228.125</v>
      </c>
      <c r="G1260" s="69"/>
      <c r="H1260" s="69">
        <f>LN(E1260)</f>
        <v>0.32859230731947009</v>
      </c>
      <c r="I1260" s="69"/>
      <c r="J1260" s="59">
        <v>3.0407260872244319</v>
      </c>
      <c r="K1260" s="36">
        <f t="shared" si="119"/>
        <v>-7.5985523769451113E-2</v>
      </c>
    </row>
    <row r="1261" spans="1:11" x14ac:dyDescent="0.25">
      <c r="A1261" s="1">
        <v>1999</v>
      </c>
      <c r="B1261" s="2">
        <v>36388</v>
      </c>
      <c r="C1261" s="3">
        <v>228</v>
      </c>
      <c r="D1261" s="4">
        <v>0.16666666666666699</v>
      </c>
      <c r="E1261" s="7">
        <v>1.3958075904819722</v>
      </c>
      <c r="F1261" s="5">
        <f t="shared" si="118"/>
        <v>228.16666666666666</v>
      </c>
      <c r="G1261" s="67"/>
      <c r="H1261" s="67"/>
      <c r="I1261" s="67"/>
      <c r="J1261" s="59">
        <v>2.9340048459752026</v>
      </c>
      <c r="K1261" s="15">
        <f t="shared" si="119"/>
        <v>6.7961401476277494E-3</v>
      </c>
    </row>
    <row r="1262" spans="1:11" x14ac:dyDescent="0.25">
      <c r="A1262" s="1">
        <v>1999</v>
      </c>
      <c r="B1262" s="2">
        <v>36388</v>
      </c>
      <c r="C1262" s="3">
        <v>228</v>
      </c>
      <c r="D1262" s="4">
        <v>0.20833333333333401</v>
      </c>
      <c r="E1262" s="7">
        <v>1.4649969741037956</v>
      </c>
      <c r="F1262" s="5">
        <f t="shared" si="118"/>
        <v>228.20833333333334</v>
      </c>
      <c r="G1262" s="67"/>
      <c r="H1262" s="67"/>
      <c r="I1262" s="67"/>
      <c r="J1262" s="59">
        <v>2.9435499866319832</v>
      </c>
      <c r="K1262" s="15">
        <f t="shared" si="119"/>
        <v>6.9189383621823364E-2</v>
      </c>
    </row>
    <row r="1263" spans="1:11" x14ac:dyDescent="0.25">
      <c r="A1263" s="1">
        <v>1999</v>
      </c>
      <c r="B1263" s="2">
        <v>36388</v>
      </c>
      <c r="C1263" s="3">
        <v>228</v>
      </c>
      <c r="D1263" s="4">
        <v>0.25</v>
      </c>
      <c r="E1263" s="7">
        <v>1.5437463888139091</v>
      </c>
      <c r="F1263" s="5">
        <f t="shared" si="118"/>
        <v>228.25</v>
      </c>
      <c r="G1263" s="67"/>
      <c r="H1263" s="67"/>
      <c r="I1263" s="67"/>
      <c r="J1263" s="59">
        <v>3.0407260872244319</v>
      </c>
      <c r="K1263" s="15">
        <f t="shared" si="119"/>
        <v>7.8749414710113541E-2</v>
      </c>
    </row>
    <row r="1264" spans="1:11" x14ac:dyDescent="0.25">
      <c r="A1264" s="1">
        <v>1999</v>
      </c>
      <c r="B1264" s="2">
        <v>36388</v>
      </c>
      <c r="C1264" s="3">
        <v>228</v>
      </c>
      <c r="D1264" s="4">
        <v>0.29166666666666702</v>
      </c>
      <c r="E1264" s="7">
        <v>1.5583692088540047</v>
      </c>
      <c r="F1264" s="5">
        <f t="shared" si="118"/>
        <v>228.29166666666666</v>
      </c>
      <c r="G1264" s="67"/>
      <c r="H1264" s="67"/>
      <c r="I1264" s="67"/>
      <c r="J1264" s="59">
        <v>3.1513291977723443</v>
      </c>
      <c r="K1264" s="15">
        <f t="shared" si="119"/>
        <v>1.4622820040095519E-2</v>
      </c>
    </row>
    <row r="1265" spans="1:11" x14ac:dyDescent="0.25">
      <c r="A1265" s="1">
        <v>1999</v>
      </c>
      <c r="B1265" s="2">
        <v>36388</v>
      </c>
      <c r="C1265" s="3">
        <v>228</v>
      </c>
      <c r="D1265" s="4">
        <v>0.33333333333333398</v>
      </c>
      <c r="E1265" s="7">
        <v>1.4026258403795961</v>
      </c>
      <c r="F1265" s="5">
        <f t="shared" si="118"/>
        <v>228.33333333333334</v>
      </c>
      <c r="G1265" s="67"/>
      <c r="H1265" s="67"/>
      <c r="I1265" s="67"/>
      <c r="J1265" s="59">
        <v>3.1718668663679841</v>
      </c>
      <c r="K1265" s="15">
        <f t="shared" si="119"/>
        <v>-0.15574336847440851</v>
      </c>
    </row>
    <row r="1266" spans="1:11" x14ac:dyDescent="0.25">
      <c r="A1266" s="1">
        <v>1999</v>
      </c>
      <c r="B1266" s="2">
        <v>36388</v>
      </c>
      <c r="C1266" s="3">
        <v>228</v>
      </c>
      <c r="D1266" s="4">
        <v>0.375</v>
      </c>
      <c r="E1266" s="7">
        <v>1.3156928124273581</v>
      </c>
      <c r="F1266" s="5">
        <f t="shared" si="118"/>
        <v>228.375</v>
      </c>
      <c r="G1266" s="67"/>
      <c r="H1266" s="67"/>
      <c r="I1266" s="67"/>
      <c r="J1266" s="59">
        <v>2.9531261803084212</v>
      </c>
      <c r="K1266" s="15">
        <f t="shared" si="119"/>
        <v>-8.6933027952238007E-2</v>
      </c>
    </row>
    <row r="1267" spans="1:11" x14ac:dyDescent="0.25">
      <c r="A1267" s="1">
        <v>1999</v>
      </c>
      <c r="B1267" s="2">
        <v>36388</v>
      </c>
      <c r="C1267" s="3">
        <v>228</v>
      </c>
      <c r="D1267" s="4">
        <v>0.41666666666666702</v>
      </c>
      <c r="E1267" s="7">
        <v>1.348694915456341</v>
      </c>
      <c r="F1267" s="5">
        <f t="shared" si="118"/>
        <v>228.41666666666666</v>
      </c>
      <c r="G1267" s="67"/>
      <c r="H1267" s="67"/>
      <c r="I1267" s="67"/>
      <c r="J1267" s="59">
        <v>2.8310292309373004</v>
      </c>
      <c r="K1267" s="15">
        <f t="shared" si="119"/>
        <v>3.3002103028982877E-2</v>
      </c>
    </row>
    <row r="1268" spans="1:11" x14ac:dyDescent="0.25">
      <c r="A1268" s="1">
        <v>1999</v>
      </c>
      <c r="B1268" s="2">
        <v>36388</v>
      </c>
      <c r="C1268" s="3">
        <v>228</v>
      </c>
      <c r="D1268" s="4">
        <v>0.45833333333333398</v>
      </c>
      <c r="E1268" s="7">
        <v>1.4861958176575594</v>
      </c>
      <c r="F1268" s="5">
        <f t="shared" si="118"/>
        <v>228.45833333333334</v>
      </c>
      <c r="G1268" s="67"/>
      <c r="H1268" s="67"/>
      <c r="I1268" s="67"/>
      <c r="J1268" s="59">
        <v>2.877380499236434</v>
      </c>
      <c r="K1268" s="15">
        <f t="shared" si="119"/>
        <v>0.13750090220121836</v>
      </c>
    </row>
    <row r="1269" spans="1:11" x14ac:dyDescent="0.25">
      <c r="A1269" s="1">
        <v>1999</v>
      </c>
      <c r="B1269" s="2">
        <v>36388</v>
      </c>
      <c r="C1269" s="3">
        <v>228</v>
      </c>
      <c r="D1269" s="4">
        <v>0.5</v>
      </c>
      <c r="E1269" s="7">
        <v>1.7733832835456573</v>
      </c>
      <c r="F1269" s="5">
        <f t="shared" si="118"/>
        <v>228.5</v>
      </c>
      <c r="G1269" s="67"/>
      <c r="H1269" s="67"/>
      <c r="I1269" s="67"/>
      <c r="J1269" s="59">
        <v>3.0704997439010664</v>
      </c>
      <c r="K1269" s="15">
        <f t="shared" si="119"/>
        <v>0.28718746588809796</v>
      </c>
    </row>
    <row r="1270" spans="1:11" x14ac:dyDescent="0.25">
      <c r="A1270" s="1">
        <v>1999</v>
      </c>
      <c r="B1270" s="2">
        <v>36388</v>
      </c>
      <c r="C1270" s="3">
        <v>228</v>
      </c>
      <c r="D1270" s="4">
        <v>0.54166666666666696</v>
      </c>
      <c r="E1270" s="7">
        <v>2.4453933812562356</v>
      </c>
      <c r="F1270" s="5">
        <f t="shared" si="118"/>
        <v>228.54166666666666</v>
      </c>
      <c r="G1270" s="67"/>
      <c r="H1270" s="67"/>
      <c r="I1270" s="67"/>
      <c r="J1270" s="59">
        <v>3.4738529263281701</v>
      </c>
      <c r="K1270" s="15">
        <f t="shared" si="119"/>
        <v>0.67201009771057829</v>
      </c>
    </row>
    <row r="1271" spans="1:11" x14ac:dyDescent="0.25">
      <c r="A1271" s="1">
        <v>1999</v>
      </c>
      <c r="B1271" s="2">
        <v>36388</v>
      </c>
      <c r="C1271" s="3">
        <v>228</v>
      </c>
      <c r="D1271" s="4">
        <v>0.58333333333333404</v>
      </c>
      <c r="E1271" s="7">
        <v>3.6102459343028501</v>
      </c>
      <c r="F1271" s="5">
        <f t="shared" si="118"/>
        <v>228.58333333333334</v>
      </c>
      <c r="G1271" s="67"/>
      <c r="H1271" s="67"/>
      <c r="I1271" s="67"/>
      <c r="J1271" s="59">
        <v>4.4176873332250501</v>
      </c>
      <c r="K1271" s="15">
        <f t="shared" si="119"/>
        <v>1.1648525530466145</v>
      </c>
    </row>
    <row r="1272" spans="1:11" x14ac:dyDescent="0.25">
      <c r="A1272" s="1">
        <v>1999</v>
      </c>
      <c r="B1272" s="2">
        <v>36388</v>
      </c>
      <c r="C1272" s="3">
        <v>228</v>
      </c>
      <c r="D1272" s="4">
        <v>0.625</v>
      </c>
      <c r="E1272" s="36">
        <v>4.1764571571169302</v>
      </c>
      <c r="F1272" s="51">
        <f t="shared" si="118"/>
        <v>228.625</v>
      </c>
      <c r="G1272" s="69"/>
      <c r="H1272" s="69"/>
      <c r="I1272" s="69"/>
      <c r="J1272" s="59">
        <v>6.0537161998635529</v>
      </c>
      <c r="K1272" s="15">
        <f t="shared" si="119"/>
        <v>0.5662112228140801</v>
      </c>
    </row>
    <row r="1273" spans="1:11" x14ac:dyDescent="0.25">
      <c r="A1273" s="1">
        <v>1999</v>
      </c>
      <c r="B1273" s="2">
        <v>36388</v>
      </c>
      <c r="C1273" s="3">
        <v>228</v>
      </c>
      <c r="D1273" s="4">
        <v>0.66666666666666696</v>
      </c>
      <c r="E1273" s="36">
        <v>4.1448823574065052</v>
      </c>
      <c r="F1273" s="51">
        <f t="shared" si="118"/>
        <v>228.66666666666666</v>
      </c>
      <c r="G1273" s="69">
        <f>LN(E1273)</f>
        <v>1.4218744063766477</v>
      </c>
      <c r="H1273" s="69"/>
      <c r="I1273" s="69"/>
      <c r="J1273" s="59">
        <v>6.8489566813440028</v>
      </c>
      <c r="K1273" s="36">
        <f t="shared" si="119"/>
        <v>-3.1574799710424983E-2</v>
      </c>
    </row>
    <row r="1274" spans="1:11" x14ac:dyDescent="0.25">
      <c r="A1274" s="1">
        <v>1999</v>
      </c>
      <c r="B1274" s="2">
        <v>36388</v>
      </c>
      <c r="C1274" s="3">
        <v>228</v>
      </c>
      <c r="D1274" s="4">
        <v>0.70833333333333404</v>
      </c>
      <c r="E1274" s="36">
        <v>4.0513793426140605</v>
      </c>
      <c r="F1274" s="51">
        <f t="shared" si="118"/>
        <v>228.70833333333334</v>
      </c>
      <c r="G1274" s="69">
        <f>LN(E1274)</f>
        <v>1.3990574015580064</v>
      </c>
      <c r="H1274" s="69"/>
      <c r="I1274" s="69"/>
      <c r="J1274" s="59">
        <v>6.8046100525372264</v>
      </c>
      <c r="K1274" s="36">
        <f t="shared" si="119"/>
        <v>-9.3503014792444716E-2</v>
      </c>
    </row>
    <row r="1275" spans="1:11" x14ac:dyDescent="0.25">
      <c r="A1275" s="1">
        <v>1999</v>
      </c>
      <c r="B1275" s="2">
        <v>36388</v>
      </c>
      <c r="C1275" s="3">
        <v>228</v>
      </c>
      <c r="D1275" s="4">
        <v>0.75</v>
      </c>
      <c r="E1275" s="36">
        <v>3.6524502562175964</v>
      </c>
      <c r="F1275" s="51">
        <f t="shared" si="118"/>
        <v>228.75</v>
      </c>
      <c r="G1275" s="69">
        <f t="shared" ref="G1275:G1277" si="122">LN(E1275)</f>
        <v>1.2953982454445958</v>
      </c>
      <c r="H1275" s="69"/>
      <c r="I1275" s="69"/>
      <c r="J1275" s="59">
        <v>6.6732855935590729</v>
      </c>
      <c r="K1275" s="36">
        <f t="shared" si="119"/>
        <v>-0.39892908639646407</v>
      </c>
    </row>
    <row r="1276" spans="1:11" x14ac:dyDescent="0.25">
      <c r="A1276" s="1">
        <v>1999</v>
      </c>
      <c r="B1276" s="2">
        <v>36388</v>
      </c>
      <c r="C1276" s="3">
        <v>228</v>
      </c>
      <c r="D1276" s="4">
        <v>0.79166666666666696</v>
      </c>
      <c r="E1276" s="36">
        <v>3.235551261049844</v>
      </c>
      <c r="F1276" s="51">
        <f t="shared" si="118"/>
        <v>228.79166666666666</v>
      </c>
      <c r="G1276" s="69">
        <f t="shared" si="122"/>
        <v>1.1741993187059658</v>
      </c>
      <c r="H1276" s="69"/>
      <c r="I1276" s="69"/>
      <c r="J1276" s="59">
        <v>6.1129919328898827</v>
      </c>
      <c r="K1276" s="36">
        <f t="shared" si="119"/>
        <v>-0.41689899516775242</v>
      </c>
    </row>
    <row r="1277" spans="1:11" x14ac:dyDescent="0.25">
      <c r="A1277" s="1">
        <v>1999</v>
      </c>
      <c r="B1277" s="2">
        <v>36388</v>
      </c>
      <c r="C1277" s="3">
        <v>228</v>
      </c>
      <c r="D1277" s="4">
        <v>0.83333333333333404</v>
      </c>
      <c r="E1277" s="36">
        <v>2.9168481284001357</v>
      </c>
      <c r="F1277" s="51">
        <f t="shared" si="118"/>
        <v>228.83333333333334</v>
      </c>
      <c r="G1277" s="69">
        <f t="shared" si="122"/>
        <v>1.0705036252175875</v>
      </c>
      <c r="H1277" s="69"/>
      <c r="I1277" s="69"/>
      <c r="J1277" s="59">
        <v>5.5274596363059603</v>
      </c>
      <c r="K1277" s="36">
        <f t="shared" si="119"/>
        <v>-0.31870313264970829</v>
      </c>
    </row>
    <row r="1278" spans="1:11" x14ac:dyDescent="0.25">
      <c r="A1278" s="1">
        <v>1999</v>
      </c>
      <c r="B1278" s="2">
        <v>36388</v>
      </c>
      <c r="C1278" s="3">
        <v>228</v>
      </c>
      <c r="D1278" s="4">
        <v>0.875</v>
      </c>
      <c r="E1278" s="36">
        <v>2.7560660547067819</v>
      </c>
      <c r="F1278" s="51">
        <f t="shared" si="118"/>
        <v>228.875</v>
      </c>
      <c r="G1278" s="69">
        <f t="shared" ref="G1278:G1285" si="123">LN(E1278)</f>
        <v>1.0138043204646225</v>
      </c>
      <c r="I1278" s="69"/>
      <c r="J1278" s="59">
        <v>5.0798428769664827</v>
      </c>
      <c r="K1278" s="36">
        <f t="shared" si="119"/>
        <v>-0.16078207369335384</v>
      </c>
    </row>
    <row r="1279" spans="1:11" x14ac:dyDescent="0.25">
      <c r="A1279" s="1">
        <v>1999</v>
      </c>
      <c r="B1279" s="2">
        <v>36388</v>
      </c>
      <c r="C1279" s="3">
        <v>228</v>
      </c>
      <c r="D1279" s="4">
        <v>0.91666666666666696</v>
      </c>
      <c r="E1279" s="36">
        <v>2.5704087065479602</v>
      </c>
      <c r="F1279" s="51">
        <f t="shared" si="118"/>
        <v>228.91666666666666</v>
      </c>
      <c r="G1279" s="69">
        <f t="shared" si="123"/>
        <v>0.94406491604843112</v>
      </c>
      <c r="I1279" s="69"/>
      <c r="J1279" s="59">
        <v>4.854025357734244</v>
      </c>
      <c r="K1279" s="36">
        <f t="shared" si="119"/>
        <v>-0.18565734815882173</v>
      </c>
    </row>
    <row r="1280" spans="1:11" s="35" customFormat="1" x14ac:dyDescent="0.25">
      <c r="A1280" s="29">
        <v>1999</v>
      </c>
      <c r="B1280" s="30">
        <v>36388</v>
      </c>
      <c r="C1280" s="31">
        <v>228</v>
      </c>
      <c r="D1280" s="32">
        <v>0.95833333333333404</v>
      </c>
      <c r="E1280" s="37">
        <v>2.3349986017740818</v>
      </c>
      <c r="F1280" s="52">
        <f t="shared" si="118"/>
        <v>228.95833333333334</v>
      </c>
      <c r="G1280" s="70">
        <f t="shared" si="123"/>
        <v>0.84801129230872496</v>
      </c>
      <c r="H1280" s="70"/>
      <c r="I1280" s="70"/>
      <c r="J1280" s="60">
        <v>4.5932706552639884</v>
      </c>
      <c r="K1280" s="37">
        <f t="shared" si="119"/>
        <v>-0.23541010477387836</v>
      </c>
    </row>
    <row r="1281" spans="1:11" x14ac:dyDescent="0.25">
      <c r="A1281" s="1">
        <v>1999</v>
      </c>
      <c r="B1281" s="2">
        <v>36389</v>
      </c>
      <c r="C1281" s="3">
        <v>229</v>
      </c>
      <c r="D1281" s="4">
        <v>0</v>
      </c>
      <c r="E1281" s="36">
        <v>2.0982968487598432</v>
      </c>
      <c r="F1281" s="51">
        <f t="shared" si="118"/>
        <v>229</v>
      </c>
      <c r="G1281" s="69">
        <f t="shared" si="123"/>
        <v>0.74112599127108569</v>
      </c>
      <c r="I1281" s="69"/>
      <c r="J1281" s="59">
        <v>4.2626384856377548</v>
      </c>
      <c r="K1281" s="36">
        <f t="shared" si="119"/>
        <v>-0.23670175301423857</v>
      </c>
    </row>
    <row r="1282" spans="1:11" x14ac:dyDescent="0.25">
      <c r="A1282" s="1">
        <v>1999</v>
      </c>
      <c r="B1282" s="2">
        <v>36389</v>
      </c>
      <c r="C1282" s="3">
        <v>229</v>
      </c>
      <c r="D1282" s="4">
        <v>4.1666666666666664E-2</v>
      </c>
      <c r="E1282" s="36">
        <v>1.8550376613741542</v>
      </c>
      <c r="F1282" s="51">
        <f t="shared" ref="F1282:F1290" si="124">SUM(C1282+D1282)</f>
        <v>229.04166666666666</v>
      </c>
      <c r="G1282" s="69">
        <f t="shared" si="123"/>
        <v>0.61790499848087932</v>
      </c>
      <c r="I1282" s="69"/>
      <c r="J1282" s="59">
        <v>3.9301922033143861</v>
      </c>
      <c r="K1282" s="36">
        <f t="shared" si="119"/>
        <v>-0.24325918738568908</v>
      </c>
    </row>
    <row r="1283" spans="1:11" x14ac:dyDescent="0.25">
      <c r="A1283" s="1">
        <v>1999</v>
      </c>
      <c r="B1283" s="2">
        <v>36389</v>
      </c>
      <c r="C1283" s="3">
        <v>229</v>
      </c>
      <c r="D1283" s="4">
        <v>8.3333333333333329E-2</v>
      </c>
      <c r="E1283" s="36">
        <v>1.6557684119217362</v>
      </c>
      <c r="F1283" s="51">
        <f t="shared" si="124"/>
        <v>229.08333333333334</v>
      </c>
      <c r="G1283" s="69">
        <f t="shared" si="123"/>
        <v>0.50426519831009464</v>
      </c>
      <c r="I1283" s="69"/>
      <c r="J1283" s="59">
        <v>3.5885360412558343</v>
      </c>
      <c r="K1283" s="36">
        <f t="shared" ref="K1283:K1290" si="125">E1283-E1282</f>
        <v>-0.19926924945241797</v>
      </c>
    </row>
    <row r="1284" spans="1:11" x14ac:dyDescent="0.25">
      <c r="A1284" s="1">
        <v>1999</v>
      </c>
      <c r="B1284" s="2">
        <v>36389</v>
      </c>
      <c r="C1284" s="3">
        <v>229</v>
      </c>
      <c r="D1284" s="4">
        <v>0.125</v>
      </c>
      <c r="E1284" s="36">
        <v>1.5219894957274742</v>
      </c>
      <c r="F1284" s="51">
        <f t="shared" si="124"/>
        <v>229.125</v>
      </c>
      <c r="G1284" s="69">
        <f t="shared" si="123"/>
        <v>0.4200183577911536</v>
      </c>
      <c r="I1284" s="69"/>
      <c r="J1284" s="59">
        <v>3.3086634998900788</v>
      </c>
      <c r="K1284" s="36">
        <f t="shared" si="125"/>
        <v>-0.13377891619426197</v>
      </c>
    </row>
    <row r="1285" spans="1:11" x14ac:dyDescent="0.25">
      <c r="A1285" s="1">
        <v>1999</v>
      </c>
      <c r="B1285" s="2">
        <v>36389</v>
      </c>
      <c r="C1285" s="3">
        <v>229</v>
      </c>
      <c r="D1285" s="4">
        <v>0.16666666666666699</v>
      </c>
      <c r="E1285" s="36">
        <v>1.4094662719564344</v>
      </c>
      <c r="F1285" s="51">
        <f t="shared" si="124"/>
        <v>229.16666666666666</v>
      </c>
      <c r="G1285" s="69">
        <f t="shared" si="123"/>
        <v>0.34321110220196088</v>
      </c>
      <c r="H1285" s="69">
        <f>LN(E1285)</f>
        <v>0.34321110220196088</v>
      </c>
      <c r="J1285" s="59">
        <v>3.1207717636621828</v>
      </c>
      <c r="K1285" s="36">
        <f t="shared" si="125"/>
        <v>-0.11252322377103985</v>
      </c>
    </row>
    <row r="1286" spans="1:11" x14ac:dyDescent="0.25">
      <c r="A1286" s="1">
        <v>1999</v>
      </c>
      <c r="B1286" s="2">
        <v>36389</v>
      </c>
      <c r="C1286" s="3">
        <v>229</v>
      </c>
      <c r="D1286" s="4">
        <v>0.20833333333333401</v>
      </c>
      <c r="E1286" s="36">
        <v>1.322250426482384</v>
      </c>
      <c r="F1286" s="51">
        <f t="shared" si="124"/>
        <v>229.20833333333334</v>
      </c>
      <c r="G1286" s="69"/>
      <c r="H1286" s="69">
        <f>LN(E1286)</f>
        <v>0.27933515350682631</v>
      </c>
      <c r="J1286" s="59">
        <v>2.9627335280286999</v>
      </c>
      <c r="K1286" s="36">
        <f t="shared" si="125"/>
        <v>-8.7215845474050369E-2</v>
      </c>
    </row>
    <row r="1287" spans="1:11" x14ac:dyDescent="0.25">
      <c r="A1287" s="1">
        <v>1999</v>
      </c>
      <c r="B1287" s="2">
        <v>36389</v>
      </c>
      <c r="C1287" s="3">
        <v>229</v>
      </c>
      <c r="D1287" s="4">
        <v>0.25</v>
      </c>
      <c r="E1287" s="36">
        <v>1.2576229640836405</v>
      </c>
      <c r="F1287" s="51">
        <f t="shared" si="124"/>
        <v>229.25</v>
      </c>
      <c r="G1287" s="69"/>
      <c r="H1287" s="69">
        <f>LN(E1287)</f>
        <v>0.22922340277071387</v>
      </c>
      <c r="J1287" s="59">
        <v>2.8402393630370559</v>
      </c>
      <c r="K1287" s="36">
        <f t="shared" si="125"/>
        <v>-6.4627462398743507E-2</v>
      </c>
    </row>
    <row r="1288" spans="1:11" x14ac:dyDescent="0.25">
      <c r="A1288" s="1">
        <v>1999</v>
      </c>
      <c r="B1288" s="2">
        <v>36389</v>
      </c>
      <c r="C1288" s="3">
        <v>229</v>
      </c>
      <c r="D1288" s="4">
        <v>0.29166666666666702</v>
      </c>
      <c r="E1288" s="36">
        <v>1.2198421398105967</v>
      </c>
      <c r="F1288" s="51">
        <f t="shared" si="124"/>
        <v>229.29166666666666</v>
      </c>
      <c r="G1288" s="69"/>
      <c r="H1288" s="69">
        <f>LN(E1288)</f>
        <v>0.19872145677521988</v>
      </c>
      <c r="J1288" s="59">
        <v>2.7494704551736522</v>
      </c>
      <c r="K1288" s="36">
        <f t="shared" si="125"/>
        <v>-3.7780824273043745E-2</v>
      </c>
    </row>
    <row r="1289" spans="1:11" x14ac:dyDescent="0.25">
      <c r="A1289" s="1">
        <v>1999</v>
      </c>
      <c r="B1289" s="2">
        <v>36389</v>
      </c>
      <c r="C1289" s="3">
        <v>229</v>
      </c>
      <c r="D1289" s="4">
        <v>0.33333333333333398</v>
      </c>
      <c r="E1289" s="36">
        <v>1.2136166082767246</v>
      </c>
      <c r="F1289" s="51">
        <f t="shared" si="124"/>
        <v>229.33333333333334</v>
      </c>
      <c r="G1289" s="69"/>
      <c r="H1289" s="69"/>
      <c r="J1289" s="59">
        <v>2.6964074997339842</v>
      </c>
      <c r="K1289" s="36">
        <f t="shared" si="125"/>
        <v>-6.2255315338721751E-3</v>
      </c>
    </row>
    <row r="1290" spans="1:11" x14ac:dyDescent="0.25">
      <c r="A1290" s="1">
        <v>1999</v>
      </c>
      <c r="B1290" s="2">
        <v>36389</v>
      </c>
      <c r="C1290" s="3">
        <v>229</v>
      </c>
      <c r="D1290" s="4">
        <v>0.375</v>
      </c>
      <c r="E1290" s="7">
        <v>1.2896743135523083</v>
      </c>
      <c r="F1290" s="5">
        <f t="shared" si="124"/>
        <v>229.375</v>
      </c>
      <c r="G1290" s="67"/>
      <c r="H1290" s="67"/>
      <c r="I1290" s="67"/>
      <c r="J1290" s="59">
        <v>2.6876637756695567</v>
      </c>
      <c r="K1290" s="15">
        <f t="shared" si="125"/>
        <v>7.6057705275583753E-2</v>
      </c>
    </row>
    <row r="1291" spans="1:11" x14ac:dyDescent="0.25">
      <c r="A1291" s="1"/>
      <c r="B1291" s="2"/>
      <c r="C1291" s="3"/>
      <c r="D1291" s="4"/>
      <c r="F1291" s="5"/>
    </row>
  </sheetData>
  <mergeCells count="1">
    <mergeCell ref="M3:O3"/>
  </mergeCells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Y68"/>
  <sheetViews>
    <sheetView workbookViewId="0">
      <pane ySplit="2" topLeftCell="A3" activePane="bottomLeft" state="frozenSplit"/>
      <selection pane="bottomLeft" activeCell="V62" sqref="V62"/>
    </sheetView>
  </sheetViews>
  <sheetFormatPr defaultColWidth="11" defaultRowHeight="15.75" x14ac:dyDescent="0.25"/>
  <cols>
    <col min="1" max="1" width="5.875" style="78" customWidth="1"/>
    <col min="2" max="3" width="8.875" customWidth="1"/>
    <col min="5" max="7" width="8.375" style="78" customWidth="1"/>
    <col min="8" max="8" width="11" style="78"/>
    <col min="9" max="9" width="8.875" style="90" customWidth="1"/>
    <col min="10" max="10" width="11" style="80"/>
    <col min="11" max="11" width="8.875" style="92" customWidth="1"/>
    <col min="12" max="12" width="8.875" customWidth="1"/>
    <col min="13" max="13" width="5.875" customWidth="1"/>
    <col min="14" max="14" width="10.875" customWidth="1"/>
    <col min="15" max="17" width="8.375" customWidth="1"/>
    <col min="18" max="18" width="8.875" style="87" customWidth="1"/>
    <col min="19" max="19" width="8.875" customWidth="1"/>
    <col min="20" max="20" width="8.875" style="92" customWidth="1"/>
    <col min="22" max="22" width="5.875" customWidth="1"/>
    <col min="24" max="26" width="8.375" customWidth="1"/>
    <col min="28" max="28" width="6.875" style="90" customWidth="1"/>
    <col min="29" max="30" width="6.875" style="78" customWidth="1"/>
    <col min="31" max="48" width="9.875" style="125" customWidth="1"/>
    <col min="49" max="49" width="3.875" style="125" customWidth="1"/>
    <col min="50" max="51" width="5.875" style="125" customWidth="1"/>
  </cols>
  <sheetData>
    <row r="1" spans="1:51" ht="19.5" x14ac:dyDescent="0.35">
      <c r="A1" s="8">
        <v>1999</v>
      </c>
      <c r="B1" s="78" t="s">
        <v>13</v>
      </c>
      <c r="C1" s="78" t="s">
        <v>14</v>
      </c>
      <c r="D1" s="78" t="s">
        <v>15</v>
      </c>
      <c r="E1" s="78" t="s">
        <v>21</v>
      </c>
      <c r="F1" s="78" t="s">
        <v>22</v>
      </c>
      <c r="G1" s="78" t="s">
        <v>23</v>
      </c>
      <c r="H1" s="78" t="s">
        <v>16</v>
      </c>
      <c r="I1" s="163" t="s">
        <v>17</v>
      </c>
      <c r="J1" s="163"/>
      <c r="K1" s="163"/>
      <c r="L1" s="163"/>
      <c r="M1" s="163"/>
      <c r="N1" s="163"/>
      <c r="O1" s="163"/>
      <c r="P1" s="163"/>
      <c r="Q1" s="83"/>
      <c r="R1" s="163" t="s">
        <v>20</v>
      </c>
      <c r="S1" s="163"/>
      <c r="T1" s="163"/>
      <c r="U1" s="163"/>
      <c r="V1" s="163"/>
      <c r="W1" s="163"/>
      <c r="X1" s="163"/>
      <c r="Y1" s="163"/>
      <c r="Z1" s="83"/>
      <c r="AA1" s="106"/>
      <c r="AB1" s="89" t="s">
        <v>24</v>
      </c>
      <c r="AC1" s="82" t="s">
        <v>25</v>
      </c>
      <c r="AD1" s="82"/>
      <c r="AE1" s="164" t="s">
        <v>17</v>
      </c>
      <c r="AF1" s="164"/>
      <c r="AG1" s="164"/>
      <c r="AH1" s="164"/>
      <c r="AI1" s="164"/>
      <c r="AJ1" s="164"/>
      <c r="AK1" s="164"/>
      <c r="AL1" s="164"/>
      <c r="AM1" s="124"/>
      <c r="AN1" s="164" t="s">
        <v>20</v>
      </c>
      <c r="AO1" s="164"/>
      <c r="AP1" s="164"/>
      <c r="AQ1" s="164"/>
      <c r="AR1" s="164"/>
      <c r="AS1" s="164"/>
      <c r="AT1" s="164"/>
      <c r="AU1" s="164"/>
      <c r="AV1" s="124"/>
      <c r="AX1" s="126" t="s">
        <v>24</v>
      </c>
      <c r="AY1" s="127" t="s">
        <v>25</v>
      </c>
    </row>
    <row r="2" spans="1:51" s="35" customFormat="1" ht="19.5" x14ac:dyDescent="0.35">
      <c r="A2" s="84"/>
      <c r="B2" s="85"/>
      <c r="C2" s="85"/>
      <c r="D2" s="85"/>
      <c r="E2" s="85"/>
      <c r="F2" s="85"/>
      <c r="G2" s="85"/>
      <c r="H2" s="85"/>
      <c r="I2" s="86" t="s">
        <v>13</v>
      </c>
      <c r="J2" s="85" t="s">
        <v>14</v>
      </c>
      <c r="K2" s="85" t="s">
        <v>18</v>
      </c>
      <c r="L2" s="85" t="s">
        <v>19</v>
      </c>
      <c r="M2" s="85" t="s">
        <v>27</v>
      </c>
      <c r="N2" s="85" t="s">
        <v>26</v>
      </c>
      <c r="O2" s="85" t="s">
        <v>21</v>
      </c>
      <c r="P2" s="85" t="s">
        <v>22</v>
      </c>
      <c r="Q2" s="96" t="s">
        <v>23</v>
      </c>
      <c r="R2" s="86" t="s">
        <v>13</v>
      </c>
      <c r="S2" s="85" t="s">
        <v>14</v>
      </c>
      <c r="T2" s="85" t="s">
        <v>18</v>
      </c>
      <c r="U2" s="85" t="s">
        <v>19</v>
      </c>
      <c r="V2" s="85" t="s">
        <v>27</v>
      </c>
      <c r="W2" s="85" t="s">
        <v>26</v>
      </c>
      <c r="X2" s="85" t="s">
        <v>21</v>
      </c>
      <c r="Y2" s="85" t="s">
        <v>22</v>
      </c>
      <c r="Z2" s="96" t="s">
        <v>23</v>
      </c>
      <c r="AA2" s="85" t="s">
        <v>37</v>
      </c>
      <c r="AB2" s="86"/>
      <c r="AC2" s="85"/>
      <c r="AD2" s="85"/>
      <c r="AE2" s="128" t="s">
        <v>13</v>
      </c>
      <c r="AF2" s="129" t="s">
        <v>14</v>
      </c>
      <c r="AG2" s="129" t="s">
        <v>18</v>
      </c>
      <c r="AH2" s="129" t="s">
        <v>19</v>
      </c>
      <c r="AI2" s="129" t="s">
        <v>27</v>
      </c>
      <c r="AJ2" s="129" t="s">
        <v>26</v>
      </c>
      <c r="AK2" s="129" t="s">
        <v>21</v>
      </c>
      <c r="AL2" s="129" t="s">
        <v>22</v>
      </c>
      <c r="AM2" s="130" t="s">
        <v>23</v>
      </c>
      <c r="AN2" s="128" t="s">
        <v>13</v>
      </c>
      <c r="AO2" s="129" t="s">
        <v>14</v>
      </c>
      <c r="AP2" s="129" t="s">
        <v>18</v>
      </c>
      <c r="AQ2" s="129" t="s">
        <v>19</v>
      </c>
      <c r="AR2" s="129" t="s">
        <v>27</v>
      </c>
      <c r="AS2" s="129" t="s">
        <v>26</v>
      </c>
      <c r="AT2" s="129" t="s">
        <v>21</v>
      </c>
      <c r="AU2" s="129" t="s">
        <v>22</v>
      </c>
      <c r="AV2" s="130" t="s">
        <v>23</v>
      </c>
      <c r="AW2" s="131"/>
      <c r="AX2" s="131"/>
      <c r="AY2" s="131"/>
    </row>
    <row r="3" spans="1:51" x14ac:dyDescent="0.25">
      <c r="A3" s="78">
        <v>175</v>
      </c>
      <c r="B3" s="97"/>
      <c r="C3" s="97"/>
      <c r="D3" s="79"/>
      <c r="E3" s="99"/>
      <c r="F3" s="99"/>
      <c r="G3" s="79"/>
      <c r="H3" s="101"/>
      <c r="I3" s="102"/>
      <c r="J3" s="101"/>
      <c r="O3" s="98"/>
      <c r="P3" s="98"/>
      <c r="R3" s="104"/>
      <c r="S3" s="98"/>
      <c r="X3" s="98"/>
      <c r="Y3" s="98"/>
    </row>
    <row r="4" spans="1:51" x14ac:dyDescent="0.25">
      <c r="A4" s="78">
        <v>176</v>
      </c>
      <c r="B4" s="97"/>
      <c r="C4" s="97"/>
      <c r="D4" s="79"/>
      <c r="E4" s="99"/>
      <c r="F4" s="99"/>
      <c r="G4" s="79"/>
      <c r="H4" s="101"/>
      <c r="I4" s="102"/>
      <c r="J4" s="101"/>
      <c r="O4" s="98"/>
      <c r="P4" s="98"/>
      <c r="R4" s="104"/>
      <c r="S4" s="98"/>
      <c r="X4" s="98"/>
      <c r="Y4" s="98"/>
    </row>
    <row r="5" spans="1:51" x14ac:dyDescent="0.25">
      <c r="A5" s="78">
        <v>177</v>
      </c>
      <c r="B5" s="97">
        <f>'1999'!F49</f>
        <v>177.66666666666666</v>
      </c>
      <c r="C5" s="97">
        <f>'1999'!F62</f>
        <v>178.20833333333334</v>
      </c>
      <c r="D5" s="79">
        <f>(C5-B5)*24</f>
        <v>13.000000000000455</v>
      </c>
      <c r="E5" s="100">
        <f>'1999'!E49</f>
        <v>8.1357232453778998</v>
      </c>
      <c r="F5" s="100">
        <f>'1999'!E62</f>
        <v>4.9991837555801819</v>
      </c>
      <c r="G5" s="81">
        <f>F5-E5</f>
        <v>-3.1365394897977179</v>
      </c>
      <c r="H5" s="101">
        <v>2</v>
      </c>
      <c r="I5" s="103">
        <f>'1999'!F50</f>
        <v>177.70833333333334</v>
      </c>
      <c r="J5" s="97">
        <f>'1999'!F57</f>
        <v>178</v>
      </c>
      <c r="K5" s="93">
        <f>SLOPE('1999'!$G$50:$G$57,'1999'!$F$50:$F$57)</f>
        <v>-1.2483777045979019</v>
      </c>
      <c r="L5" s="79">
        <f>INTERCEPT('1999'!G50:G57,'1999'!F50:F57)</f>
        <v>223.94126241746562</v>
      </c>
      <c r="M5" s="7">
        <f>RSQ('1999'!G50:G57,'1999'!F50:F57)</f>
        <v>0.99474433819462893</v>
      </c>
      <c r="N5" s="79">
        <f>(J5-I5)*24</f>
        <v>6.9999999999997726</v>
      </c>
      <c r="O5" s="100">
        <f>'1999'!E50</f>
        <v>8.0785124091538236</v>
      </c>
      <c r="P5" s="100">
        <f>'1999'!E57</f>
        <v>5.6439840098307457</v>
      </c>
      <c r="Q5" s="81">
        <f>P5-O5</f>
        <v>-2.434528399323078</v>
      </c>
      <c r="R5" s="103">
        <f>'1999'!F57</f>
        <v>178</v>
      </c>
      <c r="S5" s="97">
        <f>'1999'!F62</f>
        <v>178.20833333333334</v>
      </c>
      <c r="T5" s="93">
        <f>SLOPE('1999'!$H$57:$H$62,'1999'!$F$57:$F$62)</f>
        <v>-0.56484525890974457</v>
      </c>
      <c r="U5" s="79">
        <f>INTERCEPT('1999'!H57:H62,'1999'!F57:F62)</f>
        <v>102.26827944478994</v>
      </c>
      <c r="V5" s="7">
        <f>RSQ('1999'!H57:H62,'1999'!F57:F62)</f>
        <v>0.96693980368683563</v>
      </c>
      <c r="W5" s="79">
        <f>(S5-R5)*24</f>
        <v>5.0000000000002274</v>
      </c>
      <c r="X5" s="100">
        <f>'1999'!E57</f>
        <v>5.6439840098307457</v>
      </c>
      <c r="Y5" s="100">
        <f>'1999'!E62</f>
        <v>4.9991837555801819</v>
      </c>
      <c r="Z5" s="81">
        <f>Y5-X5</f>
        <v>-0.64480025425056375</v>
      </c>
      <c r="AA5" s="79">
        <f>(Q5/(Q5+Z5))*100</f>
        <v>79.060362605262796</v>
      </c>
      <c r="AB5" s="91">
        <f>-N5/LN(P5/O5)</f>
        <v>19.519401824086376</v>
      </c>
      <c r="AC5" s="79">
        <f>-W5/LN(Y5/X5)</f>
        <v>41.214831683097202</v>
      </c>
      <c r="AD5" s="81"/>
    </row>
    <row r="6" spans="1:51" x14ac:dyDescent="0.25">
      <c r="A6" s="78">
        <v>178</v>
      </c>
      <c r="B6" s="98"/>
      <c r="C6" s="97"/>
      <c r="D6" s="79"/>
      <c r="E6" s="99"/>
      <c r="F6" s="99"/>
      <c r="G6" s="79"/>
      <c r="H6" s="101"/>
      <c r="I6" s="102"/>
      <c r="J6" s="97"/>
      <c r="K6" s="93"/>
      <c r="L6" s="81"/>
      <c r="M6" s="81"/>
      <c r="N6" s="81"/>
      <c r="O6" s="100"/>
      <c r="P6" s="100"/>
      <c r="Q6" s="81"/>
      <c r="R6" s="105"/>
      <c r="S6" s="100"/>
      <c r="T6" s="93"/>
      <c r="U6" s="81"/>
      <c r="V6" s="79"/>
      <c r="W6" s="81"/>
      <c r="X6" s="100"/>
      <c r="Y6" s="100"/>
      <c r="Z6" s="81"/>
      <c r="AA6" s="81"/>
      <c r="AB6" s="88"/>
      <c r="AC6" s="81"/>
      <c r="AD6" s="81"/>
    </row>
    <row r="7" spans="1:51" x14ac:dyDescent="0.25">
      <c r="A7" s="78">
        <v>179</v>
      </c>
      <c r="B7" s="97">
        <f>'1999'!F98</f>
        <v>179.70833333333334</v>
      </c>
      <c r="C7" s="97">
        <f>'1999'!F111</f>
        <v>180.25</v>
      </c>
      <c r="D7" s="79">
        <f t="shared" ref="D7:D31" si="0">(C7-B7)*24</f>
        <v>12.999999999999773</v>
      </c>
      <c r="E7" s="100">
        <f>'1999'!E98</f>
        <v>23.641408748727827</v>
      </c>
      <c r="F7" s="100">
        <f>'1999'!E111</f>
        <v>15.518928138722435</v>
      </c>
      <c r="G7" s="81">
        <f t="shared" ref="G7:G31" si="1">F7-E7</f>
        <v>-8.1224806100053915</v>
      </c>
      <c r="H7" s="101">
        <v>2</v>
      </c>
      <c r="I7" s="102">
        <f>'1999'!F103</f>
        <v>179.91666666666666</v>
      </c>
      <c r="J7" s="97">
        <f>'1999'!F107</f>
        <v>180.08333333333334</v>
      </c>
      <c r="K7" s="93">
        <f>SLOPE('1999'!G103:G107,'1999'!F103:F107)</f>
        <v>-1.3352797979579829</v>
      </c>
      <c r="L7" s="79">
        <f>INTERCEPT('1999'!G103:G107,'1999'!F103:F107)</f>
        <v>243.26212123452834</v>
      </c>
      <c r="M7" s="7">
        <f>RSQ('1999'!G103:G107,'1999'!F103:F107)</f>
        <v>0.98117324640764958</v>
      </c>
      <c r="N7" s="79">
        <f t="shared" ref="N7:N31" si="2">(J7-I7)*24</f>
        <v>4.0000000000004547</v>
      </c>
      <c r="O7" s="100">
        <f>'1999'!E103</f>
        <v>20.399871782628662</v>
      </c>
      <c r="P7" s="100">
        <f>'1999'!E107</f>
        <v>16.439658071401738</v>
      </c>
      <c r="Q7" s="81">
        <f t="shared" ref="Q7:Q31" si="3">P7-O7</f>
        <v>-3.960213711226924</v>
      </c>
      <c r="R7" s="103">
        <f>'1999'!F107</f>
        <v>180.08333333333334</v>
      </c>
      <c r="S7" s="97">
        <f>'1999'!F111</f>
        <v>180.25</v>
      </c>
      <c r="T7" s="93">
        <f>SLOPE('1999'!H107:H111,'1999'!F107:F111)</f>
        <v>-0.33360316980362292</v>
      </c>
      <c r="U7" s="79">
        <f>INTERCEPT('1999'!H107:H111,'1999'!F107:F111)</f>
        <v>62.876753957524166</v>
      </c>
      <c r="V7" s="7">
        <f>RSQ('1999'!H107:H111,'1999'!F107:F111)</f>
        <v>0.98876681972264324</v>
      </c>
      <c r="W7" s="79">
        <f>(S7-R7)*24</f>
        <v>3.9999999999997726</v>
      </c>
      <c r="X7" s="100">
        <f>'1999'!E107</f>
        <v>16.439658071401738</v>
      </c>
      <c r="Y7" s="100">
        <f>'1999'!E111</f>
        <v>15.518928138722435</v>
      </c>
      <c r="Z7" s="81">
        <f>Y7-X7</f>
        <v>-0.92072993267930237</v>
      </c>
      <c r="AA7" s="79">
        <f t="shared" ref="AA7:AA38" si="4">(Q7/(Q7+Z7))*100</f>
        <v>81.136231027194555</v>
      </c>
      <c r="AB7" s="91">
        <f t="shared" ref="AB7:AB14" si="5">-N7/LN(P7/O7)</f>
        <v>18.532930889898825</v>
      </c>
      <c r="AC7" s="79">
        <f>-W7/LN(Y7/X7)</f>
        <v>69.400898161997162</v>
      </c>
      <c r="AD7" s="81"/>
    </row>
    <row r="8" spans="1:51" x14ac:dyDescent="0.25">
      <c r="A8" s="78">
        <v>180</v>
      </c>
      <c r="B8" s="97">
        <f>'1999'!F119</f>
        <v>180.58333333333334</v>
      </c>
      <c r="C8" s="97">
        <f>'1999'!F135</f>
        <v>181.25</v>
      </c>
      <c r="D8" s="79">
        <f t="shared" si="0"/>
        <v>15.999999999999773</v>
      </c>
      <c r="E8" s="100">
        <f>'1999'!E119</f>
        <v>16.776951641673911</v>
      </c>
      <c r="F8" s="100">
        <f>'1999'!E135</f>
        <v>9.7275460554695741</v>
      </c>
      <c r="G8" s="81">
        <f t="shared" si="1"/>
        <v>-7.0494055862043368</v>
      </c>
      <c r="H8" s="101">
        <v>2</v>
      </c>
      <c r="I8" s="103">
        <f>'1999'!F123</f>
        <v>180.75</v>
      </c>
      <c r="J8" s="97">
        <f>'1999'!F131</f>
        <v>181.08333333333334</v>
      </c>
      <c r="K8" s="93">
        <f>SLOPE('1999'!G123:G131,'1999'!F123:F131)</f>
        <v>-1.2467387100353617</v>
      </c>
      <c r="L8" s="79">
        <f>INTERCEPT('1999'!G123:G131,'1999'!F123:F131)</f>
        <v>228.12093610320855</v>
      </c>
      <c r="M8" s="7">
        <f>RSQ('1999'!G123:G131,'1999'!F123:F131)</f>
        <v>0.99372739419120215</v>
      </c>
      <c r="N8" s="79">
        <f t="shared" si="2"/>
        <v>8.0000000000002274</v>
      </c>
      <c r="O8" s="100">
        <f>'1999'!E123</f>
        <v>15.784473927323631</v>
      </c>
      <c r="P8" s="100">
        <f>'1999'!E131</f>
        <v>10.463605338775418</v>
      </c>
      <c r="Q8" s="81">
        <f t="shared" si="3"/>
        <v>-5.3208685885482137</v>
      </c>
      <c r="R8" s="103">
        <f>'1999'!F131</f>
        <v>181.08333333333334</v>
      </c>
      <c r="S8" s="97">
        <f>'1999'!F135</f>
        <v>181.25</v>
      </c>
      <c r="T8" s="93">
        <f>SLOPE('1999'!H131:H135,'1999'!F131:F135)</f>
        <v>-0.42521145650633696</v>
      </c>
      <c r="U8" s="79">
        <f>INTERCEPT('1999'!H131:H135,'1999'!F131:F135)</f>
        <v>79.339690019702687</v>
      </c>
      <c r="V8" s="7">
        <f>RSQ('1999'!H131:H135,'1999'!F131:F135)</f>
        <v>0.93313614120081301</v>
      </c>
      <c r="W8" s="79">
        <f>(S8-R8)*24</f>
        <v>3.9999999999997726</v>
      </c>
      <c r="X8" s="100">
        <f>'1999'!E131</f>
        <v>10.463605338775418</v>
      </c>
      <c r="Y8" s="100">
        <f>'1999'!E135</f>
        <v>9.7275460554695741</v>
      </c>
      <c r="Z8" s="81">
        <f>Y8-X8</f>
        <v>-0.73605928330584369</v>
      </c>
      <c r="AA8" s="79">
        <f t="shared" si="4"/>
        <v>87.847646548240434</v>
      </c>
      <c r="AB8" s="91">
        <f t="shared" si="5"/>
        <v>19.458862832269325</v>
      </c>
      <c r="AC8" s="79">
        <f>-W8/LN(Y8/X8)</f>
        <v>54.838528483000538</v>
      </c>
      <c r="AD8" s="81"/>
    </row>
    <row r="9" spans="1:51" x14ac:dyDescent="0.25">
      <c r="A9" s="78">
        <v>181</v>
      </c>
      <c r="B9" s="97">
        <f>'1999'!F145</f>
        <v>181.66666666666666</v>
      </c>
      <c r="C9" s="97">
        <f>'1999'!F160</f>
        <v>182.29166666666666</v>
      </c>
      <c r="D9" s="79">
        <f t="shared" si="0"/>
        <v>15</v>
      </c>
      <c r="E9" s="100">
        <f>'1999'!E145</f>
        <v>11.44730049732954</v>
      </c>
      <c r="F9" s="100">
        <f>'1999'!E160</f>
        <v>7.2376635109462431</v>
      </c>
      <c r="G9" s="81">
        <f t="shared" si="1"/>
        <v>-4.2096369863832965</v>
      </c>
      <c r="H9" s="101">
        <v>2</v>
      </c>
      <c r="I9" s="102">
        <f>'1999'!F146</f>
        <v>181.70833333333334</v>
      </c>
      <c r="J9" s="97">
        <f>'1999'!F157</f>
        <v>182.16666666666666</v>
      </c>
      <c r="K9" s="93">
        <f>SLOPE('1999'!G146:G157,'1999'!F146:F157)</f>
        <v>-0.94324545082055</v>
      </c>
      <c r="L9" s="79">
        <f>INTERCEPT('1999'!G146:G157,'1999'!F146:F157)</f>
        <v>173.83371175143577</v>
      </c>
      <c r="M9" s="7">
        <f>RSQ('1999'!G146:G157,'1999'!F146:F157)</f>
        <v>0.99878805075666</v>
      </c>
      <c r="N9" s="79">
        <f t="shared" si="2"/>
        <v>10.999999999999545</v>
      </c>
      <c r="O9" s="100">
        <f>'1999'!E146</f>
        <v>11.407910069997307</v>
      </c>
      <c r="P9" s="100">
        <f>'1999'!E157</f>
        <v>7.4997114433108285</v>
      </c>
      <c r="Q9" s="81">
        <f t="shared" si="3"/>
        <v>-3.9081986266864783</v>
      </c>
      <c r="R9" s="103">
        <f>'1999'!F157</f>
        <v>182.16666666666666</v>
      </c>
      <c r="S9" s="97">
        <f>'1999'!F160</f>
        <v>182.29166666666666</v>
      </c>
      <c r="T9" s="93">
        <f>SLOPE('1999'!H157:H160,'1999'!F157:F160)</f>
        <v>-0.29024047587790297</v>
      </c>
      <c r="U9" s="79">
        <f>INTERCEPT('1999'!H157:H160,'1999'!F157:F160)</f>
        <v>54.883809602404355</v>
      </c>
      <c r="V9" s="7">
        <f>RSQ('1999'!H157:H160,'1999'!F157:F160)</f>
        <v>0.93240284358736247</v>
      </c>
      <c r="W9" s="79">
        <f>(S9-R9)*24</f>
        <v>3</v>
      </c>
      <c r="X9" s="100">
        <f>'1999'!E157</f>
        <v>7.4997114433108285</v>
      </c>
      <c r="Y9" s="100">
        <f>'1999'!E160</f>
        <v>7.2376635109462431</v>
      </c>
      <c r="Z9" s="81">
        <f>Y9-X9</f>
        <v>-0.26204793236458546</v>
      </c>
      <c r="AA9" s="79">
        <f t="shared" si="4"/>
        <v>93.716248460277754</v>
      </c>
      <c r="AB9" s="91">
        <f t="shared" si="5"/>
        <v>26.22529120121056</v>
      </c>
      <c r="AC9" s="79">
        <f>-W9/LN(Y9/X9)</f>
        <v>84.349959469658259</v>
      </c>
      <c r="AD9" s="81"/>
    </row>
    <row r="10" spans="1:51" s="123" customFormat="1" x14ac:dyDescent="0.25">
      <c r="A10" s="133">
        <v>182</v>
      </c>
      <c r="B10" s="134">
        <f>'1999'!F169</f>
        <v>182.66666666666666</v>
      </c>
      <c r="C10" s="134">
        <f>'1999'!F184</f>
        <v>183.29166666666666</v>
      </c>
      <c r="D10" s="135">
        <f t="shared" si="0"/>
        <v>15</v>
      </c>
      <c r="E10" s="136">
        <f>'1999'!E169</f>
        <v>8.1357232453778998</v>
      </c>
      <c r="F10" s="136">
        <f>'1999'!E184</f>
        <v>5.1492120730847253</v>
      </c>
      <c r="G10" s="137">
        <f t="shared" si="1"/>
        <v>-2.9865111722931745</v>
      </c>
      <c r="H10" s="138">
        <v>1</v>
      </c>
      <c r="I10" s="139">
        <f>'1999'!F169</f>
        <v>182.66666666666666</v>
      </c>
      <c r="J10" s="134">
        <f>'1999'!F183</f>
        <v>183.25</v>
      </c>
      <c r="K10" s="140">
        <f>SLOPE('1999'!G169:G183,'1999'!F169:F183)</f>
        <v>-0.82229807081410411</v>
      </c>
      <c r="L10" s="135">
        <f>INTERCEPT('1999'!G169:G183,'1999'!F169:F183)</f>
        <v>152.31112112130165</v>
      </c>
      <c r="M10" s="15">
        <f>RSQ('1999'!G169:G183,'1999'!F169:F183)</f>
        <v>0.99584004560240391</v>
      </c>
      <c r="N10" s="135">
        <f t="shared" si="2"/>
        <v>14.000000000000227</v>
      </c>
      <c r="O10" s="136">
        <f>'1999'!E169</f>
        <v>8.1357232453778998</v>
      </c>
      <c r="P10" s="136">
        <f>'1999'!E183</f>
        <v>5.1682412004719946</v>
      </c>
      <c r="Q10" s="137">
        <f t="shared" si="3"/>
        <v>-2.9674820449059052</v>
      </c>
      <c r="R10" s="122"/>
      <c r="S10" s="116"/>
      <c r="T10" s="120"/>
      <c r="U10" s="117"/>
      <c r="V10" s="121"/>
      <c r="W10" s="117"/>
      <c r="X10" s="118"/>
      <c r="Y10" s="118"/>
      <c r="Z10" s="119"/>
      <c r="AA10" s="79">
        <f t="shared" si="4"/>
        <v>100</v>
      </c>
      <c r="AB10" s="141">
        <f t="shared" si="5"/>
        <v>30.855204571729047</v>
      </c>
      <c r="AC10" s="117"/>
      <c r="AD10" s="119"/>
      <c r="AE10" s="147">
        <v>182.66666666666666</v>
      </c>
      <c r="AF10" s="147">
        <v>183.125</v>
      </c>
      <c r="AG10" s="143">
        <v>-0.85922370742074661</v>
      </c>
      <c r="AH10" s="143">
        <v>159.06241103010822</v>
      </c>
      <c r="AI10" s="147">
        <v>0.99682347497067714</v>
      </c>
      <c r="AJ10" s="142">
        <v>11.000000000000227</v>
      </c>
      <c r="AK10" s="147">
        <v>8.1357232453778998</v>
      </c>
      <c r="AL10" s="147">
        <v>5.5417897727449281</v>
      </c>
      <c r="AM10" s="147">
        <v>-2.5939334726329717</v>
      </c>
      <c r="AN10" s="147">
        <v>183.125</v>
      </c>
      <c r="AO10" s="147">
        <v>183.25</v>
      </c>
      <c r="AP10" s="147">
        <v>-0.5641296819354007</v>
      </c>
      <c r="AQ10" s="147">
        <v>105.02079754496883</v>
      </c>
      <c r="AR10" s="147">
        <v>0.99402420516248491</v>
      </c>
      <c r="AS10" s="142">
        <v>3</v>
      </c>
      <c r="AT10" s="143">
        <v>5.5417897727449281</v>
      </c>
      <c r="AU10" s="143">
        <v>5.1682412004719946</v>
      </c>
      <c r="AV10" s="143">
        <v>-0.37354857227293348</v>
      </c>
      <c r="AW10" s="132"/>
      <c r="AX10" s="145">
        <v>28.649777911220415</v>
      </c>
      <c r="AY10" s="145">
        <v>42.989134886087648</v>
      </c>
    </row>
    <row r="11" spans="1:51" x14ac:dyDescent="0.25">
      <c r="A11" s="78">
        <v>183</v>
      </c>
      <c r="B11" s="97">
        <f>'1999'!F195</f>
        <v>183.75</v>
      </c>
      <c r="C11" s="97">
        <f>'1999'!F209</f>
        <v>184.33333333333334</v>
      </c>
      <c r="D11" s="79">
        <f t="shared" si="0"/>
        <v>14.000000000000227</v>
      </c>
      <c r="E11" s="100">
        <f>'1999'!E195</f>
        <v>6.6629451854328856</v>
      </c>
      <c r="F11" s="100">
        <f>'1999'!E209</f>
        <v>4.3296650778645329</v>
      </c>
      <c r="G11" s="81">
        <f t="shared" si="1"/>
        <v>-2.3332801075683527</v>
      </c>
      <c r="H11" s="101">
        <v>2</v>
      </c>
      <c r="I11" s="103">
        <f>'1999'!F195</f>
        <v>183.75</v>
      </c>
      <c r="J11" s="97">
        <f>'1999'!F203</f>
        <v>184.08333333333334</v>
      </c>
      <c r="K11" s="93">
        <f>SLOPE('1999'!G195:G203,'1999'!F195:F203)</f>
        <v>-1.1105674759249355</v>
      </c>
      <c r="L11" s="79">
        <f>INTERCEPT('1999'!G195:G203,'1999'!F195:F203)</f>
        <v>205.97716011781168</v>
      </c>
      <c r="M11" s="7">
        <f>RSQ('1999'!G195:G203,'1999'!F195:F203)</f>
        <v>0.99467128450778375</v>
      </c>
      <c r="N11" s="79">
        <f t="shared" si="2"/>
        <v>8.0000000000002274</v>
      </c>
      <c r="O11" s="100">
        <f>'1999'!E195</f>
        <v>6.6629451854328856</v>
      </c>
      <c r="P11" s="100">
        <f>'1999'!E203</f>
        <v>4.6849918105885067</v>
      </c>
      <c r="Q11" s="81">
        <f t="shared" si="3"/>
        <v>-1.9779533748443789</v>
      </c>
      <c r="R11" s="103">
        <f>'1999'!F203</f>
        <v>184.08333333333334</v>
      </c>
      <c r="S11" s="97">
        <f>'1999'!F209</f>
        <v>184.33333333333334</v>
      </c>
      <c r="T11" s="93">
        <f>SLOPE('1999'!H203:H209,'1999'!F203:F209)</f>
        <v>-0.30367672561802972</v>
      </c>
      <c r="U11" s="79">
        <f>INTERCEPT('1999'!H203:H209,'1999'!F203:F209)</f>
        <v>57.444953381940479</v>
      </c>
      <c r="V11" s="7">
        <f>RSQ('1999'!H203:H209,'1999'!F203:F209)</f>
        <v>0.98819681553238958</v>
      </c>
      <c r="W11" s="79">
        <f>(S11-R11)*24</f>
        <v>6</v>
      </c>
      <c r="X11" s="100">
        <f>'1999'!E203</f>
        <v>4.6849918105885067</v>
      </c>
      <c r="Y11" s="100">
        <f>'1999'!E209</f>
        <v>4.3296650778645329</v>
      </c>
      <c r="Z11" s="81">
        <f>Y11-X11</f>
        <v>-0.35532673272397375</v>
      </c>
      <c r="AA11" s="79">
        <f t="shared" si="4"/>
        <v>84.771364073631077</v>
      </c>
      <c r="AB11" s="91">
        <f t="shared" si="5"/>
        <v>22.714531994331256</v>
      </c>
      <c r="AC11" s="79">
        <f>-W11/LN(Y11/X11)</f>
        <v>76.070716364178438</v>
      </c>
      <c r="AD11" s="81"/>
      <c r="AE11" s="148"/>
      <c r="AF11" s="148"/>
      <c r="AG11" s="144"/>
      <c r="AH11" s="144"/>
      <c r="AI11" s="148"/>
      <c r="AJ11" s="124"/>
      <c r="AK11" s="148"/>
      <c r="AL11" s="148"/>
      <c r="AM11" s="148"/>
      <c r="AN11" s="148"/>
      <c r="AO11" s="148"/>
      <c r="AP11" s="148"/>
      <c r="AQ11" s="148"/>
      <c r="AR11" s="148"/>
      <c r="AS11" s="124"/>
      <c r="AT11" s="144"/>
      <c r="AU11" s="144"/>
      <c r="AV11" s="144"/>
      <c r="AX11" s="146"/>
      <c r="AY11" s="146"/>
    </row>
    <row r="12" spans="1:51" x14ac:dyDescent="0.25">
      <c r="A12" s="78">
        <v>184</v>
      </c>
      <c r="B12" s="97">
        <f>'1999'!F218</f>
        <v>184.70833333333334</v>
      </c>
      <c r="C12" s="97">
        <f>'1999'!F225</f>
        <v>185</v>
      </c>
      <c r="D12" s="79">
        <f t="shared" si="0"/>
        <v>6.9999999999997726</v>
      </c>
      <c r="E12" s="100">
        <f>'1999'!E218</f>
        <v>6.2707882472373351</v>
      </c>
      <c r="F12" s="100">
        <f>'1999'!E225</f>
        <v>4.796310566748696</v>
      </c>
      <c r="G12" s="81">
        <f t="shared" si="1"/>
        <v>-1.474477680488639</v>
      </c>
      <c r="H12" s="101">
        <v>1</v>
      </c>
      <c r="I12" s="102">
        <f>'1999'!F218</f>
        <v>184.70833333333334</v>
      </c>
      <c r="J12" s="97">
        <f>'1999'!F225</f>
        <v>185</v>
      </c>
      <c r="K12" s="93">
        <f>SLOPE('1999'!G218:G225,'1999'!F218:F225)</f>
        <v>-1.0044276144202164</v>
      </c>
      <c r="L12" s="79">
        <f>INTERCEPT('1999'!G218:G225,'1999'!F218:F225)</f>
        <v>187.37046804836356</v>
      </c>
      <c r="M12" s="7">
        <f>RSQ('1999'!G218:G225,'1999'!F218:F225)</f>
        <v>0.98422491516756294</v>
      </c>
      <c r="N12" s="79">
        <f t="shared" si="2"/>
        <v>6.9999999999997726</v>
      </c>
      <c r="O12" s="100">
        <f>'1999'!E218</f>
        <v>6.2707882472373351</v>
      </c>
      <c r="P12" s="100">
        <f>'1999'!E225</f>
        <v>4.796310566748696</v>
      </c>
      <c r="Q12" s="81">
        <f t="shared" si="3"/>
        <v>-1.474477680488639</v>
      </c>
      <c r="R12" s="105"/>
      <c r="S12" s="100"/>
      <c r="T12" s="93"/>
      <c r="U12" s="79"/>
      <c r="V12" s="79"/>
      <c r="W12" s="79"/>
      <c r="X12" s="100"/>
      <c r="Y12" s="100"/>
      <c r="Z12" s="81"/>
      <c r="AA12" s="79">
        <f t="shared" si="4"/>
        <v>100</v>
      </c>
      <c r="AB12" s="91">
        <f t="shared" si="5"/>
        <v>26.114036592619595</v>
      </c>
      <c r="AC12" s="79"/>
      <c r="AD12" s="81"/>
      <c r="AE12" s="148"/>
      <c r="AF12" s="148"/>
      <c r="AG12" s="144"/>
      <c r="AH12" s="144"/>
      <c r="AI12" s="148"/>
      <c r="AJ12" s="124"/>
      <c r="AK12" s="148"/>
      <c r="AL12" s="148"/>
      <c r="AM12" s="148"/>
      <c r="AN12" s="148"/>
      <c r="AO12" s="148"/>
      <c r="AP12" s="148"/>
      <c r="AQ12" s="148"/>
      <c r="AR12" s="148"/>
      <c r="AS12" s="124"/>
      <c r="AT12" s="144"/>
      <c r="AU12" s="144"/>
      <c r="AV12" s="144"/>
      <c r="AX12" s="146"/>
      <c r="AY12" s="146"/>
    </row>
    <row r="13" spans="1:51" x14ac:dyDescent="0.25">
      <c r="A13" s="78">
        <v>185</v>
      </c>
      <c r="B13" s="97">
        <f>'1999'!F241</f>
        <v>185.66666666666666</v>
      </c>
      <c r="C13" s="97">
        <f>'1999'!F256</f>
        <v>186.29166666666666</v>
      </c>
      <c r="D13" s="79">
        <f t="shared" si="0"/>
        <v>15</v>
      </c>
      <c r="E13" s="100">
        <f>'1999'!E241</f>
        <v>6.110555670296657</v>
      </c>
      <c r="F13" s="100">
        <f>'1999'!E256</f>
        <v>3.4293640305757731</v>
      </c>
      <c r="G13" s="81">
        <f t="shared" si="1"/>
        <v>-2.6811916397208839</v>
      </c>
      <c r="H13" s="101">
        <v>2</v>
      </c>
      <c r="I13" s="102">
        <f>'1999'!F241</f>
        <v>185.66666666666666</v>
      </c>
      <c r="J13" s="97">
        <f>'1999'!F252</f>
        <v>186.125</v>
      </c>
      <c r="K13" s="93">
        <f>SLOPE('1999'!G241:G252,'1999'!F241:F252)</f>
        <v>-1.0852398740971931</v>
      </c>
      <c r="L13" s="79">
        <f>INTERCEPT('1999'!G241:G252,'1999'!F241:F252)</f>
        <v>203.30072091411461</v>
      </c>
      <c r="M13" s="7">
        <f>RSQ('1999'!G241:G252,'1999'!F241:F252)</f>
        <v>0.99580900399528216</v>
      </c>
      <c r="N13" s="79">
        <f t="shared" si="2"/>
        <v>11.000000000000227</v>
      </c>
      <c r="O13" s="100">
        <f>'1999'!E241</f>
        <v>6.110555670296657</v>
      </c>
      <c r="P13" s="100">
        <f>'1999'!E252</f>
        <v>3.6582663626789307</v>
      </c>
      <c r="Q13" s="81">
        <f t="shared" si="3"/>
        <v>-2.4522893076177263</v>
      </c>
      <c r="R13" s="103">
        <f>'1999'!F252</f>
        <v>186.125</v>
      </c>
      <c r="S13" s="97">
        <f>'1999'!F256</f>
        <v>186.29166666666666</v>
      </c>
      <c r="T13" s="93">
        <f>SLOPE('1999'!H252:H256,'1999'!F252:F256)</f>
        <v>-0.37040771400129546</v>
      </c>
      <c r="U13" s="79">
        <f>INTERCEPT('1999'!H252:H256,'1999'!F252:F256)</f>
        <v>70.232965656858937</v>
      </c>
      <c r="V13" s="7">
        <f>RSQ('1999'!H252:H256,'1999'!F252:F256)</f>
        <v>0.94772661706833194</v>
      </c>
      <c r="W13" s="79">
        <f>(S13-R13)*24</f>
        <v>3.9999999999997726</v>
      </c>
      <c r="X13" s="100">
        <f>'1999'!E252</f>
        <v>3.6582663626789307</v>
      </c>
      <c r="Y13" s="100">
        <f>'1999'!E256</f>
        <v>3.4293640305757731</v>
      </c>
      <c r="Z13" s="81">
        <f>Y13-X13</f>
        <v>-0.22890233210315758</v>
      </c>
      <c r="AA13" s="79">
        <f t="shared" si="4"/>
        <v>91.462664260470888</v>
      </c>
      <c r="AB13" s="91">
        <f t="shared" si="5"/>
        <v>21.441310226653151</v>
      </c>
      <c r="AC13" s="79">
        <f>-W13/LN(Y13/X13)</f>
        <v>61.905577196135418</v>
      </c>
      <c r="AD13" s="81"/>
      <c r="AE13" s="148"/>
      <c r="AF13" s="148"/>
      <c r="AG13" s="144"/>
      <c r="AH13" s="144"/>
      <c r="AI13" s="148"/>
      <c r="AJ13" s="124"/>
      <c r="AK13" s="148"/>
      <c r="AL13" s="148"/>
      <c r="AM13" s="148"/>
      <c r="AN13" s="148"/>
      <c r="AO13" s="148"/>
      <c r="AP13" s="148"/>
      <c r="AQ13" s="148"/>
      <c r="AR13" s="148"/>
      <c r="AS13" s="124"/>
      <c r="AT13" s="144"/>
      <c r="AU13" s="144"/>
      <c r="AV13" s="144"/>
      <c r="AX13" s="146"/>
      <c r="AY13" s="146"/>
    </row>
    <row r="14" spans="1:51" x14ac:dyDescent="0.25">
      <c r="A14" s="78">
        <v>186</v>
      </c>
      <c r="B14" s="97">
        <f>'1999'!F267</f>
        <v>186.75</v>
      </c>
      <c r="C14" s="97">
        <f>'1999'!F277</f>
        <v>187.16666666666666</v>
      </c>
      <c r="D14" s="79">
        <f t="shared" si="0"/>
        <v>9.9999999999997726</v>
      </c>
      <c r="E14" s="100">
        <f>'1999'!E267</f>
        <v>4.0025650778645332</v>
      </c>
      <c r="F14" s="100">
        <f>'1999'!E277</f>
        <v>2.8460681290498719</v>
      </c>
      <c r="G14" s="81">
        <f t="shared" si="1"/>
        <v>-1.1564969488146613</v>
      </c>
      <c r="H14" s="101">
        <v>2</v>
      </c>
      <c r="I14" s="103">
        <f>'1999'!F269</f>
        <v>186.83333333333334</v>
      </c>
      <c r="J14" s="97">
        <f>'1999'!F273</f>
        <v>187</v>
      </c>
      <c r="K14" s="93">
        <f>SLOPE('1999'!G269:G273,'1999'!F269:F273)</f>
        <v>-1.3413612425185306</v>
      </c>
      <c r="L14" s="79">
        <f>INTERCEPT('1999'!G269:G273,'1999'!F269:F273)</f>
        <v>251.97926202859628</v>
      </c>
      <c r="M14" s="7">
        <f>RSQ('1999'!G269:G273,'1999'!F269:F273)</f>
        <v>0.98897668685633089</v>
      </c>
      <c r="N14" s="79">
        <f t="shared" si="2"/>
        <v>3.9999999999997726</v>
      </c>
      <c r="O14" s="100">
        <f>'1999'!E269</f>
        <v>3.883340023209584</v>
      </c>
      <c r="P14" s="100">
        <f>'1999'!E273</f>
        <v>3.1238541651161587</v>
      </c>
      <c r="Q14" s="81">
        <f t="shared" si="3"/>
        <v>-0.75948585809342539</v>
      </c>
      <c r="R14" s="103">
        <f>'1999'!F273</f>
        <v>187</v>
      </c>
      <c r="S14" s="97">
        <f>'1999'!F277</f>
        <v>187.16666666666666</v>
      </c>
      <c r="T14" s="93">
        <f>SLOPE('1999'!H273:H277,'1999'!F273:F277)</f>
        <v>-0.56523710270520189</v>
      </c>
      <c r="U14" s="79">
        <f>INTERCEPT('1999'!H273:H277,'1999'!F273:F277)</f>
        <v>106.83360176230374</v>
      </c>
      <c r="V14" s="7">
        <f>RSQ('1999'!H273:H277,'1999'!F273:F277)</f>
        <v>0.97115813643039584</v>
      </c>
      <c r="W14" s="79">
        <f>(S14-R14)*24</f>
        <v>3.9999999999997726</v>
      </c>
      <c r="X14" s="100">
        <f>'1999'!E273</f>
        <v>3.1238541651161587</v>
      </c>
      <c r="Y14" s="100">
        <f>'1999'!E277</f>
        <v>2.8460681290498719</v>
      </c>
      <c r="Z14" s="81">
        <f>Y14-X14</f>
        <v>-0.27778603606628671</v>
      </c>
      <c r="AA14" s="79">
        <f t="shared" si="4"/>
        <v>73.219554329935875</v>
      </c>
      <c r="AB14" s="91">
        <f t="shared" si="5"/>
        <v>18.379982356737898</v>
      </c>
      <c r="AC14" s="79">
        <f>-W14/LN(Y14/X14)</f>
        <v>42.951124114634347</v>
      </c>
      <c r="AD14" s="81"/>
      <c r="AE14" s="148"/>
      <c r="AF14" s="148"/>
      <c r="AG14" s="144"/>
      <c r="AH14" s="144"/>
      <c r="AI14" s="148"/>
      <c r="AJ14" s="124"/>
      <c r="AK14" s="148"/>
      <c r="AL14" s="148"/>
      <c r="AM14" s="148"/>
      <c r="AN14" s="148"/>
      <c r="AO14" s="148"/>
      <c r="AP14" s="148"/>
      <c r="AQ14" s="148"/>
      <c r="AR14" s="148"/>
      <c r="AS14" s="124"/>
      <c r="AT14" s="144"/>
      <c r="AU14" s="144"/>
      <c r="AV14" s="144"/>
      <c r="AX14" s="146"/>
      <c r="AY14" s="146"/>
    </row>
    <row r="15" spans="1:51" s="123" customFormat="1" x14ac:dyDescent="0.25">
      <c r="A15" s="133">
        <v>187</v>
      </c>
      <c r="B15" s="134">
        <f>'1999'!F290</f>
        <v>187.70833333333334</v>
      </c>
      <c r="C15" s="134">
        <f>'1999'!F300</f>
        <v>188.125</v>
      </c>
      <c r="D15" s="135">
        <f t="shared" si="0"/>
        <v>9.9999999999997726</v>
      </c>
      <c r="E15" s="136">
        <f>'1999'!E290</f>
        <v>4.3618518105885062</v>
      </c>
      <c r="F15" s="136">
        <f>'1999'!E300</f>
        <v>2.8747391651161589</v>
      </c>
      <c r="G15" s="137">
        <f t="shared" si="1"/>
        <v>-1.4871126454723473</v>
      </c>
      <c r="H15" s="138">
        <v>1</v>
      </c>
      <c r="I15" s="149">
        <f>'1999'!F291</f>
        <v>187.75</v>
      </c>
      <c r="J15" s="134">
        <f>'1999'!F300</f>
        <v>188.125</v>
      </c>
      <c r="K15" s="140">
        <f>SLOPE('1999'!G291:G300,'1999'!F291:F300)</f>
        <v>-1.1748988472969364</v>
      </c>
      <c r="L15" s="135">
        <f>INTERCEPT('1999'!G291:G300,'1999'!F291:F300)</f>
        <v>222.07756849353137</v>
      </c>
      <c r="M15" s="15">
        <f>RSQ('1999'!G291:G300,'1999'!F291:F300)</f>
        <v>0.97824112943574704</v>
      </c>
      <c r="N15" s="135">
        <f t="shared" si="2"/>
        <v>9</v>
      </c>
      <c r="O15" s="136">
        <f>'1999'!E291</f>
        <v>4.3454968105885063</v>
      </c>
      <c r="P15" s="136">
        <f>'1999'!E300</f>
        <v>2.8747391651161589</v>
      </c>
      <c r="Q15" s="137">
        <f t="shared" si="3"/>
        <v>-1.4707576454723474</v>
      </c>
      <c r="R15" s="149"/>
      <c r="S15" s="134"/>
      <c r="T15" s="140"/>
      <c r="U15" s="135"/>
      <c r="V15" s="15"/>
      <c r="W15" s="135"/>
      <c r="X15" s="136"/>
      <c r="Y15" s="136"/>
      <c r="Z15" s="137"/>
      <c r="AA15" s="79">
        <f t="shared" si="4"/>
        <v>100</v>
      </c>
      <c r="AB15" s="141">
        <f t="shared" ref="AB15" si="6">-N15/LN(P15/O15)</f>
        <v>21.782371705699262</v>
      </c>
      <c r="AC15" s="117"/>
      <c r="AD15" s="119"/>
      <c r="AE15" s="147">
        <v>187.875</v>
      </c>
      <c r="AF15" s="147">
        <v>188.04166666666666</v>
      </c>
      <c r="AG15" s="143">
        <v>-1.5941623253948354</v>
      </c>
      <c r="AH15" s="143">
        <v>300.88800895576782</v>
      </c>
      <c r="AI15" s="147">
        <v>0.99296246945592748</v>
      </c>
      <c r="AJ15" s="142">
        <v>3.9999999999997726</v>
      </c>
      <c r="AK15" s="147">
        <v>3.9706895328888479</v>
      </c>
      <c r="AL15" s="147">
        <v>3.0633697259250861</v>
      </c>
      <c r="AM15" s="147">
        <v>-0.9073198069637618</v>
      </c>
      <c r="AN15" s="147">
        <v>188.04166666666666</v>
      </c>
      <c r="AO15" s="147">
        <v>188.125</v>
      </c>
      <c r="AP15" s="147" t="e">
        <v>#DIV/0!</v>
      </c>
      <c r="AQ15" s="147" t="e">
        <v>#DIV/0!</v>
      </c>
      <c r="AR15" s="147" t="e">
        <v>#DIV/0!</v>
      </c>
      <c r="AS15" s="142">
        <v>2.0000000000002274</v>
      </c>
      <c r="AT15" s="143">
        <v>3.0633697259250861</v>
      </c>
      <c r="AU15" s="143">
        <v>2.8747391651161589</v>
      </c>
      <c r="AV15" s="143">
        <v>-0.18863056080892715</v>
      </c>
      <c r="AW15" s="132"/>
      <c r="AX15" s="145">
        <v>15.418759766019146</v>
      </c>
      <c r="AY15" s="145">
        <v>31.469508309872726</v>
      </c>
    </row>
    <row r="16" spans="1:51" x14ac:dyDescent="0.25">
      <c r="A16" s="78">
        <v>188</v>
      </c>
      <c r="B16" s="97">
        <f>'1999'!F314</f>
        <v>188.70833333333334</v>
      </c>
      <c r="C16" s="97">
        <f>'1999'!F327</f>
        <v>189.25</v>
      </c>
      <c r="D16" s="79">
        <f t="shared" si="0"/>
        <v>12.999999999999773</v>
      </c>
      <c r="E16" s="100">
        <f>'1999'!E314</f>
        <v>3.6427550778645328</v>
      </c>
      <c r="F16" s="100">
        <f>'1999'!E327</f>
        <v>2.1744278301528155</v>
      </c>
      <c r="G16" s="81">
        <f t="shared" si="1"/>
        <v>-1.4683272477117173</v>
      </c>
      <c r="H16" s="101">
        <v>2</v>
      </c>
      <c r="I16" s="103">
        <f>'1999'!F314</f>
        <v>188.70833333333334</v>
      </c>
      <c r="J16" s="97">
        <f>'1999'!F324</f>
        <v>189.125</v>
      </c>
      <c r="K16" s="93">
        <f>SLOPE('1999'!G314:G324,'1999'!F314:F324)</f>
        <v>-1.2062802371636172</v>
      </c>
      <c r="L16" s="79">
        <f>INTERCEPT('1999'!G314:G324,'1999'!F314:F324)</f>
        <v>228.94605650827251</v>
      </c>
      <c r="M16" s="7">
        <f>RSQ('1999'!G314:G324,'1999'!F314:F324)</f>
        <v>0.99318906750903202</v>
      </c>
      <c r="N16" s="79">
        <f t="shared" si="2"/>
        <v>9.9999999999997726</v>
      </c>
      <c r="O16" s="100">
        <f>'1999'!E314</f>
        <v>3.6427550778645328</v>
      </c>
      <c r="P16" s="100">
        <f>'1999'!E324</f>
        <v>2.2751099691145766</v>
      </c>
      <c r="Q16" s="81">
        <f t="shared" si="3"/>
        <v>-1.3676451087499562</v>
      </c>
      <c r="R16" s="103">
        <f>'1999'!F324</f>
        <v>189.125</v>
      </c>
      <c r="S16" s="97">
        <f>'1999'!F327</f>
        <v>189.25</v>
      </c>
      <c r="T16" s="93">
        <f>SLOPE('1999'!H324:H327,'1999'!F324:F327)</f>
        <v>-0.36287946187249109</v>
      </c>
      <c r="U16" s="79">
        <f>INTERCEPT('1999'!H324:H327,'1999'!F324:F327)</f>
        <v>69.448838077720097</v>
      </c>
      <c r="V16" s="7">
        <f>RSQ('1999'!H324:H327,'1999'!F324:F327)</f>
        <v>0.97294045672671403</v>
      </c>
      <c r="W16" s="79">
        <f>(S16-R16)*24</f>
        <v>3</v>
      </c>
      <c r="X16" s="100">
        <f>'1999'!E324</f>
        <v>2.2751099691145766</v>
      </c>
      <c r="Y16" s="100">
        <f>'1999'!E327</f>
        <v>2.1744278301528155</v>
      </c>
      <c r="Z16" s="81">
        <f>Y16-X16</f>
        <v>-0.10068213896176115</v>
      </c>
      <c r="AA16" s="79">
        <f t="shared" si="4"/>
        <v>93.143072219175465</v>
      </c>
      <c r="AB16" s="91">
        <f t="shared" ref="AB16" si="7">-N16/LN(P16/O16)</f>
        <v>21.244417432713323</v>
      </c>
      <c r="AC16" s="79">
        <f>-W16/LN(Y16/X16)</f>
        <v>66.279555808817051</v>
      </c>
      <c r="AD16" s="81"/>
      <c r="AE16" s="148"/>
      <c r="AF16" s="148"/>
      <c r="AG16" s="144"/>
      <c r="AH16" s="144"/>
      <c r="AI16" s="148"/>
      <c r="AJ16" s="124"/>
      <c r="AK16" s="148"/>
      <c r="AL16" s="148"/>
      <c r="AM16" s="148"/>
      <c r="AN16" s="148"/>
      <c r="AO16" s="148"/>
      <c r="AP16" s="148"/>
      <c r="AQ16" s="148"/>
      <c r="AR16" s="148"/>
      <c r="AS16" s="124"/>
      <c r="AT16" s="144"/>
      <c r="AU16" s="144"/>
      <c r="AV16" s="144"/>
      <c r="AX16" s="146"/>
      <c r="AY16" s="146"/>
    </row>
    <row r="17" spans="1:51" s="123" customFormat="1" x14ac:dyDescent="0.25">
      <c r="A17" s="133">
        <v>189</v>
      </c>
      <c r="B17" s="134">
        <f>'1999'!F340</f>
        <v>189.79166666666666</v>
      </c>
      <c r="C17" s="134">
        <f>'1999'!F349</f>
        <v>190.16666666666666</v>
      </c>
      <c r="D17" s="135">
        <f t="shared" si="0"/>
        <v>9</v>
      </c>
      <c r="E17" s="136">
        <f>'1999'!E340</f>
        <v>3.8961906095020007</v>
      </c>
      <c r="F17" s="136">
        <f>'1999'!E349</f>
        <v>2.2848726546738307</v>
      </c>
      <c r="G17" s="137">
        <f t="shared" si="1"/>
        <v>-1.61131795482817</v>
      </c>
      <c r="H17" s="138">
        <v>1</v>
      </c>
      <c r="I17" s="149">
        <f>'1999'!F340</f>
        <v>189.79166666666666</v>
      </c>
      <c r="J17" s="134">
        <f>'1999'!F348</f>
        <v>190.125</v>
      </c>
      <c r="K17" s="140">
        <f>SLOPE('1999'!G340:G348,'1999'!F340:F348)</f>
        <v>-1.770459852270281</v>
      </c>
      <c r="L17" s="135">
        <f>INTERCEPT('1999'!G340:G348,'1999'!F340:F348)</f>
        <v>337.39604452470178</v>
      </c>
      <c r="M17" s="15">
        <f>RSQ('1999'!G340:G348,'1999'!F340:F348)</f>
        <v>0.98603612333321833</v>
      </c>
      <c r="N17" s="135">
        <f t="shared" si="2"/>
        <v>8.0000000000002274</v>
      </c>
      <c r="O17" s="136">
        <f>'1999'!E340</f>
        <v>3.8961906095020007</v>
      </c>
      <c r="P17" s="136">
        <f>'1999'!E348</f>
        <v>2.2854939778714711</v>
      </c>
      <c r="Q17" s="137">
        <f t="shared" si="3"/>
        <v>-1.6106966316305296</v>
      </c>
      <c r="R17" s="122"/>
      <c r="S17" s="116"/>
      <c r="T17" s="120"/>
      <c r="U17" s="117"/>
      <c r="V17" s="121"/>
      <c r="W17" s="117"/>
      <c r="X17" s="118"/>
      <c r="Y17" s="118"/>
      <c r="Z17" s="119"/>
      <c r="AA17" s="79">
        <f t="shared" si="4"/>
        <v>100</v>
      </c>
      <c r="AB17" s="141">
        <f t="shared" ref="AB17:AB19" si="8">-N17/LN(P17/O17)</f>
        <v>14.99764372575059</v>
      </c>
      <c r="AC17" s="117"/>
      <c r="AD17" s="119"/>
      <c r="AE17" s="147">
        <v>189.83333333333334</v>
      </c>
      <c r="AF17" s="147">
        <v>190.04166666666666</v>
      </c>
      <c r="AG17" s="143">
        <v>-2.0527746124651953</v>
      </c>
      <c r="AH17" s="143">
        <v>391.01610886864137</v>
      </c>
      <c r="AI17" s="147">
        <v>0.99806699437988333</v>
      </c>
      <c r="AJ17" s="142">
        <v>4.9999999999995453</v>
      </c>
      <c r="AK17" s="147">
        <v>3.7937487414518571</v>
      </c>
      <c r="AL17" s="147">
        <v>2.4850830411184268</v>
      </c>
      <c r="AM17" s="147">
        <v>-1.3086657003334303</v>
      </c>
      <c r="AN17" s="147">
        <v>190.04166666666666</v>
      </c>
      <c r="AO17" s="147">
        <v>190.125</v>
      </c>
      <c r="AP17" s="147">
        <v>-1.0046867049765944</v>
      </c>
      <c r="AQ17" s="147">
        <v>191.83716352779524</v>
      </c>
      <c r="AR17" s="147">
        <v>0.9511306693117777</v>
      </c>
      <c r="AS17" s="142">
        <v>2.0000000000002274</v>
      </c>
      <c r="AT17" s="143">
        <v>2.4850830411184268</v>
      </c>
      <c r="AU17" s="143">
        <v>2.2854939778714711</v>
      </c>
      <c r="AV17" s="143">
        <v>-0.19958906324695569</v>
      </c>
      <c r="AW17" s="132"/>
      <c r="AX17" s="145">
        <v>11.818973934690554</v>
      </c>
      <c r="AY17" s="145">
        <v>23.888043786306675</v>
      </c>
    </row>
    <row r="18" spans="1:51" x14ac:dyDescent="0.25">
      <c r="A18" s="78">
        <v>190</v>
      </c>
      <c r="B18" s="97">
        <f>'1999'!F362</f>
        <v>190.70833333333334</v>
      </c>
      <c r="C18" s="97">
        <f>'1999'!F372</f>
        <v>191.125</v>
      </c>
      <c r="D18" s="79">
        <f t="shared" si="0"/>
        <v>9.9999999999997726</v>
      </c>
      <c r="E18" s="100">
        <f>'1999'!E362</f>
        <v>5.5977082044921573</v>
      </c>
      <c r="F18" s="100">
        <f>'1999'!E372</f>
        <v>2.3538406552639883</v>
      </c>
      <c r="G18" s="81">
        <f t="shared" si="1"/>
        <v>-3.243867549228169</v>
      </c>
      <c r="H18" s="101">
        <v>1</v>
      </c>
      <c r="I18" s="103">
        <f>'1999'!F363</f>
        <v>190.75</v>
      </c>
      <c r="J18" s="97">
        <f>'1999'!F372</f>
        <v>191.125</v>
      </c>
      <c r="K18" s="93">
        <f>SLOPE('1999'!G363:G372,'1999'!F363:F372)</f>
        <v>-2.2617549988447414</v>
      </c>
      <c r="L18" s="79">
        <f>INTERCEPT('1999'!G363:G372,'1999'!F363:F372)</f>
        <v>433.15261261374252</v>
      </c>
      <c r="M18" s="7">
        <f>RSQ('1999'!G363:G372,'1999'!F363:F372)</f>
        <v>0.9949892287006149</v>
      </c>
      <c r="N18" s="79">
        <f t="shared" si="2"/>
        <v>9</v>
      </c>
      <c r="O18" s="100">
        <f>'1999'!E363</f>
        <v>5.3727354623960517</v>
      </c>
      <c r="P18" s="100">
        <f>'1999'!E372</f>
        <v>2.3538406552639883</v>
      </c>
      <c r="Q18" s="81">
        <f t="shared" si="3"/>
        <v>-3.0188948071320634</v>
      </c>
      <c r="R18" s="103"/>
      <c r="S18" s="97"/>
      <c r="T18" s="93"/>
      <c r="U18" s="79"/>
      <c r="V18" s="79"/>
      <c r="W18" s="79"/>
      <c r="X18" s="100"/>
      <c r="Y18" s="100"/>
      <c r="Z18" s="81"/>
      <c r="AA18" s="79">
        <f t="shared" si="4"/>
        <v>100</v>
      </c>
      <c r="AB18" s="91">
        <f t="shared" si="8"/>
        <v>10.905272604074927</v>
      </c>
      <c r="AC18" s="79"/>
      <c r="AD18" s="81"/>
      <c r="AE18" s="148"/>
      <c r="AF18" s="148"/>
      <c r="AG18" s="144"/>
      <c r="AH18" s="144"/>
      <c r="AI18" s="148"/>
      <c r="AJ18" s="124"/>
      <c r="AK18" s="148"/>
      <c r="AL18" s="148"/>
      <c r="AM18" s="148"/>
      <c r="AN18" s="148"/>
      <c r="AO18" s="148"/>
      <c r="AP18" s="148"/>
      <c r="AQ18" s="148"/>
      <c r="AR18" s="148"/>
      <c r="AS18" s="124"/>
      <c r="AT18" s="144"/>
      <c r="AU18" s="144"/>
      <c r="AV18" s="144"/>
      <c r="AX18" s="146"/>
      <c r="AY18" s="146"/>
    </row>
    <row r="19" spans="1:51" x14ac:dyDescent="0.25">
      <c r="A19" s="78">
        <v>191</v>
      </c>
      <c r="B19" s="97">
        <f>'1999'!F387</f>
        <v>191.75</v>
      </c>
      <c r="C19" s="97">
        <f>'1999'!F393</f>
        <v>192</v>
      </c>
      <c r="D19" s="79">
        <f t="shared" si="0"/>
        <v>6</v>
      </c>
      <c r="E19" s="100">
        <f>'1999'!E387</f>
        <v>4.5606431474372577</v>
      </c>
      <c r="F19" s="100">
        <f>'1999'!E393</f>
        <v>2.7694649802161098</v>
      </c>
      <c r="G19" s="81">
        <f t="shared" si="1"/>
        <v>-1.791178167221148</v>
      </c>
      <c r="H19" s="101">
        <v>1</v>
      </c>
      <c r="I19" s="103">
        <f>'1999'!F387</f>
        <v>191.75</v>
      </c>
      <c r="J19" s="97">
        <f>'1999'!F393</f>
        <v>192</v>
      </c>
      <c r="K19" s="93">
        <f>SLOPE('1999'!G387:G393,'1999'!F387:F393)</f>
        <v>-2.0890275077097837</v>
      </c>
      <c r="L19" s="79">
        <f>INTERCEPT('1999'!G387:G393,'1999'!F387:F393)</f>
        <v>402.09070753682306</v>
      </c>
      <c r="M19" s="7">
        <f>RSQ('1999'!G387:G393,'1999'!F387:F393)</f>
        <v>0.99316577781283477</v>
      </c>
      <c r="N19" s="79">
        <f t="shared" si="2"/>
        <v>6</v>
      </c>
      <c r="O19" s="100">
        <f>'1999'!E387</f>
        <v>4.5606431474372577</v>
      </c>
      <c r="P19" s="100">
        <f>'1999'!E393</f>
        <v>2.7694649802161098</v>
      </c>
      <c r="Q19" s="81">
        <f t="shared" si="3"/>
        <v>-1.791178167221148</v>
      </c>
      <c r="R19" s="103"/>
      <c r="S19" s="97"/>
      <c r="T19" s="93"/>
      <c r="U19" s="79"/>
      <c r="V19" s="79"/>
      <c r="W19" s="79"/>
      <c r="X19" s="100"/>
      <c r="Y19" s="100"/>
      <c r="Z19" s="81"/>
      <c r="AA19" s="79">
        <f t="shared" si="4"/>
        <v>100</v>
      </c>
      <c r="AB19" s="91">
        <f t="shared" si="8"/>
        <v>12.028640166296544</v>
      </c>
      <c r="AC19" s="79"/>
      <c r="AD19" s="81"/>
      <c r="AE19" s="148"/>
      <c r="AF19" s="148"/>
      <c r="AG19" s="144"/>
      <c r="AH19" s="144"/>
      <c r="AI19" s="148"/>
      <c r="AJ19" s="124"/>
      <c r="AK19" s="148"/>
      <c r="AL19" s="148"/>
      <c r="AM19" s="148"/>
      <c r="AN19" s="148"/>
      <c r="AO19" s="148"/>
      <c r="AP19" s="148"/>
      <c r="AQ19" s="148"/>
      <c r="AR19" s="148"/>
      <c r="AS19" s="124"/>
      <c r="AT19" s="144"/>
      <c r="AU19" s="144"/>
      <c r="AV19" s="144"/>
      <c r="AX19" s="146"/>
      <c r="AY19" s="146"/>
    </row>
    <row r="20" spans="1:51" x14ac:dyDescent="0.25">
      <c r="A20" s="78">
        <v>192</v>
      </c>
      <c r="B20" s="97">
        <f>'1999'!F412</f>
        <v>192.79166666666666</v>
      </c>
      <c r="C20" s="97">
        <f>'1999'!F422</f>
        <v>193.20833333333334</v>
      </c>
      <c r="D20" s="79">
        <f t="shared" si="0"/>
        <v>10.000000000000455</v>
      </c>
      <c r="E20" s="100">
        <f>'1999'!E412</f>
        <v>3.2812902447143051</v>
      </c>
      <c r="F20" s="100">
        <f>'1999'!E422</f>
        <v>1.8402863941747474</v>
      </c>
      <c r="G20" s="81">
        <f t="shared" si="1"/>
        <v>-1.4410038505395577</v>
      </c>
      <c r="H20" s="101">
        <v>2</v>
      </c>
      <c r="I20" s="103">
        <f>'1999'!F414</f>
        <v>192.875</v>
      </c>
      <c r="J20" s="97">
        <f>'1999'!F419</f>
        <v>193.08333333333334</v>
      </c>
      <c r="K20" s="93">
        <f>SLOPE('1999'!G414:G419,'1999'!F414:F419)</f>
        <v>-2.1760631239450214</v>
      </c>
      <c r="L20" s="79">
        <f>INTERCEPT('1999'!G414:G419,'1999'!F414:F419)</f>
        <v>420.85271683224192</v>
      </c>
      <c r="M20" s="7">
        <f>RSQ('1999'!G414:G419,'1999'!F414:F419)</f>
        <v>0.99234377901968929</v>
      </c>
      <c r="N20" s="79">
        <f t="shared" si="2"/>
        <v>5.0000000000002274</v>
      </c>
      <c r="O20" s="100">
        <f>'1999'!E414</f>
        <v>3.0872364640904744</v>
      </c>
      <c r="P20" s="100">
        <f>'1999'!E419</f>
        <v>1.9928158958739668</v>
      </c>
      <c r="Q20" s="81">
        <f t="shared" si="3"/>
        <v>-1.0944205682165076</v>
      </c>
      <c r="R20" s="103">
        <f>'1999'!F419</f>
        <v>193.08333333333334</v>
      </c>
      <c r="S20" s="97">
        <f>'1999'!F422</f>
        <v>193.20833333333334</v>
      </c>
      <c r="T20" s="93">
        <f>SLOPE('1999'!H419:H422,'1999'!F419:F422)</f>
        <v>-0.60760261777344937</v>
      </c>
      <c r="U20" s="79">
        <f>INTERCEPT('1999'!H419:H422,'1999'!F419:F422)</f>
        <v>117.99979515713909</v>
      </c>
      <c r="V20" s="7">
        <f>RSQ('1999'!H419:H422,'1999'!F419:F422)</f>
        <v>0.9399681457852137</v>
      </c>
      <c r="W20" s="79">
        <f>(S20-R20)*24</f>
        <v>3</v>
      </c>
      <c r="X20" s="100">
        <f>'1999'!E419</f>
        <v>1.9928158958739668</v>
      </c>
      <c r="Y20" s="100">
        <f>'1999'!E422</f>
        <v>1.8402863941747474</v>
      </c>
      <c r="Z20" s="81">
        <f>Y20-X20</f>
        <v>-0.15252950169921942</v>
      </c>
      <c r="AA20" s="79">
        <f t="shared" si="4"/>
        <v>87.767793965517171</v>
      </c>
      <c r="AB20" s="91">
        <f t="shared" ref="AB20" si="9">-N20/LN(P20/O20)</f>
        <v>11.42262693780129</v>
      </c>
      <c r="AC20" s="79">
        <f>-W20/LN(Y20/X20)</f>
        <v>37.675448407964694</v>
      </c>
      <c r="AD20" s="81"/>
      <c r="AE20" s="148"/>
      <c r="AF20" s="148"/>
      <c r="AG20" s="144"/>
      <c r="AH20" s="144"/>
      <c r="AI20" s="148"/>
      <c r="AJ20" s="124"/>
      <c r="AK20" s="148"/>
      <c r="AL20" s="148"/>
      <c r="AM20" s="148"/>
      <c r="AN20" s="148"/>
      <c r="AO20" s="148"/>
      <c r="AP20" s="148"/>
      <c r="AQ20" s="148"/>
      <c r="AR20" s="148"/>
      <c r="AS20" s="124"/>
      <c r="AT20" s="144"/>
      <c r="AU20" s="144"/>
      <c r="AV20" s="144"/>
      <c r="AX20" s="146"/>
      <c r="AY20" s="146"/>
    </row>
    <row r="21" spans="1:51" s="123" customFormat="1" x14ac:dyDescent="0.25">
      <c r="A21" s="133">
        <v>193</v>
      </c>
      <c r="B21" s="134">
        <f>'1999'!F435</f>
        <v>193.75</v>
      </c>
      <c r="C21" s="134">
        <f>'1999'!F446</f>
        <v>194.20833333333334</v>
      </c>
      <c r="D21" s="135">
        <f t="shared" si="0"/>
        <v>11.000000000000227</v>
      </c>
      <c r="E21" s="136">
        <f>'1999'!E435</f>
        <v>3.0553314905883573</v>
      </c>
      <c r="F21" s="136">
        <f>'1999'!E446</f>
        <v>1.8138526043521734</v>
      </c>
      <c r="G21" s="137">
        <f t="shared" si="1"/>
        <v>-1.2414788862361839</v>
      </c>
      <c r="H21" s="138">
        <v>1</v>
      </c>
      <c r="I21" s="149">
        <f>'1999'!F435</f>
        <v>193.75</v>
      </c>
      <c r="J21" s="134">
        <f>'1999'!F446</f>
        <v>194.20833333333334</v>
      </c>
      <c r="K21" s="140">
        <f>SLOPE('1999'!G435:G446,'1999'!F435:F446)</f>
        <v>-1.1302531797788957</v>
      </c>
      <c r="L21" s="135">
        <f>INTERCEPT('1999'!G435:G446,'1999'!F435:F446)</f>
        <v>220.12446249477537</v>
      </c>
      <c r="M21" s="15">
        <f>RSQ('1999'!G435:G446,'1999'!F435:F446)</f>
        <v>0.9821247919463425</v>
      </c>
      <c r="N21" s="135">
        <f t="shared" si="2"/>
        <v>11.000000000000227</v>
      </c>
      <c r="O21" s="136">
        <f>'1999'!E435</f>
        <v>3.0553314905883573</v>
      </c>
      <c r="P21" s="136">
        <f>'1999'!E446</f>
        <v>1.8138526043521734</v>
      </c>
      <c r="Q21" s="137">
        <f t="shared" si="3"/>
        <v>-1.2414788862361839</v>
      </c>
      <c r="R21" s="149"/>
      <c r="S21" s="134"/>
      <c r="T21" s="140"/>
      <c r="U21" s="135"/>
      <c r="V21" s="15"/>
      <c r="W21" s="135"/>
      <c r="X21" s="136"/>
      <c r="Y21" s="136"/>
      <c r="Z21" s="137"/>
      <c r="AA21" s="79">
        <f t="shared" si="4"/>
        <v>100</v>
      </c>
      <c r="AB21" s="141">
        <f t="shared" ref="AB21:AB22" si="10">-N21/LN(P21/O21)</f>
        <v>21.095630311880672</v>
      </c>
      <c r="AC21" s="117"/>
      <c r="AD21" s="119"/>
      <c r="AE21" s="147">
        <v>193.875</v>
      </c>
      <c r="AF21" s="147">
        <v>193.95833333333334</v>
      </c>
      <c r="AG21" s="143">
        <v>-1.9862495204277628</v>
      </c>
      <c r="AH21" s="143">
        <v>386.11748880183171</v>
      </c>
      <c r="AI21" s="147">
        <v>0.99885315930895835</v>
      </c>
      <c r="AJ21" s="142">
        <v>2.0000000000002274</v>
      </c>
      <c r="AK21" s="147">
        <v>2.8150558114436075</v>
      </c>
      <c r="AL21" s="147">
        <v>2.3856253577342441</v>
      </c>
      <c r="AM21" s="147">
        <v>-0.42943045370936339</v>
      </c>
      <c r="AN21" s="147">
        <v>193.95833333333334</v>
      </c>
      <c r="AO21" s="147">
        <v>194.125</v>
      </c>
      <c r="AP21" s="147">
        <v>-0.73091341190761394</v>
      </c>
      <c r="AQ21" s="147">
        <v>142.63237719023621</v>
      </c>
      <c r="AR21" s="147">
        <v>0.99588407480798202</v>
      </c>
      <c r="AS21" s="142">
        <v>3.9999999999997726</v>
      </c>
      <c r="AT21" s="143">
        <v>2.3856253577342441</v>
      </c>
      <c r="AU21" s="143">
        <v>2.1093723912364877</v>
      </c>
      <c r="AV21" s="143">
        <v>-0.27625296649775644</v>
      </c>
      <c r="AW21" s="132"/>
      <c r="AX21" s="145">
        <v>12.083074031318667</v>
      </c>
      <c r="AY21" s="145">
        <v>32.501607411118378</v>
      </c>
    </row>
    <row r="22" spans="1:51" x14ac:dyDescent="0.25">
      <c r="A22" s="78">
        <v>194</v>
      </c>
      <c r="B22" s="97">
        <f>'1999'!F457</f>
        <v>194.66666666666666</v>
      </c>
      <c r="C22" s="97">
        <f>'1999'!F469</f>
        <v>195.16666666666666</v>
      </c>
      <c r="D22" s="79">
        <f t="shared" si="0"/>
        <v>12</v>
      </c>
      <c r="E22" s="100">
        <f>'1999'!E457</f>
        <v>5.3579113695317861</v>
      </c>
      <c r="F22" s="100">
        <f>'1999'!E469</f>
        <v>1.0431997685611618</v>
      </c>
      <c r="G22" s="81">
        <f t="shared" si="1"/>
        <v>-4.3147116009706243</v>
      </c>
      <c r="H22" s="101">
        <v>1</v>
      </c>
      <c r="I22" s="103">
        <f>'1999'!F462</f>
        <v>194.875</v>
      </c>
      <c r="J22" s="97">
        <f>'1999'!F468</f>
        <v>195.125</v>
      </c>
      <c r="K22" s="93">
        <f>SLOPE('1999'!G462:G468,'1999'!F462:F468)</f>
        <v>-3.2278348547347102</v>
      </c>
      <c r="L22" s="79">
        <f>INTERCEPT('1999'!G462:G468,'1999'!F462:F468)</f>
        <v>630.17845243585123</v>
      </c>
      <c r="M22" s="7">
        <f>RSQ('1999'!G462:G468,'1999'!F462:F468)</f>
        <v>0.98354494198494147</v>
      </c>
      <c r="N22" s="79">
        <f t="shared" si="2"/>
        <v>6</v>
      </c>
      <c r="O22" s="100">
        <f>'1999'!E462</f>
        <v>3.1107878560634585</v>
      </c>
      <c r="P22" s="100">
        <f>'1999'!E468</f>
        <v>1.3387046303035275</v>
      </c>
      <c r="Q22" s="81">
        <f t="shared" si="3"/>
        <v>-1.772083225759931</v>
      </c>
      <c r="R22" s="103"/>
      <c r="S22" s="97"/>
      <c r="T22" s="93"/>
      <c r="U22" s="79"/>
      <c r="V22" s="79"/>
      <c r="W22" s="79"/>
      <c r="X22" s="100"/>
      <c r="Y22" s="100"/>
      <c r="Z22" s="81"/>
      <c r="AA22" s="79">
        <f t="shared" si="4"/>
        <v>100</v>
      </c>
      <c r="AB22" s="91">
        <f t="shared" si="10"/>
        <v>7.1159725628917041</v>
      </c>
      <c r="AC22" s="79"/>
      <c r="AD22" s="81"/>
      <c r="AE22" s="148"/>
      <c r="AF22" s="148"/>
      <c r="AG22" s="144"/>
      <c r="AH22" s="144"/>
      <c r="AI22" s="148"/>
      <c r="AJ22" s="124"/>
      <c r="AK22" s="148"/>
      <c r="AL22" s="148"/>
      <c r="AM22" s="148"/>
      <c r="AN22" s="148"/>
      <c r="AO22" s="148"/>
      <c r="AP22" s="148"/>
      <c r="AQ22" s="148"/>
      <c r="AR22" s="148"/>
      <c r="AS22" s="124"/>
      <c r="AT22" s="144"/>
      <c r="AU22" s="144"/>
      <c r="AV22" s="144"/>
      <c r="AX22" s="146"/>
      <c r="AY22" s="146"/>
    </row>
    <row r="23" spans="1:51" x14ac:dyDescent="0.25">
      <c r="A23" s="78">
        <v>195</v>
      </c>
      <c r="B23" s="97">
        <f>'1999'!F482</f>
        <v>195.70833333333334</v>
      </c>
      <c r="C23" s="97">
        <f>'1999'!F494</f>
        <v>196.20833333333334</v>
      </c>
      <c r="D23" s="79">
        <f t="shared" si="0"/>
        <v>12</v>
      </c>
      <c r="E23" s="100">
        <f>'1999'!E482</f>
        <v>6.7384237423448026</v>
      </c>
      <c r="F23" s="100">
        <f>'1999'!E494</f>
        <v>3.666609997621646</v>
      </c>
      <c r="G23" s="81">
        <f t="shared" si="1"/>
        <v>-3.0718137447231566</v>
      </c>
      <c r="H23" s="101">
        <v>2</v>
      </c>
      <c r="I23" s="103">
        <f>'1999'!F482</f>
        <v>195.70833333333334</v>
      </c>
      <c r="J23" s="97">
        <f>'1999'!F491</f>
        <v>196.08333333333334</v>
      </c>
      <c r="K23" s="93">
        <f>SLOPE('1999'!G482:G491,'1999'!F482:F491)</f>
        <v>-1.5925957535164703</v>
      </c>
      <c r="L23" s="79">
        <f>INTERCEPT('1999'!G482:G491,'1999'!F482:F491)</f>
        <v>313.61951601138321</v>
      </c>
      <c r="M23" s="7">
        <f>RSQ('1999'!G482:G491,'1999'!F482:F491)</f>
        <v>0.99169623913088722</v>
      </c>
      <c r="N23" s="79">
        <f t="shared" si="2"/>
        <v>9</v>
      </c>
      <c r="O23" s="100">
        <f>'1999'!E482</f>
        <v>6.7384237423448026</v>
      </c>
      <c r="P23" s="100">
        <f>'1999'!E491</f>
        <v>3.8846188102464172</v>
      </c>
      <c r="Q23" s="81">
        <f t="shared" si="3"/>
        <v>-2.8538049320983854</v>
      </c>
      <c r="R23" s="103">
        <f>'1999'!F491</f>
        <v>196.08333333333334</v>
      </c>
      <c r="S23" s="97">
        <f>'1999'!F494</f>
        <v>196.20833333333334</v>
      </c>
      <c r="T23" s="93">
        <f>SLOPE('1999'!H491:H494,'1999'!F491:F494)</f>
        <v>-0.48061801397514359</v>
      </c>
      <c r="U23" s="79">
        <f>INTERCEPT('1999'!H491:H494,'1999'!F491:F494)</f>
        <v>95.595539796452655</v>
      </c>
      <c r="V23" s="7">
        <f>RSQ('1999'!H491:H494,'1999'!F491:F494)</f>
        <v>0.9591027985523769</v>
      </c>
      <c r="W23" s="79">
        <f>(S23-R23)*24</f>
        <v>3</v>
      </c>
      <c r="X23" s="100">
        <f>'1999'!E491</f>
        <v>3.8846188102464172</v>
      </c>
      <c r="Y23" s="100">
        <f>'1999'!E494</f>
        <v>3.666609997621646</v>
      </c>
      <c r="Z23" s="81">
        <f>Y23-X23</f>
        <v>-0.21800881262477123</v>
      </c>
      <c r="AA23" s="79">
        <f t="shared" si="4"/>
        <v>92.902928668794686</v>
      </c>
      <c r="AB23" s="91">
        <f t="shared" ref="AB23:AB25" si="11">-N23/LN(P23/O23)</f>
        <v>16.339834548890522</v>
      </c>
      <c r="AC23" s="79">
        <f>-W23/LN(Y23/X23)</f>
        <v>51.94145754310658</v>
      </c>
      <c r="AD23" s="81"/>
      <c r="AE23" s="148"/>
      <c r="AF23" s="148"/>
      <c r="AG23" s="144"/>
      <c r="AH23" s="144"/>
      <c r="AI23" s="148"/>
      <c r="AJ23" s="124"/>
      <c r="AK23" s="148"/>
      <c r="AL23" s="148"/>
      <c r="AM23" s="148"/>
      <c r="AN23" s="148"/>
      <c r="AO23" s="148"/>
      <c r="AP23" s="148"/>
      <c r="AQ23" s="148"/>
      <c r="AR23" s="148"/>
      <c r="AS23" s="124"/>
      <c r="AT23" s="144"/>
      <c r="AU23" s="144"/>
      <c r="AV23" s="144"/>
      <c r="AX23" s="146"/>
      <c r="AY23" s="146"/>
    </row>
    <row r="24" spans="1:51" x14ac:dyDescent="0.25">
      <c r="A24" s="78">
        <v>196</v>
      </c>
      <c r="B24" s="97">
        <f>'1999'!F506</f>
        <v>196.70833333333334</v>
      </c>
      <c r="C24" s="97">
        <f>'1999'!F516</f>
        <v>197.125</v>
      </c>
      <c r="D24" s="79">
        <f t="shared" si="0"/>
        <v>9.9999999999997726</v>
      </c>
      <c r="E24" s="100">
        <f>'1999'!E506</f>
        <v>8.6676940228419497</v>
      </c>
      <c r="F24" s="100">
        <f>'1999'!E516</f>
        <v>5.3816921038416128</v>
      </c>
      <c r="G24" s="81">
        <f t="shared" si="1"/>
        <v>-3.2860019190003369</v>
      </c>
      <c r="H24" s="101">
        <v>1</v>
      </c>
      <c r="I24" s="103">
        <f>'1999'!F506</f>
        <v>196.70833333333334</v>
      </c>
      <c r="J24" s="97">
        <f>'1999'!F516</f>
        <v>197.125</v>
      </c>
      <c r="K24" s="93">
        <f>SLOPE('1999'!G506:G516,'1999'!F506:F516)</f>
        <v>-1.2078931588003037</v>
      </c>
      <c r="L24" s="79">
        <f>INTERCEPT('1999'!G506:G516,'1999'!F506:F516)</f>
        <v>239.78535530601258</v>
      </c>
      <c r="M24" s="7">
        <f>RSQ('1999'!G506:G516,'1999'!F506:F516)</f>
        <v>0.98531602702543142</v>
      </c>
      <c r="N24" s="79">
        <f t="shared" si="2"/>
        <v>9.9999999999997726</v>
      </c>
      <c r="O24" s="100">
        <f>'1999'!E506</f>
        <v>8.6676940228419497</v>
      </c>
      <c r="P24" s="100">
        <f>'1999'!E516</f>
        <v>5.3816921038416128</v>
      </c>
      <c r="Q24" s="81">
        <f t="shared" si="3"/>
        <v>-3.2860019190003369</v>
      </c>
      <c r="R24" s="103"/>
      <c r="S24" s="97"/>
      <c r="T24" s="93"/>
      <c r="U24" s="79"/>
      <c r="V24" s="79"/>
      <c r="W24" s="79"/>
      <c r="X24" s="100"/>
      <c r="Y24" s="100"/>
      <c r="Z24" s="81"/>
      <c r="AA24" s="79">
        <f t="shared" si="4"/>
        <v>100</v>
      </c>
      <c r="AB24" s="91">
        <f t="shared" si="11"/>
        <v>20.981958104284555</v>
      </c>
      <c r="AC24" s="79"/>
      <c r="AD24" s="81"/>
      <c r="AE24" s="148"/>
      <c r="AF24" s="148"/>
      <c r="AG24" s="144"/>
      <c r="AH24" s="144"/>
      <c r="AI24" s="148"/>
      <c r="AJ24" s="124"/>
      <c r="AK24" s="148"/>
      <c r="AL24" s="148"/>
      <c r="AM24" s="148"/>
      <c r="AN24" s="148"/>
      <c r="AO24" s="148"/>
      <c r="AP24" s="148"/>
      <c r="AQ24" s="148"/>
      <c r="AR24" s="148"/>
      <c r="AS24" s="124"/>
      <c r="AT24" s="144"/>
      <c r="AU24" s="144"/>
      <c r="AV24" s="144"/>
      <c r="AX24" s="146"/>
      <c r="AY24" s="146"/>
    </row>
    <row r="25" spans="1:51" x14ac:dyDescent="0.25">
      <c r="A25" s="78">
        <v>197</v>
      </c>
      <c r="B25" s="97">
        <f>'1999'!F532</f>
        <v>197.79166666666666</v>
      </c>
      <c r="C25" s="97">
        <f>'1999'!F540</f>
        <v>198.125</v>
      </c>
      <c r="D25" s="79">
        <f t="shared" si="0"/>
        <v>8.0000000000002274</v>
      </c>
      <c r="E25" s="100">
        <f>'1999'!E532</f>
        <v>13.870442113014612</v>
      </c>
      <c r="F25" s="100">
        <f>'1999'!E540</f>
        <v>8.4274190327092793</v>
      </c>
      <c r="G25" s="81">
        <f t="shared" si="1"/>
        <v>-5.4430230803053323</v>
      </c>
      <c r="H25" s="101">
        <v>1</v>
      </c>
      <c r="I25" s="103">
        <f>'1999'!F532</f>
        <v>197.79166666666666</v>
      </c>
      <c r="J25" s="97">
        <f>'1999'!F540</f>
        <v>198.125</v>
      </c>
      <c r="K25" s="93">
        <f>SLOPE('1999'!G532:G540,'1999'!F532:F540)</f>
        <v>-1.5895197791744673</v>
      </c>
      <c r="L25" s="79">
        <f>INTERCEPT('1999'!G532:G540,'1999'!F532:F540)</f>
        <v>317.05375447715511</v>
      </c>
      <c r="M25" s="7">
        <f>RSQ('1999'!G532:G540,'1999'!F532:F540)</f>
        <v>0.99214407219955669</v>
      </c>
      <c r="N25" s="79">
        <f t="shared" si="2"/>
        <v>8.0000000000002274</v>
      </c>
      <c r="O25" s="100">
        <f>'1999'!E532</f>
        <v>13.870442113014612</v>
      </c>
      <c r="P25" s="100">
        <f>'1999'!E540</f>
        <v>8.4274190327092793</v>
      </c>
      <c r="Q25" s="81">
        <f t="shared" si="3"/>
        <v>-5.4430230803053323</v>
      </c>
      <c r="R25" s="103"/>
      <c r="S25" s="97"/>
      <c r="T25" s="93"/>
      <c r="U25" s="79"/>
      <c r="V25" s="79"/>
      <c r="W25" s="79"/>
      <c r="X25" s="100"/>
      <c r="Y25" s="100"/>
      <c r="Z25" s="81"/>
      <c r="AA25" s="79">
        <f t="shared" si="4"/>
        <v>100</v>
      </c>
      <c r="AB25" s="91">
        <f t="shared" si="11"/>
        <v>16.055566751542003</v>
      </c>
      <c r="AC25" s="79"/>
      <c r="AD25" s="81"/>
      <c r="AE25" s="148"/>
      <c r="AF25" s="148"/>
      <c r="AG25" s="144"/>
      <c r="AH25" s="144"/>
      <c r="AI25" s="148"/>
      <c r="AJ25" s="124"/>
      <c r="AK25" s="148"/>
      <c r="AL25" s="148"/>
      <c r="AM25" s="148"/>
      <c r="AN25" s="148"/>
      <c r="AO25" s="148"/>
      <c r="AP25" s="148"/>
      <c r="AQ25" s="148"/>
      <c r="AR25" s="148"/>
      <c r="AS25" s="124"/>
      <c r="AT25" s="144"/>
      <c r="AU25" s="144"/>
      <c r="AV25" s="144"/>
      <c r="AX25" s="146"/>
      <c r="AY25" s="146"/>
    </row>
    <row r="26" spans="1:51" x14ac:dyDescent="0.25">
      <c r="A26" s="78">
        <v>198</v>
      </c>
      <c r="B26" s="97">
        <f>'1999'!F555</f>
        <v>198.75</v>
      </c>
      <c r="C26" s="97">
        <f>'1999'!F563</f>
        <v>199.08333333333334</v>
      </c>
      <c r="D26" s="79">
        <f t="shared" si="0"/>
        <v>8.0000000000002274</v>
      </c>
      <c r="E26" s="100">
        <f>'1999'!E555</f>
        <v>22.71092898126382</v>
      </c>
      <c r="F26" s="100">
        <f>'1999'!E563</f>
        <v>16.60748321590156</v>
      </c>
      <c r="G26" s="81">
        <f t="shared" si="1"/>
        <v>-6.1034457653622596</v>
      </c>
      <c r="H26" s="101">
        <v>2</v>
      </c>
      <c r="I26" s="103">
        <f>'1999'!F555</f>
        <v>198.75</v>
      </c>
      <c r="J26" s="97">
        <f>'1999'!F559</f>
        <v>198.91666666666666</v>
      </c>
      <c r="K26" s="93">
        <f>SLOPE('1999'!G555:G559,'1999'!F555:F559)</f>
        <v>-1.5082976718341836</v>
      </c>
      <c r="L26" s="79">
        <f>INTERCEPT('1999'!G555:G559,'1999'!F555:F559)</f>
        <v>302.90651225937842</v>
      </c>
      <c r="M26" s="7">
        <f>RSQ('1999'!G555:G559,'1999'!F555:F559)</f>
        <v>0.98529372259829928</v>
      </c>
      <c r="N26" s="79">
        <f t="shared" si="2"/>
        <v>3.9999999999997726</v>
      </c>
      <c r="O26" s="100">
        <f>'1999'!E555</f>
        <v>22.71092898126382</v>
      </c>
      <c r="P26" s="100">
        <f>'1999'!E559</f>
        <v>17.889463910751267</v>
      </c>
      <c r="Q26" s="81">
        <f t="shared" si="3"/>
        <v>-4.8214650705125521</v>
      </c>
      <c r="R26" s="103">
        <f>'1999'!F559</f>
        <v>198.91666666666666</v>
      </c>
      <c r="S26" s="97">
        <f>'1999'!F563</f>
        <v>199.08333333333334</v>
      </c>
      <c r="T26" s="93">
        <f>SLOPE('1999'!H559:H563,'1999'!F559:F563)</f>
        <v>-0.41371467199397177</v>
      </c>
      <c r="U26" s="79">
        <f>INTERCEPT('1999'!H559:H563,'1999'!F559:F563)</f>
        <v>85.173563307322041</v>
      </c>
      <c r="V26" s="7">
        <f>RSQ('1999'!H559:H563,'1999'!F559:F563)</f>
        <v>0.96773296224806871</v>
      </c>
      <c r="W26" s="79">
        <f>(S26-R26)*24</f>
        <v>4.0000000000004547</v>
      </c>
      <c r="X26" s="100">
        <f>'1999'!E559</f>
        <v>17.889463910751267</v>
      </c>
      <c r="Y26" s="100">
        <f>'1999'!E563</f>
        <v>16.60748321590156</v>
      </c>
      <c r="Z26" s="81">
        <f>Y26-X26</f>
        <v>-1.2819806948497074</v>
      </c>
      <c r="AA26" s="79">
        <f t="shared" si="4"/>
        <v>78.995787885507369</v>
      </c>
      <c r="AB26" s="91">
        <f t="shared" ref="AB26" si="12">-N26/LN(P26/O26)</f>
        <v>16.762047582995336</v>
      </c>
      <c r="AC26" s="79">
        <f>-W26/LN(Y26/X26)</f>
        <v>53.793416744398847</v>
      </c>
      <c r="AD26" s="81"/>
      <c r="AE26" s="148"/>
      <c r="AF26" s="148"/>
      <c r="AG26" s="144"/>
      <c r="AH26" s="144"/>
      <c r="AI26" s="148"/>
      <c r="AJ26" s="124"/>
      <c r="AK26" s="148"/>
      <c r="AL26" s="148"/>
      <c r="AM26" s="148"/>
      <c r="AN26" s="148"/>
      <c r="AO26" s="148"/>
      <c r="AP26" s="148"/>
      <c r="AQ26" s="148"/>
      <c r="AR26" s="148"/>
      <c r="AS26" s="124"/>
      <c r="AT26" s="144"/>
      <c r="AU26" s="144"/>
      <c r="AV26" s="144"/>
      <c r="AX26" s="146"/>
      <c r="AY26" s="146"/>
    </row>
    <row r="27" spans="1:51" x14ac:dyDescent="0.25">
      <c r="A27" s="78">
        <v>199</v>
      </c>
      <c r="B27" s="97">
        <f>'1999'!$F$580</f>
        <v>199.79166666666666</v>
      </c>
      <c r="C27" s="97">
        <f>'1999'!$F$589</f>
        <v>200.16666666666666</v>
      </c>
      <c r="D27" s="79">
        <f t="shared" si="0"/>
        <v>9</v>
      </c>
      <c r="E27" s="100">
        <f>'1999'!$E$580</f>
        <v>42.976882773342595</v>
      </c>
      <c r="F27" s="100">
        <f>'1999'!$E$589</f>
        <v>28.975060041938015</v>
      </c>
      <c r="G27" s="81">
        <f t="shared" si="1"/>
        <v>-14.00182273140458</v>
      </c>
      <c r="H27" s="101">
        <v>2</v>
      </c>
      <c r="I27" s="103">
        <f>'1999'!$F$582</f>
        <v>199.875</v>
      </c>
      <c r="J27" s="97">
        <f>'1999'!$F$587</f>
        <v>200.08333333333334</v>
      </c>
      <c r="K27" s="93">
        <f>SLOPE('1999'!G582:G587,'1999'!F582:F587)</f>
        <v>-1.4334848816137014</v>
      </c>
      <c r="L27" s="79">
        <f>INTERCEPT('1999'!G582:G587,'1999'!F582:F587)</f>
        <v>290.22541669549025</v>
      </c>
      <c r="M27" s="7">
        <f>RSQ('1999'!G582:G587,'1999'!F582:F587)</f>
        <v>0.99668829177221341</v>
      </c>
      <c r="N27" s="79">
        <f t="shared" si="2"/>
        <v>5.0000000000002274</v>
      </c>
      <c r="O27" s="100">
        <f>'1999'!$E$582</f>
        <v>40.899949936246841</v>
      </c>
      <c r="P27" s="100">
        <f>'1999'!$E$587</f>
        <v>30.05445813705888</v>
      </c>
      <c r="Q27" s="81">
        <f t="shared" si="3"/>
        <v>-10.845491799187961</v>
      </c>
      <c r="R27" s="103">
        <f>'1999'!$F$587</f>
        <v>200.08333333333334</v>
      </c>
      <c r="S27" s="97">
        <f>'1999'!$F$589</f>
        <v>200.16666666666666</v>
      </c>
      <c r="T27" s="93">
        <f>SLOPE('1999'!H587:H589,'1999'!F587:F589)</f>
        <v>-0.43890655034541687</v>
      </c>
      <c r="U27" s="79">
        <f>INTERCEPT('1999'!H587:H589,'1999'!F587:F589)</f>
        <v>91.219235294991591</v>
      </c>
      <c r="V27" s="7">
        <f>RSQ('1999'!H587:H589,'1999'!F587:F589)</f>
        <v>0.97584045218527993</v>
      </c>
      <c r="W27" s="79">
        <f>(S27-R27)*24</f>
        <v>1.9999999999995453</v>
      </c>
      <c r="X27" s="100">
        <f>'1999'!$E$587</f>
        <v>30.05445813705888</v>
      </c>
      <c r="Y27" s="100">
        <f>'1999'!$E$589</f>
        <v>28.975060041938015</v>
      </c>
      <c r="Z27" s="81">
        <f>Y27-X27</f>
        <v>-1.0793980951208653</v>
      </c>
      <c r="AA27" s="79">
        <f t="shared" si="4"/>
        <v>90.948360071349512</v>
      </c>
      <c r="AB27" s="91">
        <f t="shared" ref="AB27:AB28" si="13">-N27/LN(P27/O27)</f>
        <v>16.227558048899464</v>
      </c>
      <c r="AC27" s="79">
        <f>-W27/LN(Y27/X27)</f>
        <v>54.681343855798062</v>
      </c>
      <c r="AD27" s="81"/>
      <c r="AE27" s="148"/>
      <c r="AF27" s="148"/>
      <c r="AG27" s="144"/>
      <c r="AH27" s="144"/>
      <c r="AI27" s="148"/>
      <c r="AJ27" s="124"/>
      <c r="AK27" s="148"/>
      <c r="AL27" s="148"/>
      <c r="AM27" s="148"/>
      <c r="AN27" s="148"/>
      <c r="AO27" s="148"/>
      <c r="AP27" s="148"/>
      <c r="AQ27" s="148"/>
      <c r="AR27" s="148"/>
      <c r="AS27" s="124"/>
      <c r="AT27" s="144"/>
      <c r="AU27" s="144"/>
      <c r="AV27" s="144"/>
      <c r="AX27" s="146"/>
      <c r="AY27" s="146"/>
    </row>
    <row r="28" spans="1:51" x14ac:dyDescent="0.25">
      <c r="A28" s="78">
        <v>200</v>
      </c>
      <c r="B28" s="97">
        <f>'1999'!$F$598</f>
        <v>200.54166666666666</v>
      </c>
      <c r="C28" s="97">
        <f>'1999'!$F$603</f>
        <v>200.75</v>
      </c>
      <c r="D28" s="79">
        <f t="shared" si="0"/>
        <v>5.0000000000002274</v>
      </c>
      <c r="E28" s="100">
        <f>'1999'!$E$598</f>
        <v>35.477412637986703</v>
      </c>
      <c r="F28" s="100">
        <f>'1999'!$E$603</f>
        <v>29.657480567109509</v>
      </c>
      <c r="G28" s="81">
        <f t="shared" si="1"/>
        <v>-5.8199320708771936</v>
      </c>
      <c r="H28" s="101">
        <v>1</v>
      </c>
      <c r="I28" s="103">
        <f>'1999'!$F$599</f>
        <v>200.58333333333334</v>
      </c>
      <c r="J28" s="97">
        <f>'1999'!$F$603</f>
        <v>200.75</v>
      </c>
      <c r="K28" s="93">
        <f>SLOPE('1999'!G599:G603,'1999'!F599:F603)</f>
        <v>-1.0990337227768885</v>
      </c>
      <c r="L28" s="79">
        <f>INTERCEPT('1999'!G599:G603,'1999'!F599:F603)</f>
        <v>224.01678790449424</v>
      </c>
      <c r="M28" s="7">
        <f>RSQ('1999'!G599:G603,'1999'!F599:F603)</f>
        <v>0.98612439863217882</v>
      </c>
      <c r="N28" s="79">
        <f t="shared" si="2"/>
        <v>3.9999999999997726</v>
      </c>
      <c r="O28" s="100">
        <f>'1999'!$E$599</f>
        <v>35.243165822874452</v>
      </c>
      <c r="P28" s="100">
        <f>'1999'!$E$603</f>
        <v>29.657480567109509</v>
      </c>
      <c r="Q28" s="81">
        <f t="shared" si="3"/>
        <v>-5.5856852557649432</v>
      </c>
      <c r="R28" s="103"/>
      <c r="S28" s="97"/>
      <c r="T28" s="93"/>
      <c r="U28" s="79"/>
      <c r="V28" s="79"/>
      <c r="W28" s="79"/>
      <c r="X28" s="100"/>
      <c r="Y28" s="100"/>
      <c r="Z28" s="81"/>
      <c r="AA28" s="79">
        <f t="shared" si="4"/>
        <v>100</v>
      </c>
      <c r="AB28" s="91">
        <f t="shared" si="13"/>
        <v>23.180713322780971</v>
      </c>
      <c r="AC28" s="79"/>
      <c r="AD28" s="81"/>
      <c r="AE28" s="148"/>
      <c r="AF28" s="148"/>
      <c r="AG28" s="144"/>
      <c r="AH28" s="144"/>
      <c r="AI28" s="148"/>
      <c r="AJ28" s="124"/>
      <c r="AK28" s="148"/>
      <c r="AL28" s="148"/>
      <c r="AM28" s="148"/>
      <c r="AN28" s="148"/>
      <c r="AO28" s="148"/>
      <c r="AP28" s="148"/>
      <c r="AQ28" s="148"/>
      <c r="AR28" s="148"/>
      <c r="AS28" s="124"/>
      <c r="AT28" s="144"/>
      <c r="AU28" s="144"/>
      <c r="AV28" s="144"/>
      <c r="AX28" s="146"/>
      <c r="AY28" s="146"/>
    </row>
    <row r="29" spans="1:51" x14ac:dyDescent="0.25">
      <c r="A29" s="106">
        <v>200</v>
      </c>
      <c r="B29" s="97">
        <f>'1999'!$F$604</f>
        <v>200.79166666666666</v>
      </c>
      <c r="C29" s="97">
        <f>'1999'!$F$615</f>
        <v>201.25</v>
      </c>
      <c r="D29" s="79">
        <f t="shared" si="0"/>
        <v>11.000000000000227</v>
      </c>
      <c r="E29" s="100">
        <f>'1999'!$E$604</f>
        <v>31.276810358910229</v>
      </c>
      <c r="F29" s="100">
        <f>'1999'!$E$615</f>
        <v>18.565635480622596</v>
      </c>
      <c r="G29" s="81">
        <f t="shared" si="1"/>
        <v>-12.711174878287633</v>
      </c>
      <c r="H29" s="101">
        <v>2</v>
      </c>
      <c r="I29" s="103">
        <f>'1999'!$F$604</f>
        <v>200.79166666666666</v>
      </c>
      <c r="J29" s="97">
        <f>'1999'!$F$613</f>
        <v>201.16666666666666</v>
      </c>
      <c r="K29" s="93">
        <f>SLOPE('1999'!G604:G613,'1999'!F604:F613)</f>
        <v>-1.4442143679436088</v>
      </c>
      <c r="L29" s="79">
        <f>INTERCEPT('1999'!G604:G613,'1999'!F604:F613)</f>
        <v>293.45267084893857</v>
      </c>
      <c r="M29" s="7">
        <f>RSQ('1999'!G604:G613,'1999'!F604:F613)</f>
        <v>0.99370510319221395</v>
      </c>
      <c r="N29" s="79">
        <f t="shared" si="2"/>
        <v>9</v>
      </c>
      <c r="O29" s="100">
        <f>'1999'!$E$604</f>
        <v>31.276810358910229</v>
      </c>
      <c r="P29" s="100">
        <f>'1999'!$E$613</f>
        <v>18.881063745847534</v>
      </c>
      <c r="Q29" s="81">
        <f t="shared" si="3"/>
        <v>-12.395746613062695</v>
      </c>
      <c r="R29" s="103">
        <f>'1999'!$F$613</f>
        <v>201.16666666666666</v>
      </c>
      <c r="S29" s="97">
        <f>'1999'!$F$615</f>
        <v>201.25</v>
      </c>
      <c r="T29" s="93">
        <f>SLOPE('1999'!H613:H615,'1999'!F613:F615)</f>
        <v>-0.20216621425769693</v>
      </c>
      <c r="U29" s="79">
        <f>INTERCEPT('1999'!H613:H615,'1999'!F613:F615)</f>
        <v>43.607824918191945</v>
      </c>
      <c r="V29" s="7">
        <f>RSQ('1999'!H613:H615,'1999'!F613:F615)</f>
        <v>0.98682318790091195</v>
      </c>
      <c r="W29" s="79">
        <f>(S29-R29)*24</f>
        <v>2.0000000000002274</v>
      </c>
      <c r="X29" s="100">
        <f>'1999'!$E$613</f>
        <v>18.881063745847534</v>
      </c>
      <c r="Y29" s="100">
        <f>'1999'!$E$615</f>
        <v>18.565635480622596</v>
      </c>
      <c r="Z29" s="151">
        <f>Y29-X29</f>
        <v>-0.31542826522493783</v>
      </c>
      <c r="AA29" s="79">
        <f t="shared" si="4"/>
        <v>97.51849637625763</v>
      </c>
      <c r="AB29" s="91">
        <f t="shared" ref="AB29" si="14">-N29/LN(P29/O29)</f>
        <v>17.831759550726989</v>
      </c>
      <c r="AC29" s="150">
        <f>-W29/LN(Y29/X29)</f>
        <v>118.71419805787812</v>
      </c>
      <c r="AD29" s="81"/>
      <c r="AE29" s="148"/>
      <c r="AF29" s="148"/>
      <c r="AG29" s="144"/>
      <c r="AH29" s="144"/>
      <c r="AI29" s="148"/>
      <c r="AJ29" s="124"/>
      <c r="AK29" s="148"/>
      <c r="AL29" s="148"/>
      <c r="AM29" s="148"/>
      <c r="AN29" s="148"/>
      <c r="AO29" s="148"/>
      <c r="AP29" s="148"/>
      <c r="AQ29" s="148"/>
      <c r="AR29" s="148"/>
      <c r="AS29" s="124"/>
      <c r="AT29" s="144"/>
      <c r="AU29" s="144"/>
      <c r="AV29" s="144"/>
      <c r="AX29" s="146"/>
      <c r="AY29" s="146"/>
    </row>
    <row r="30" spans="1:51" s="123" customFormat="1" x14ac:dyDescent="0.25">
      <c r="A30" s="133">
        <v>201</v>
      </c>
      <c r="B30" s="134">
        <f>'1999'!$F$622</f>
        <v>201.54166666666666</v>
      </c>
      <c r="C30" s="134">
        <f>'1999'!$F$639</f>
        <v>202.25</v>
      </c>
      <c r="D30" s="135">
        <f t="shared" si="0"/>
        <v>17.000000000000227</v>
      </c>
      <c r="E30" s="136">
        <f>'1999'!$E$622</f>
        <v>25.023242581817442</v>
      </c>
      <c r="F30" s="136">
        <f>'1999'!$E$639</f>
        <v>12.22054866534668</v>
      </c>
      <c r="G30" s="137">
        <f t="shared" si="1"/>
        <v>-12.802693916470762</v>
      </c>
      <c r="H30" s="138">
        <v>1</v>
      </c>
      <c r="I30" s="149">
        <f>'1999'!F623</f>
        <v>201.58333333333334</v>
      </c>
      <c r="J30" s="134">
        <f>'1999'!F639</f>
        <v>202.25</v>
      </c>
      <c r="K30" s="140">
        <f>SLOPE('1999'!G623:G639,'1999'!F623:F639)</f>
        <v>-1.1682038963098624</v>
      </c>
      <c r="L30" s="135">
        <f>INTERCEPT('1999'!G623:G639,'1999'!F623:F639)</f>
        <v>238.74247844112691</v>
      </c>
      <c r="M30" s="15">
        <f>RSQ('1999'!G623:G639,'1999'!F623:F639)</f>
        <v>0.99136813635328758</v>
      </c>
      <c r="N30" s="135">
        <f t="shared" si="2"/>
        <v>15.999999999999773</v>
      </c>
      <c r="O30" s="136">
        <f>'1999'!E623</f>
        <v>24.773812502963967</v>
      </c>
      <c r="P30" s="136">
        <f>'1999'!E639</f>
        <v>12.22054866534668</v>
      </c>
      <c r="Q30" s="137">
        <f t="shared" si="3"/>
        <v>-12.553263837617287</v>
      </c>
      <c r="R30" s="149"/>
      <c r="S30" s="134"/>
      <c r="T30" s="140"/>
      <c r="U30" s="135"/>
      <c r="V30" s="15"/>
      <c r="W30" s="135"/>
      <c r="X30" s="136"/>
      <c r="Y30" s="136"/>
      <c r="Z30" s="137"/>
      <c r="AA30" s="79">
        <f t="shared" si="4"/>
        <v>100</v>
      </c>
      <c r="AB30" s="141">
        <f t="shared" ref="AB30" si="15">-N30/LN(P30/O30)</f>
        <v>22.641457227104752</v>
      </c>
      <c r="AC30" s="117"/>
      <c r="AD30" s="119"/>
      <c r="AE30" s="147">
        <v>201.625</v>
      </c>
      <c r="AF30" s="147">
        <v>202.16666666666666</v>
      </c>
      <c r="AG30" s="143">
        <v>-1.2271360295915257</v>
      </c>
      <c r="AH30" s="143">
        <v>250.64163144641299</v>
      </c>
      <c r="AI30" s="147">
        <v>0.99273916293835884</v>
      </c>
      <c r="AJ30" s="142">
        <v>12.999999999999773</v>
      </c>
      <c r="AK30" s="147">
        <v>24.120426511399067</v>
      </c>
      <c r="AL30" s="147">
        <v>12.821634574813359</v>
      </c>
      <c r="AM30" s="147">
        <v>-11.298791936585708</v>
      </c>
      <c r="AN30" s="147">
        <v>202.16666666666666</v>
      </c>
      <c r="AO30" s="147">
        <v>202.25</v>
      </c>
      <c r="AP30" s="147" t="e">
        <v>#DIV/0!</v>
      </c>
      <c r="AQ30" s="147" t="e">
        <v>#DIV/0!</v>
      </c>
      <c r="AR30" s="147" t="e">
        <v>#DIV/0!</v>
      </c>
      <c r="AS30" s="142">
        <v>2.0000000000002274</v>
      </c>
      <c r="AT30" s="143">
        <v>12.821634574813359</v>
      </c>
      <c r="AU30" s="143">
        <v>12.22054866534668</v>
      </c>
      <c r="AV30" s="143">
        <v>-0.60108590946667917</v>
      </c>
      <c r="AW30" s="132"/>
      <c r="AX30" s="145">
        <v>20.572057999847953</v>
      </c>
      <c r="AY30" s="145">
        <v>41.653568701731544</v>
      </c>
    </row>
    <row r="31" spans="1:51" s="123" customFormat="1" x14ac:dyDescent="0.25">
      <c r="A31" s="133">
        <v>202</v>
      </c>
      <c r="B31" s="134">
        <f>'1999'!$F$648</f>
        <v>202.625</v>
      </c>
      <c r="C31" s="134">
        <f>'1999'!$F$664</f>
        <v>203.29166666666666</v>
      </c>
      <c r="D31" s="135">
        <f t="shared" si="0"/>
        <v>15.999999999999773</v>
      </c>
      <c r="E31" s="136">
        <f>'1999'!$E$648</f>
        <v>17.769098124526835</v>
      </c>
      <c r="F31" s="136">
        <f>'1999'!$E$664</f>
        <v>6.8848054549087783</v>
      </c>
      <c r="G31" s="137">
        <f t="shared" si="1"/>
        <v>-10.884292669618056</v>
      </c>
      <c r="H31" s="138">
        <v>1</v>
      </c>
      <c r="I31" s="149">
        <f>'1999'!F649</f>
        <v>202.66666666666666</v>
      </c>
      <c r="J31" s="134">
        <f>'1999'!F663</f>
        <v>203.25</v>
      </c>
      <c r="K31" s="140">
        <f>SLOPE('1999'!G649:G663,'1999'!F649:F663)</f>
        <v>-1.6824545106822288</v>
      </c>
      <c r="L31" s="135">
        <f>INTERCEPT('1999'!G649:G663,'1999'!F649:F663)</f>
        <v>343.88180674745479</v>
      </c>
      <c r="M31" s="15">
        <f>RSQ('1999'!G649:G663,'1999'!F649:F663)</f>
        <v>0.99531629503646935</v>
      </c>
      <c r="N31" s="135">
        <f t="shared" si="2"/>
        <v>14.000000000000227</v>
      </c>
      <c r="O31" s="136">
        <f>'1999'!E649</f>
        <v>17.709207808342939</v>
      </c>
      <c r="P31" s="136">
        <f>'1999'!E664</f>
        <v>6.8848054549087783</v>
      </c>
      <c r="Q31" s="137">
        <f t="shared" si="3"/>
        <v>-10.824402353434159</v>
      </c>
      <c r="R31" s="149"/>
      <c r="S31" s="134"/>
      <c r="T31" s="140"/>
      <c r="U31" s="135"/>
      <c r="V31" s="15"/>
      <c r="W31" s="135"/>
      <c r="X31" s="136"/>
      <c r="Y31" s="136"/>
      <c r="Z31" s="137"/>
      <c r="AA31" s="79">
        <f t="shared" si="4"/>
        <v>100</v>
      </c>
      <c r="AB31" s="141">
        <f t="shared" ref="AB31" si="16">-N31/LN(P31/O31)</f>
        <v>14.818455230030782</v>
      </c>
      <c r="AC31" s="117"/>
      <c r="AD31" s="119"/>
      <c r="AE31" s="147">
        <v>202.66666666666666</v>
      </c>
      <c r="AF31" s="147">
        <v>203.125</v>
      </c>
      <c r="AG31" s="143">
        <v>-1.7505103342909931</v>
      </c>
      <c r="AH31" s="143">
        <v>357.6857997142518</v>
      </c>
      <c r="AI31" s="147">
        <v>0.99486539951140263</v>
      </c>
      <c r="AJ31" s="142">
        <v>11.000000000000227</v>
      </c>
      <c r="AK31" s="147">
        <v>17.709207808342939</v>
      </c>
      <c r="AL31" s="147">
        <v>8.3096025974020193</v>
      </c>
      <c r="AM31" s="147">
        <v>-9.3996052109409192</v>
      </c>
      <c r="AN31" s="147">
        <v>203.125</v>
      </c>
      <c r="AO31" s="147">
        <v>203.29166666666666</v>
      </c>
      <c r="AP31" s="147" t="e">
        <v>#DIV/0!</v>
      </c>
      <c r="AQ31" s="147" t="e">
        <v>#DIV/0!</v>
      </c>
      <c r="AR31" s="147" t="e">
        <v>#DIV/0!</v>
      </c>
      <c r="AS31" s="142">
        <v>3.9999999999997726</v>
      </c>
      <c r="AT31" s="143">
        <v>8.3096025974020193</v>
      </c>
      <c r="AU31" s="143">
        <v>6.8848054549087783</v>
      </c>
      <c r="AV31" s="143">
        <v>-1.4247971424932411</v>
      </c>
      <c r="AW31" s="132"/>
      <c r="AX31" s="145">
        <v>14.537324524550046</v>
      </c>
      <c r="AY31" s="145">
        <v>21.265859868061249</v>
      </c>
    </row>
    <row r="32" spans="1:51" x14ac:dyDescent="0.25">
      <c r="A32" s="78">
        <v>203</v>
      </c>
      <c r="B32" s="97">
        <f>'1999'!$F$674</f>
        <v>203.70833333333334</v>
      </c>
      <c r="C32" s="97">
        <f>'1999'!$F$686</f>
        <v>204.20833333333334</v>
      </c>
      <c r="D32" s="79">
        <f t="shared" ref="D32:D55" si="17">(C32-B32)*24</f>
        <v>12</v>
      </c>
      <c r="E32" s="100">
        <f>'1999'!$E$674</f>
        <v>12.560675999475814</v>
      </c>
      <c r="F32" s="100">
        <f>'1999'!$E$686</f>
        <v>6.3388370432987617</v>
      </c>
      <c r="G32" s="81">
        <f t="shared" ref="G32:G59" si="18">F32-E32</f>
        <v>-6.2218389561770522</v>
      </c>
      <c r="H32" s="101">
        <v>2</v>
      </c>
      <c r="I32" s="103">
        <f>'1999'!$F$675</f>
        <v>203.75</v>
      </c>
      <c r="J32" s="97">
        <f>'1999'!$F$682</f>
        <v>204.04166666666666</v>
      </c>
      <c r="K32" s="93">
        <f>SLOPE('1999'!G675:G682,'1999'!F675:F682)</f>
        <v>-1.973804479054071</v>
      </c>
      <c r="L32" s="79">
        <f>INTERCEPT('1999'!G675:G682,'1999'!F675:F682)</f>
        <v>404.70726462954821</v>
      </c>
      <c r="M32" s="7">
        <f>RSQ('1999'!G675:G682,'1999'!F675:F682)</f>
        <v>0.9912589818528823</v>
      </c>
      <c r="N32" s="79">
        <f t="shared" ref="N32:N59" si="19">(J32-I32)*24</f>
        <v>6.9999999999997726</v>
      </c>
      <c r="O32" s="100">
        <f>'1999'!$E$675</f>
        <v>12.474813830442454</v>
      </c>
      <c r="P32" s="100">
        <f>'1999'!$E$682</f>
        <v>7.2893944131721184</v>
      </c>
      <c r="Q32" s="81">
        <f t="shared" ref="Q32:Q59" si="20">P32-O32</f>
        <v>-5.1854194172703352</v>
      </c>
      <c r="R32" s="103">
        <f>'1999'!$F$682</f>
        <v>204.04166666666666</v>
      </c>
      <c r="S32" s="97">
        <f>'1999'!$F$686</f>
        <v>204.20833333333334</v>
      </c>
      <c r="T32" s="93">
        <f>SLOPE('1999'!H682:H686,'1999'!F682:F686)</f>
        <v>-0.85999533955076801</v>
      </c>
      <c r="U32" s="79">
        <f>INTERCEPT('1999'!H682:H686,'1999'!F682:F686)</f>
        <v>177.45712097908816</v>
      </c>
      <c r="V32" s="7">
        <f>RSQ('1999'!H682:H686,'1999'!F682:F686)</f>
        <v>0.98767840045975441</v>
      </c>
      <c r="W32" s="79">
        <f>(S32-R32)*24</f>
        <v>4.0000000000004547</v>
      </c>
      <c r="X32" s="100">
        <f>'1999'!$E$682</f>
        <v>7.2893944131721184</v>
      </c>
      <c r="Y32" s="100">
        <f>'1999'!$E$686</f>
        <v>6.3388370432987617</v>
      </c>
      <c r="Z32" s="81">
        <f>Y32-X32</f>
        <v>-0.95055736987335671</v>
      </c>
      <c r="AA32" s="79">
        <f t="shared" si="4"/>
        <v>84.508458834704243</v>
      </c>
      <c r="AB32" s="91">
        <f t="shared" ref="AB32" si="21">-N32/LN(P32/O32)</f>
        <v>13.028315734486792</v>
      </c>
      <c r="AC32" s="79">
        <f>-W32/LN(Y32/X32)</f>
        <v>28.627630395258002</v>
      </c>
      <c r="AD32" s="81"/>
      <c r="AE32" s="148"/>
      <c r="AF32" s="148"/>
      <c r="AG32" s="144"/>
      <c r="AH32" s="144"/>
      <c r="AI32" s="148"/>
      <c r="AJ32" s="124"/>
      <c r="AK32" s="148"/>
      <c r="AL32" s="148"/>
      <c r="AM32" s="148"/>
      <c r="AN32" s="148"/>
      <c r="AO32" s="148"/>
      <c r="AP32" s="148"/>
      <c r="AQ32" s="148"/>
      <c r="AR32" s="148"/>
      <c r="AS32" s="124"/>
      <c r="AT32" s="144"/>
      <c r="AU32" s="144"/>
      <c r="AV32" s="144"/>
      <c r="AX32" s="146"/>
      <c r="AY32" s="146"/>
    </row>
    <row r="33" spans="1:51" x14ac:dyDescent="0.25">
      <c r="A33" s="78">
        <v>204</v>
      </c>
      <c r="B33" s="97">
        <f>'1999'!$F$698</f>
        <v>204.70833333333334</v>
      </c>
      <c r="C33" s="97">
        <f>'1999'!$F$713</f>
        <v>205.33333333333334</v>
      </c>
      <c r="D33" s="79">
        <f t="shared" si="17"/>
        <v>15</v>
      </c>
      <c r="E33" s="100">
        <f>'1999'!$E$698</f>
        <v>10.036863032818022</v>
      </c>
      <c r="F33" s="100">
        <f>'1999'!$E$713</f>
        <v>5.3619708126027907</v>
      </c>
      <c r="G33" s="81">
        <f t="shared" si="18"/>
        <v>-4.6748922202152317</v>
      </c>
      <c r="H33" s="101">
        <v>2</v>
      </c>
      <c r="I33" s="103">
        <f>'1999'!$F$698</f>
        <v>204.70833333333334</v>
      </c>
      <c r="J33" s="97">
        <f>'1999'!$F$709</f>
        <v>205.16666666666666</v>
      </c>
      <c r="K33" s="93">
        <f>SLOPE('1999'!G698:G709,'1999'!F698:F709)</f>
        <v>-1.2528941052513523</v>
      </c>
      <c r="L33" s="79">
        <f>INTERCEPT('1999'!G698:G709,'1999'!F698:F709)</f>
        <v>258.78645625295172</v>
      </c>
      <c r="M33" s="7">
        <f>RSQ('1999'!G698:G709,'1999'!F698:F709)</f>
        <v>0.99751680872088355</v>
      </c>
      <c r="N33" s="79">
        <f t="shared" si="19"/>
        <v>10.999999999999545</v>
      </c>
      <c r="O33" s="100">
        <f>'1999'!$E$698</f>
        <v>10.036863032818022</v>
      </c>
      <c r="P33" s="100">
        <f>'1999'!$E$709</f>
        <v>5.7478514308067306</v>
      </c>
      <c r="Q33" s="81">
        <f t="shared" si="20"/>
        <v>-4.2890116020112918</v>
      </c>
      <c r="R33" s="103">
        <f>'1999'!$F$709</f>
        <v>205.16666666666666</v>
      </c>
      <c r="S33" s="97">
        <f>'1999'!$F$713</f>
        <v>205.33333333333334</v>
      </c>
      <c r="T33" s="93">
        <f>SLOPE('1999'!H709:H713,'1999'!F709:F713)</f>
        <v>-0.43017254775257807</v>
      </c>
      <c r="U33" s="79">
        <f>INTERCEPT('1999'!H709:H713,'1999'!F709:F713)</f>
        <v>90.003732742075428</v>
      </c>
      <c r="V33" s="7">
        <f>RSQ('1999'!H709:H713,'1999'!F709:F713)</f>
        <v>0.97942236476880751</v>
      </c>
      <c r="W33" s="79">
        <f>(S33-R33)*24</f>
        <v>4.0000000000004547</v>
      </c>
      <c r="X33" s="100">
        <f>'1999'!$E$709</f>
        <v>5.7478514308067306</v>
      </c>
      <c r="Y33" s="100">
        <f>'1999'!$E$713</f>
        <v>5.3619708126027907</v>
      </c>
      <c r="Z33" s="81">
        <f>Y33-X33</f>
        <v>-0.38588061820393982</v>
      </c>
      <c r="AA33" s="79">
        <f t="shared" si="4"/>
        <v>91.745678830084898</v>
      </c>
      <c r="AB33" s="91">
        <f t="shared" ref="AB33:AB34" si="22">-N33/LN(P33/O33)</f>
        <v>19.733118621346968</v>
      </c>
      <c r="AC33" s="79">
        <f>-W33/LN(Y33/X33)</f>
        <v>57.558491655476679</v>
      </c>
      <c r="AD33" s="81"/>
      <c r="AE33" s="148"/>
      <c r="AF33" s="148"/>
      <c r="AG33" s="144"/>
      <c r="AH33" s="144"/>
      <c r="AI33" s="148"/>
      <c r="AJ33" s="124"/>
      <c r="AK33" s="148"/>
      <c r="AL33" s="148"/>
      <c r="AM33" s="148"/>
      <c r="AN33" s="148"/>
      <c r="AO33" s="148"/>
      <c r="AP33" s="148"/>
      <c r="AQ33" s="148"/>
      <c r="AR33" s="148"/>
      <c r="AS33" s="124"/>
      <c r="AT33" s="144"/>
      <c r="AU33" s="144"/>
      <c r="AV33" s="144"/>
      <c r="AX33" s="146"/>
      <c r="AY33" s="146"/>
    </row>
    <row r="34" spans="1:51" x14ac:dyDescent="0.25">
      <c r="A34" s="78">
        <v>206</v>
      </c>
      <c r="B34" s="97">
        <f>'1999'!$F$731</f>
        <v>206.08333333333334</v>
      </c>
      <c r="C34" s="97">
        <f>'1999'!$F$738</f>
        <v>206.375</v>
      </c>
      <c r="D34" s="79">
        <f t="shared" si="17"/>
        <v>6.9999999999997726</v>
      </c>
      <c r="E34" s="100">
        <f>'1999'!$E$731</f>
        <v>6.8112580155963069</v>
      </c>
      <c r="F34" s="100">
        <f>'1999'!$E$738</f>
        <v>5.5215493278394634</v>
      </c>
      <c r="G34" s="81">
        <f t="shared" si="18"/>
        <v>-1.2897086877568436</v>
      </c>
      <c r="H34" s="101">
        <v>1</v>
      </c>
      <c r="I34" s="103">
        <f>'1999'!$F$731</f>
        <v>206.08333333333334</v>
      </c>
      <c r="J34" s="97">
        <f>'1999'!$F$737</f>
        <v>206.33333333333334</v>
      </c>
      <c r="K34" s="93">
        <f>SLOPE('1999'!G731:G737,'1999'!F731:F737)</f>
        <v>-0.80283662898723673</v>
      </c>
      <c r="L34" s="79">
        <f>INTERCEPT('1999'!G731:G737,'1999'!F731:F737)</f>
        <v>167.37072368202575</v>
      </c>
      <c r="M34" s="7">
        <f>RSQ('1999'!G731:G737,'1999'!F731:F737)</f>
        <v>0.99198451163700896</v>
      </c>
      <c r="N34" s="79">
        <f t="shared" si="19"/>
        <v>6</v>
      </c>
      <c r="O34" s="100">
        <f>'1999'!$E$731</f>
        <v>6.8112580155963069</v>
      </c>
      <c r="P34" s="100">
        <f>'1999'!$E$737</f>
        <v>5.5824684203095503</v>
      </c>
      <c r="Q34" s="81">
        <f t="shared" si="20"/>
        <v>-1.2287895952867567</v>
      </c>
      <c r="R34" s="103"/>
      <c r="S34" s="97"/>
      <c r="T34" s="93"/>
      <c r="U34" s="79"/>
      <c r="V34" s="79"/>
      <c r="W34" s="79"/>
      <c r="X34" s="100"/>
      <c r="Y34" s="100"/>
      <c r="Z34" s="81"/>
      <c r="AA34" s="79">
        <f t="shared" si="4"/>
        <v>100</v>
      </c>
      <c r="AB34" s="91">
        <f t="shared" si="22"/>
        <v>30.158970053771693</v>
      </c>
      <c r="AC34" s="79"/>
      <c r="AD34" s="81"/>
      <c r="AE34" s="148"/>
      <c r="AF34" s="148"/>
      <c r="AG34" s="144"/>
      <c r="AH34" s="144"/>
      <c r="AI34" s="148"/>
      <c r="AJ34" s="124"/>
      <c r="AK34" s="148"/>
      <c r="AL34" s="148"/>
      <c r="AM34" s="148"/>
      <c r="AN34" s="148"/>
      <c r="AO34" s="148"/>
      <c r="AP34" s="148"/>
      <c r="AQ34" s="148"/>
      <c r="AR34" s="148"/>
      <c r="AS34" s="124"/>
      <c r="AT34" s="144"/>
      <c r="AU34" s="144"/>
      <c r="AV34" s="144"/>
      <c r="AX34" s="146"/>
      <c r="AY34" s="146"/>
    </row>
    <row r="35" spans="1:51" x14ac:dyDescent="0.25">
      <c r="A35" s="78">
        <v>206</v>
      </c>
      <c r="B35" s="97">
        <f>'1999'!$F$746</f>
        <v>206.70833333333334</v>
      </c>
      <c r="C35" s="97">
        <f>'1999'!$F$760</f>
        <v>207.29166666666666</v>
      </c>
      <c r="D35" s="79">
        <f t="shared" si="17"/>
        <v>13.999999999999545</v>
      </c>
      <c r="E35" s="100">
        <f>'1999'!$E$746</f>
        <v>6.8848054549087783</v>
      </c>
      <c r="F35" s="100">
        <f>'1999'!$E$760</f>
        <v>3.4996910531540073</v>
      </c>
      <c r="G35" s="81">
        <f t="shared" si="18"/>
        <v>-3.385114401754771</v>
      </c>
      <c r="H35" s="101">
        <v>2</v>
      </c>
      <c r="I35" s="103">
        <f>'1999'!$F$747</f>
        <v>206.75</v>
      </c>
      <c r="J35" s="97">
        <f>'1999'!$F$757</f>
        <v>207.16666666666666</v>
      </c>
      <c r="K35" s="93">
        <f>SLOPE('1999'!G747:G757,'1999'!F747:F757)</f>
        <v>-1.465931152269172</v>
      </c>
      <c r="L35" s="79">
        <f>INTERCEPT('1999'!G747:G757,'1999'!F747:F757)</f>
        <v>304.99296829784953</v>
      </c>
      <c r="M35" s="7">
        <f>RSQ('1999'!G747:G757,'1999'!F747:F757)</f>
        <v>0.99663441214130111</v>
      </c>
      <c r="N35" s="79">
        <f t="shared" si="19"/>
        <v>9.9999999999997726</v>
      </c>
      <c r="O35" s="100">
        <f>'1999'!$E$747</f>
        <v>6.7384237423448026</v>
      </c>
      <c r="P35" s="100">
        <f>'1999'!$E$757</f>
        <v>3.6950678271244959</v>
      </c>
      <c r="Q35" s="81">
        <f t="shared" si="20"/>
        <v>-3.0433559152203067</v>
      </c>
      <c r="R35" s="103">
        <f>'1999'!$F$757</f>
        <v>207.16666666666666</v>
      </c>
      <c r="S35" s="97">
        <f>'1999'!$F$760</f>
        <v>207.29166666666666</v>
      </c>
      <c r="T35" s="93">
        <f>SLOPE('1999'!H757:H760,'1999'!F757:F760)</f>
        <v>-0.43777103971199666</v>
      </c>
      <c r="U35" s="79">
        <f>INTERCEPT('1999'!H757:H760,'1999'!F757:F760)</f>
        <v>91.993936618907114</v>
      </c>
      <c r="V35" s="7">
        <f>RSQ('1999'!H757:H760,'1999'!F757:F760)</f>
        <v>0.94650394496167356</v>
      </c>
      <c r="W35" s="79">
        <f>(S35-R35)*24</f>
        <v>3</v>
      </c>
      <c r="X35" s="100">
        <f>'1999'!$E$757</f>
        <v>3.6950678271244959</v>
      </c>
      <c r="Y35" s="100">
        <f>'1999'!$E$760</f>
        <v>3.4996910531540073</v>
      </c>
      <c r="Z35" s="81">
        <f>Y35-X35</f>
        <v>-0.19537677397048858</v>
      </c>
      <c r="AA35" s="79">
        <f t="shared" si="4"/>
        <v>93.967493068429064</v>
      </c>
      <c r="AB35" s="91">
        <f t="shared" ref="AB35" si="23">-N35/LN(P35/O35)</f>
        <v>16.643722719043712</v>
      </c>
      <c r="AC35" s="79">
        <f>-W35/LN(Y35/X35)</f>
        <v>55.223990083897306</v>
      </c>
      <c r="AD35" s="81"/>
      <c r="AE35" s="148"/>
      <c r="AF35" s="148"/>
      <c r="AG35" s="144"/>
      <c r="AH35" s="144"/>
      <c r="AI35" s="148"/>
      <c r="AJ35" s="124"/>
      <c r="AK35" s="148"/>
      <c r="AL35" s="148"/>
      <c r="AM35" s="148"/>
      <c r="AN35" s="148"/>
      <c r="AO35" s="148"/>
      <c r="AP35" s="148"/>
      <c r="AQ35" s="148"/>
      <c r="AR35" s="148"/>
      <c r="AS35" s="124"/>
      <c r="AT35" s="144"/>
      <c r="AU35" s="144"/>
      <c r="AV35" s="144"/>
      <c r="AX35" s="146"/>
      <c r="AY35" s="146"/>
    </row>
    <row r="36" spans="1:51" x14ac:dyDescent="0.25">
      <c r="A36" s="78">
        <v>207</v>
      </c>
      <c r="B36" s="97">
        <f>'1999'!$F$771</f>
        <v>207.75</v>
      </c>
      <c r="C36" s="97">
        <f>'1999'!$F$781</f>
        <v>208.16666666666666</v>
      </c>
      <c r="D36" s="79">
        <f t="shared" si="17"/>
        <v>9.9999999999997726</v>
      </c>
      <c r="E36" s="100">
        <f>'1999'!$E$771</f>
        <v>7.0592289241299859</v>
      </c>
      <c r="F36" s="100">
        <f>'1999'!$E$781</f>
        <v>3.1470820960126513</v>
      </c>
      <c r="G36" s="81">
        <f t="shared" si="18"/>
        <v>-3.9121468281173346</v>
      </c>
      <c r="H36" s="101">
        <v>1</v>
      </c>
      <c r="I36" s="103">
        <f>'1999'!$F$771</f>
        <v>207.75</v>
      </c>
      <c r="J36" s="97">
        <f>'1999'!$F$781</f>
        <v>208.16666666666666</v>
      </c>
      <c r="K36" s="93">
        <f>SLOPE('1999'!G771:G781,'1999'!F771:F781)</f>
        <v>-1.8871546925307905</v>
      </c>
      <c r="L36" s="79">
        <f>INTERCEPT('1999'!G771:G781,'1999'!F771:F781)</f>
        <v>393.97932607270133</v>
      </c>
      <c r="M36" s="7">
        <f>RSQ('1999'!G771:G781,'1999'!F771:F781)</f>
        <v>0.99264717961376814</v>
      </c>
      <c r="N36" s="79">
        <f t="shared" si="19"/>
        <v>9.9999999999997726</v>
      </c>
      <c r="O36" s="100">
        <f>'1999'!$E$771</f>
        <v>7.0592289241299859</v>
      </c>
      <c r="P36" s="100">
        <f>'1999'!$E$781</f>
        <v>3.1470820960126513</v>
      </c>
      <c r="Q36" s="81">
        <f t="shared" si="20"/>
        <v>-3.9121468281173346</v>
      </c>
      <c r="R36" s="103"/>
      <c r="S36" s="97"/>
      <c r="T36" s="93"/>
      <c r="U36" s="79"/>
      <c r="V36" s="79"/>
      <c r="W36" s="79"/>
      <c r="X36" s="100"/>
      <c r="Y36" s="100"/>
      <c r="Z36" s="81"/>
      <c r="AA36" s="79">
        <f t="shared" si="4"/>
        <v>100</v>
      </c>
      <c r="AB36" s="91">
        <f t="shared" ref="AB36:AB38" si="24">-N36/LN(P36/O36)</f>
        <v>12.378380505539525</v>
      </c>
      <c r="AC36" s="110"/>
      <c r="AD36" s="81"/>
      <c r="AE36" s="148"/>
      <c r="AF36" s="148"/>
      <c r="AG36" s="144"/>
      <c r="AH36" s="144"/>
      <c r="AI36" s="148"/>
      <c r="AJ36" s="124"/>
      <c r="AK36" s="148"/>
      <c r="AL36" s="148"/>
      <c r="AM36" s="148"/>
      <c r="AN36" s="148"/>
      <c r="AO36" s="148"/>
      <c r="AP36" s="148"/>
      <c r="AQ36" s="148"/>
      <c r="AR36" s="148"/>
      <c r="AS36" s="124"/>
      <c r="AT36" s="144"/>
      <c r="AU36" s="144"/>
      <c r="AV36" s="144"/>
      <c r="AX36" s="146"/>
      <c r="AY36" s="146"/>
    </row>
    <row r="37" spans="1:51" x14ac:dyDescent="0.25">
      <c r="A37" s="78">
        <v>208</v>
      </c>
      <c r="B37" s="97">
        <f>'1999'!$F$792</f>
        <v>208.625</v>
      </c>
      <c r="C37" s="97">
        <f>'1999'!$F$806</f>
        <v>209.20833333333334</v>
      </c>
      <c r="D37" s="79">
        <f t="shared" si="17"/>
        <v>14.000000000000227</v>
      </c>
      <c r="E37" s="100">
        <f>'1999'!$E$792</f>
        <v>6.8112580155963069</v>
      </c>
      <c r="F37" s="100">
        <f>'1999'!$E$806</f>
        <v>2.3647161770476135</v>
      </c>
      <c r="G37" s="81">
        <f t="shared" si="18"/>
        <v>-4.4465418385486934</v>
      </c>
      <c r="H37" s="101">
        <v>1</v>
      </c>
      <c r="I37" s="103">
        <f>'1999'!$F$792</f>
        <v>208.625</v>
      </c>
      <c r="J37" s="97">
        <f>'1999'!$F$805</f>
        <v>209.16666666666666</v>
      </c>
      <c r="K37" s="93">
        <f>SLOPE('1999'!G792:G805,'1999'!F792:F805)</f>
        <v>-2.0768369592585327</v>
      </c>
      <c r="L37" s="79">
        <f>INTERCEPT('1999'!G792:G805,'1999'!F792:F805)</f>
        <v>435.26006835439694</v>
      </c>
      <c r="M37" s="7">
        <f>RSQ('1999'!G792:G805,'1999'!F792:F805)</f>
        <v>0.99254915773903762</v>
      </c>
      <c r="N37" s="79">
        <f t="shared" si="19"/>
        <v>12.999999999999773</v>
      </c>
      <c r="O37" s="100">
        <f>'1999'!$E$792</f>
        <v>6.8112580155963069</v>
      </c>
      <c r="P37" s="100">
        <f>'1999'!$E$805</f>
        <v>2.3746865583246448</v>
      </c>
      <c r="Q37" s="81">
        <f t="shared" si="20"/>
        <v>-4.4365714572716621</v>
      </c>
      <c r="R37" s="103"/>
      <c r="S37" s="97"/>
      <c r="T37" s="93"/>
      <c r="U37" s="79"/>
      <c r="V37" s="79"/>
      <c r="W37" s="79"/>
      <c r="X37" s="100"/>
      <c r="Y37" s="100"/>
      <c r="Z37" s="81"/>
      <c r="AA37" s="79">
        <f t="shared" si="4"/>
        <v>100</v>
      </c>
      <c r="AB37" s="91">
        <f t="shared" si="24"/>
        <v>12.337344211944803</v>
      </c>
      <c r="AC37" s="79"/>
      <c r="AD37" s="81"/>
      <c r="AE37" s="148"/>
      <c r="AF37" s="148"/>
      <c r="AG37" s="144"/>
      <c r="AH37" s="144"/>
      <c r="AI37" s="148"/>
      <c r="AJ37" s="124"/>
      <c r="AK37" s="148"/>
      <c r="AL37" s="148"/>
      <c r="AM37" s="148"/>
      <c r="AN37" s="148"/>
      <c r="AO37" s="148"/>
      <c r="AP37" s="148"/>
      <c r="AQ37" s="148"/>
      <c r="AR37" s="148"/>
      <c r="AS37" s="124"/>
      <c r="AT37" s="144"/>
      <c r="AU37" s="144"/>
      <c r="AV37" s="144"/>
      <c r="AX37" s="146"/>
      <c r="AY37" s="146"/>
    </row>
    <row r="38" spans="1:51" x14ac:dyDescent="0.25">
      <c r="A38" s="78">
        <v>209</v>
      </c>
      <c r="B38" s="97">
        <f>'1999'!$F$817</f>
        <v>209.66666666666666</v>
      </c>
      <c r="C38" s="97">
        <f>'1999'!$F$831</f>
        <v>210.25</v>
      </c>
      <c r="D38" s="79">
        <f t="shared" si="17"/>
        <v>14.000000000000227</v>
      </c>
      <c r="E38" s="100">
        <f>'1999'!$E$817</f>
        <v>7.2119238037755551</v>
      </c>
      <c r="F38" s="100">
        <f>'1999'!$E$831</f>
        <v>2.1348895126524203</v>
      </c>
      <c r="G38" s="81">
        <f t="shared" si="18"/>
        <v>-5.0770342911231348</v>
      </c>
      <c r="H38" s="101">
        <v>2</v>
      </c>
      <c r="I38" s="103">
        <f>'1999'!$F$819</f>
        <v>209.75</v>
      </c>
      <c r="J38" s="97">
        <f>'1999'!$F$828</f>
        <v>210.125</v>
      </c>
      <c r="K38" s="93">
        <f>SLOPE('1999'!G819:G828,'1999'!F819:F828)</f>
        <v>-3.016612569788768</v>
      </c>
      <c r="L38" s="79">
        <f>INTERCEPT('1999'!G819:G828,'1999'!F819:F828)</f>
        <v>634.74174051624277</v>
      </c>
      <c r="M38" s="7">
        <f>RSQ('1999'!G819:G828,'1999'!F819:F828)</f>
        <v>0.99398913090907304</v>
      </c>
      <c r="N38" s="79">
        <f t="shared" si="19"/>
        <v>9</v>
      </c>
      <c r="O38" s="100">
        <f>'1999'!$E$819</f>
        <v>7.0592289241299859</v>
      </c>
      <c r="P38" s="100">
        <f>'1999'!$E$828</f>
        <v>2.4453933812562356</v>
      </c>
      <c r="Q38" s="81">
        <f t="shared" si="20"/>
        <v>-4.6138355428737503</v>
      </c>
      <c r="R38" s="103">
        <f>'1999'!$F$828</f>
        <v>210.125</v>
      </c>
      <c r="S38" s="97">
        <f>'1999'!$F$831</f>
        <v>210.25</v>
      </c>
      <c r="T38" s="93">
        <f>SLOPE('1999'!H828:H831,'1999'!F828:F831)</f>
        <v>-1.0801362210434862</v>
      </c>
      <c r="U38" s="79">
        <f>INTERCEPT('1999'!H828:H831,'1999'!F828:F831)</f>
        <v>227.84491947186837</v>
      </c>
      <c r="V38" s="7">
        <f>RSQ('1999'!H828:H831,'1999'!F828:F831)</f>
        <v>0.9414109653779924</v>
      </c>
      <c r="W38" s="79">
        <f t="shared" ref="W38:W45" si="25">(S38-R38)*24</f>
        <v>3</v>
      </c>
      <c r="X38" s="100">
        <f>'1999'!$E$828</f>
        <v>2.4453933812562356</v>
      </c>
      <c r="Y38" s="100">
        <f>'1999'!$E$831</f>
        <v>2.1348895126524203</v>
      </c>
      <c r="Z38" s="81">
        <f t="shared" ref="Z38:Z45" si="26">Y38-X38</f>
        <v>-0.31050386860381529</v>
      </c>
      <c r="AA38" s="79">
        <f t="shared" si="4"/>
        <v>93.694507168208219</v>
      </c>
      <c r="AB38" s="91">
        <f t="shared" si="24"/>
        <v>8.4895262639394549</v>
      </c>
      <c r="AC38" s="79">
        <f t="shared" ref="AC38:AC45" si="27">-W38/LN(Y38/X38)</f>
        <v>22.092757470919832</v>
      </c>
      <c r="AD38" s="81"/>
      <c r="AE38" s="148"/>
      <c r="AF38" s="148"/>
      <c r="AG38" s="144"/>
      <c r="AH38" s="144"/>
      <c r="AI38" s="148"/>
      <c r="AJ38" s="124"/>
      <c r="AK38" s="148"/>
      <c r="AL38" s="148"/>
      <c r="AM38" s="148"/>
      <c r="AN38" s="148"/>
      <c r="AO38" s="148"/>
      <c r="AP38" s="148"/>
      <c r="AQ38" s="148"/>
      <c r="AR38" s="148"/>
      <c r="AS38" s="124"/>
      <c r="AT38" s="144"/>
      <c r="AU38" s="144"/>
      <c r="AV38" s="144"/>
      <c r="AX38" s="146"/>
      <c r="AY38" s="146"/>
    </row>
    <row r="39" spans="1:51" s="123" customFormat="1" x14ac:dyDescent="0.25">
      <c r="A39" s="133">
        <v>210</v>
      </c>
      <c r="B39" s="134">
        <f>'1999'!$F$840</f>
        <v>210.625</v>
      </c>
      <c r="C39" s="134">
        <f>'1999'!$F$855</f>
        <v>211.25</v>
      </c>
      <c r="D39" s="135">
        <f t="shared" si="17"/>
        <v>15</v>
      </c>
      <c r="E39" s="136">
        <f>'1999'!$E$840</f>
        <v>6.2932609492871254</v>
      </c>
      <c r="F39" s="136">
        <f>'1999'!$E$855</f>
        <v>2.591722433541273</v>
      </c>
      <c r="G39" s="137">
        <f t="shared" si="18"/>
        <v>-3.7015385157458525</v>
      </c>
      <c r="H39" s="138">
        <v>1</v>
      </c>
      <c r="I39" s="149">
        <f>'1999'!F840</f>
        <v>210.625</v>
      </c>
      <c r="J39" s="134">
        <f>'1999'!F854</f>
        <v>211.20833333333334</v>
      </c>
      <c r="K39" s="140">
        <f>SLOPE('1999'!G840:G854,'1999'!F840:F854)</f>
        <v>-1.6490160502924347</v>
      </c>
      <c r="L39" s="135">
        <f>INTERCEPT('1999'!G840:G854,'1999'!F840:F854)</f>
        <v>349.21417241450848</v>
      </c>
      <c r="M39" s="15">
        <f>RSQ('1999'!G840:G854,'1999'!F840:F854)</f>
        <v>0.98695859741782377</v>
      </c>
      <c r="N39" s="135">
        <f t="shared" si="19"/>
        <v>14.000000000000227</v>
      </c>
      <c r="O39" s="136">
        <f>'1999'!E840</f>
        <v>6.2932609492871254</v>
      </c>
      <c r="P39" s="136">
        <f>'1999'!E854</f>
        <v>2.6024313298385406</v>
      </c>
      <c r="Q39" s="137">
        <f t="shared" si="20"/>
        <v>-3.6908296194485848</v>
      </c>
      <c r="R39" s="149"/>
      <c r="S39" s="134"/>
      <c r="T39" s="140"/>
      <c r="U39" s="135"/>
      <c r="V39" s="15"/>
      <c r="W39" s="135"/>
      <c r="X39" s="136"/>
      <c r="Y39" s="136"/>
      <c r="Z39" s="137"/>
      <c r="AA39" s="79">
        <f t="shared" ref="AA39:AA59" si="28">(Q39/(Q39+Z39))*100</f>
        <v>100</v>
      </c>
      <c r="AB39" s="141">
        <f t="shared" ref="AB39" si="29">-N39/LN(P39/O39)</f>
        <v>15.854442890173551</v>
      </c>
      <c r="AC39" s="117"/>
      <c r="AD39" s="119"/>
      <c r="AE39" s="147">
        <v>210.79166666666666</v>
      </c>
      <c r="AF39" s="147">
        <v>211.08333333333334</v>
      </c>
      <c r="AG39" s="143">
        <v>-2.0119833810807894</v>
      </c>
      <c r="AH39" s="143">
        <v>425.78852869319803</v>
      </c>
      <c r="AI39" s="147">
        <v>0.99355225452840101</v>
      </c>
      <c r="AJ39" s="142">
        <v>7.0000000000004547</v>
      </c>
      <c r="AK39" s="147">
        <v>5.2064853779129843</v>
      </c>
      <c r="AL39" s="147">
        <v>2.9522629574039563</v>
      </c>
      <c r="AM39" s="147">
        <v>-2.254222420509028</v>
      </c>
      <c r="AN39" s="147">
        <v>211.08333333333334</v>
      </c>
      <c r="AO39" s="147">
        <v>211.20833333333334</v>
      </c>
      <c r="AP39" s="147" t="e">
        <v>#DIV/0!</v>
      </c>
      <c r="AQ39" s="147" t="e">
        <v>#DIV/0!</v>
      </c>
      <c r="AR39" s="147" t="e">
        <v>#DIV/0!</v>
      </c>
      <c r="AS39" s="142">
        <v>3</v>
      </c>
      <c r="AT39" s="143">
        <v>2.9522629574039563</v>
      </c>
      <c r="AU39" s="143">
        <v>2.6024313298385406</v>
      </c>
      <c r="AV39" s="143">
        <v>-0.34983162756541564</v>
      </c>
      <c r="AW39" s="132"/>
      <c r="AX39" s="145">
        <v>12.338431411812165</v>
      </c>
      <c r="AY39" s="145">
        <v>23.785767198252135</v>
      </c>
    </row>
    <row r="40" spans="1:51" s="123" customFormat="1" x14ac:dyDescent="0.25">
      <c r="A40" s="133">
        <v>211</v>
      </c>
      <c r="B40" s="134">
        <f>'1999'!$F$864</f>
        <v>211.625</v>
      </c>
      <c r="C40" s="134">
        <f>'1999'!$F$879</f>
        <v>212.25</v>
      </c>
      <c r="D40" s="135">
        <f t="shared" si="17"/>
        <v>15</v>
      </c>
      <c r="E40" s="136">
        <f>'1999'!$E$864</f>
        <v>4.5376606814365079</v>
      </c>
      <c r="F40" s="136">
        <f>'1999'!$E$879</f>
        <v>2.0892227249494306</v>
      </c>
      <c r="G40" s="137">
        <f t="shared" si="18"/>
        <v>-2.4484379564870773</v>
      </c>
      <c r="H40" s="138">
        <v>1</v>
      </c>
      <c r="I40" s="149">
        <f>'1999'!F864</f>
        <v>211.625</v>
      </c>
      <c r="J40" s="134">
        <f>'1999'!F879</f>
        <v>212.25</v>
      </c>
      <c r="K40" s="140">
        <f>SLOPE('1999'!G864:G879,'1999'!F864:F879)</f>
        <v>-1.3634240277179885</v>
      </c>
      <c r="L40" s="135">
        <f>INTERCEPT('1999'!G864:G879,'1999'!F864:F879)</f>
        <v>290.09104876138935</v>
      </c>
      <c r="M40" s="15">
        <f>RSQ('1999'!G864:G879,'1999'!F864:F879)</f>
        <v>0.98990493103797006</v>
      </c>
      <c r="N40" s="135">
        <f t="shared" si="19"/>
        <v>15</v>
      </c>
      <c r="O40" s="136">
        <f>'1999'!E864</f>
        <v>4.5376606814365079</v>
      </c>
      <c r="P40" s="136">
        <f>'1999'!E879</f>
        <v>2.0892227249494306</v>
      </c>
      <c r="Q40" s="137">
        <f t="shared" si="20"/>
        <v>-2.4484379564870773</v>
      </c>
      <c r="R40" s="149"/>
      <c r="S40" s="134"/>
      <c r="T40" s="140"/>
      <c r="U40" s="135"/>
      <c r="V40" s="15"/>
      <c r="W40" s="135"/>
      <c r="X40" s="136"/>
      <c r="Y40" s="136"/>
      <c r="Z40" s="137"/>
      <c r="AA40" s="79">
        <f t="shared" si="28"/>
        <v>100</v>
      </c>
      <c r="AB40" s="141">
        <f t="shared" ref="AB40" si="30">-N40/LN(P40/O40)</f>
        <v>19.339379284382375</v>
      </c>
      <c r="AC40" s="117"/>
      <c r="AD40" s="119"/>
      <c r="AE40" s="147">
        <v>211.70833333333334</v>
      </c>
      <c r="AF40" s="147">
        <v>212.16666666666666</v>
      </c>
      <c r="AG40" s="143">
        <v>-1.4967924613650001</v>
      </c>
      <c r="AH40" s="143">
        <v>318.36034290528227</v>
      </c>
      <c r="AI40" s="147">
        <v>0.99537858868678808</v>
      </c>
      <c r="AJ40" s="142">
        <v>10.999999999999545</v>
      </c>
      <c r="AK40" s="147">
        <v>4.2562973691390162</v>
      </c>
      <c r="AL40" s="147">
        <v>2.2000818589288365</v>
      </c>
      <c r="AM40" s="147">
        <v>-2.0562155102101798</v>
      </c>
      <c r="AN40" s="147">
        <v>212.16666666666666</v>
      </c>
      <c r="AO40" s="147">
        <v>212.25</v>
      </c>
      <c r="AP40" s="147" t="e">
        <v>#DIV/0!</v>
      </c>
      <c r="AQ40" s="147" t="e">
        <v>#DIV/0!</v>
      </c>
      <c r="AR40" s="147" t="e">
        <v>#DIV/0!</v>
      </c>
      <c r="AS40" s="142">
        <v>2.0000000000002274</v>
      </c>
      <c r="AT40" s="143">
        <v>2.2000818589288365</v>
      </c>
      <c r="AU40" s="143">
        <v>2.0892227249494306</v>
      </c>
      <c r="AV40" s="143">
        <v>-0.11085913397940583</v>
      </c>
      <c r="AW40" s="132"/>
      <c r="AX40" s="145">
        <v>16.669064691172306</v>
      </c>
      <c r="AY40" s="145">
        <v>38.682868885917408</v>
      </c>
    </row>
    <row r="41" spans="1:51" x14ac:dyDescent="0.25">
      <c r="A41" s="78">
        <v>212</v>
      </c>
      <c r="B41" s="97">
        <f>'1999'!F892</f>
        <v>212.79166666666666</v>
      </c>
      <c r="C41" s="97">
        <f>'1999'!F902</f>
        <v>213.20833333333334</v>
      </c>
      <c r="D41" s="79">
        <f t="shared" si="17"/>
        <v>10.000000000000455</v>
      </c>
      <c r="E41" s="100">
        <f>'1999'!E892</f>
        <v>5.5824684203095503</v>
      </c>
      <c r="F41" s="100">
        <f>'1999'!E902</f>
        <v>2.0621765218118915</v>
      </c>
      <c r="G41" s="81">
        <f t="shared" si="18"/>
        <v>-3.5202918984976588</v>
      </c>
      <c r="H41" s="101">
        <v>2</v>
      </c>
      <c r="I41" s="103">
        <f>'1999'!F892</f>
        <v>212.79166666666666</v>
      </c>
      <c r="J41" s="97">
        <f>'1999'!F900</f>
        <v>213.125</v>
      </c>
      <c r="K41" s="93">
        <f>SLOPE('1999'!G892:G900,'1999'!F892:F900)</f>
        <v>-2.9760959159107654</v>
      </c>
      <c r="L41" s="79">
        <f>INTERCEPT('1999'!G892:G900,'1999'!F892:F900)</f>
        <v>635.04324284017912</v>
      </c>
      <c r="M41" s="7">
        <f>RSQ('1999'!G892:G900,'1999'!F892:F900)</f>
        <v>0.9920672058502622</v>
      </c>
      <c r="N41" s="79">
        <f t="shared" si="19"/>
        <v>8.0000000000002274</v>
      </c>
      <c r="O41" s="100">
        <f>'1999'!E892</f>
        <v>5.5824684203095503</v>
      </c>
      <c r="P41" s="100">
        <f>'1999'!E900</f>
        <v>2.238005541247162</v>
      </c>
      <c r="Q41" s="81">
        <f t="shared" si="20"/>
        <v>-3.3444628790623883</v>
      </c>
      <c r="R41" s="103">
        <f>'1999'!F900</f>
        <v>213.125</v>
      </c>
      <c r="S41" s="97">
        <f>'1999'!F902</f>
        <v>213.20833333333334</v>
      </c>
      <c r="T41" s="93">
        <f>SLOPE('1999'!H900:H902,'1999'!F900:F902)</f>
        <v>-0.98187716221737598</v>
      </c>
      <c r="U41" s="79">
        <f>INTERCEPT('1999'!H900:H902,'1999'!F900:F902)</f>
        <v>210.06606906924156</v>
      </c>
      <c r="V41" s="7">
        <f>RSQ('1999'!H900:H902,'1999'!F900:F902)</f>
        <v>0.99225943867382604</v>
      </c>
      <c r="W41" s="79">
        <f t="shared" si="25"/>
        <v>2.0000000000002274</v>
      </c>
      <c r="X41" s="100">
        <f>'1999'!E900</f>
        <v>2.238005541247162</v>
      </c>
      <c r="Y41" s="100">
        <f>'1999'!E902</f>
        <v>2.0621765218118915</v>
      </c>
      <c r="Z41" s="81">
        <f t="shared" si="26"/>
        <v>-0.17582901943527052</v>
      </c>
      <c r="AA41" s="79">
        <f t="shared" si="28"/>
        <v>95.005271593804238</v>
      </c>
      <c r="AB41" s="91">
        <f t="shared" ref="AB41" si="31">-N41/LN(P41/O41)</f>
        <v>8.7522951067201653</v>
      </c>
      <c r="AC41" s="79">
        <f t="shared" si="27"/>
        <v>24.442976090614344</v>
      </c>
      <c r="AD41" s="81"/>
      <c r="AE41" s="148"/>
      <c r="AF41" s="148"/>
      <c r="AG41" s="144"/>
      <c r="AH41" s="144"/>
      <c r="AI41" s="148"/>
      <c r="AJ41" s="124"/>
      <c r="AK41" s="148"/>
      <c r="AL41" s="148"/>
      <c r="AM41" s="148"/>
      <c r="AN41" s="148"/>
      <c r="AO41" s="148"/>
      <c r="AP41" s="148"/>
      <c r="AQ41" s="148"/>
      <c r="AR41" s="148"/>
      <c r="AS41" s="124"/>
      <c r="AT41" s="144"/>
      <c r="AU41" s="144"/>
      <c r="AV41" s="144"/>
      <c r="AX41" s="146"/>
      <c r="AY41" s="146"/>
    </row>
    <row r="42" spans="1:51" x14ac:dyDescent="0.25">
      <c r="A42" s="78">
        <v>213</v>
      </c>
      <c r="B42" s="97">
        <f>'1999'!F913</f>
        <v>213.66666666666666</v>
      </c>
      <c r="C42" s="97">
        <f>'1999'!F927</f>
        <v>214.25</v>
      </c>
      <c r="D42" s="79">
        <f t="shared" si="17"/>
        <v>14.000000000000227</v>
      </c>
      <c r="E42" s="100">
        <f>'1999'!E913</f>
        <v>6.6185993483532668</v>
      </c>
      <c r="F42" s="100">
        <f>'1999'!E927</f>
        <v>2.1906776737152773</v>
      </c>
      <c r="G42" s="81">
        <f t="shared" si="18"/>
        <v>-4.4279216746379895</v>
      </c>
      <c r="H42" s="101">
        <v>2</v>
      </c>
      <c r="I42" s="103">
        <f>'1999'!F914</f>
        <v>213.70833333333334</v>
      </c>
      <c r="J42" s="97">
        <f>'1999'!F924</f>
        <v>214.125</v>
      </c>
      <c r="K42" s="93">
        <f>SLOPE('1999'!G914:G924,'1999'!F914:F924)</f>
        <v>-2.5778478626969732</v>
      </c>
      <c r="L42" s="79">
        <f>INTERCEPT('1999'!G914:G924,'1999'!F914:F924)</f>
        <v>552.81650679851884</v>
      </c>
      <c r="M42" s="7">
        <f>RSQ('1999'!G914:G924,'1999'!F914:F924)</f>
        <v>0.99591723960248668</v>
      </c>
      <c r="N42" s="79">
        <f t="shared" si="19"/>
        <v>9.9999999999997726</v>
      </c>
      <c r="O42" s="100">
        <f>'1999'!E914</f>
        <v>6.5241311001469544</v>
      </c>
      <c r="P42" s="100">
        <f>'1999'!E924</f>
        <v>2.3647161770476135</v>
      </c>
      <c r="Q42" s="81">
        <f t="shared" si="20"/>
        <v>-4.1594149230993409</v>
      </c>
      <c r="R42" s="103">
        <f>'1999'!F924</f>
        <v>214.125</v>
      </c>
      <c r="S42" s="97">
        <f>'1999'!F927</f>
        <v>214.25</v>
      </c>
      <c r="T42" s="93">
        <f>SLOPE('1999'!H924:H927,'1999'!F924:F927)</f>
        <v>-0.61175740054304684</v>
      </c>
      <c r="U42" s="79">
        <f>INTERCEPT('1999'!H924:H927,'1999'!F924:F927)</f>
        <v>131.8469191829025</v>
      </c>
      <c r="V42" s="7">
        <f>RSQ('1999'!H924:H927,'1999'!F924:F927)</f>
        <v>0.95335742471446305</v>
      </c>
      <c r="W42" s="79">
        <f t="shared" si="25"/>
        <v>3</v>
      </c>
      <c r="X42" s="100">
        <f>'1999'!E924</f>
        <v>2.3647161770476135</v>
      </c>
      <c r="Y42" s="100">
        <f>'1999'!E927</f>
        <v>2.1906776737152773</v>
      </c>
      <c r="Z42" s="81">
        <f t="shared" si="26"/>
        <v>-0.17403850333233617</v>
      </c>
      <c r="AA42" s="79">
        <f t="shared" si="28"/>
        <v>95.98383814925073</v>
      </c>
      <c r="AB42" s="91">
        <f t="shared" ref="AB42" si="32">-N42/LN(P42/O42)</f>
        <v>9.853675145346422</v>
      </c>
      <c r="AC42" s="79">
        <f t="shared" si="27"/>
        <v>39.242838716367537</v>
      </c>
      <c r="AD42" s="81"/>
      <c r="AE42" s="148"/>
      <c r="AF42" s="148"/>
      <c r="AG42" s="144"/>
      <c r="AH42" s="144"/>
      <c r="AI42" s="148"/>
      <c r="AJ42" s="124"/>
      <c r="AK42" s="148"/>
      <c r="AL42" s="148"/>
      <c r="AM42" s="148"/>
      <c r="AN42" s="148"/>
      <c r="AO42" s="148"/>
      <c r="AP42" s="148"/>
      <c r="AQ42" s="148"/>
      <c r="AR42" s="148"/>
      <c r="AS42" s="124"/>
      <c r="AT42" s="144"/>
      <c r="AU42" s="144"/>
      <c r="AV42" s="144"/>
      <c r="AX42" s="146"/>
      <c r="AY42" s="146"/>
    </row>
    <row r="43" spans="1:51" x14ac:dyDescent="0.25">
      <c r="A43" s="78">
        <v>214</v>
      </c>
      <c r="B43" s="97">
        <f>'1999'!F937</f>
        <v>214.66666666666666</v>
      </c>
      <c r="C43" s="97">
        <f>'1999'!F950</f>
        <v>215.20833333333334</v>
      </c>
      <c r="D43" s="79">
        <f t="shared" si="17"/>
        <v>13.000000000000455</v>
      </c>
      <c r="E43" s="100">
        <f>'1999'!E937</f>
        <v>6.0041246997906779</v>
      </c>
      <c r="F43" s="100">
        <f>'1999'!E950</f>
        <v>1.9739023610233069</v>
      </c>
      <c r="G43" s="81">
        <f t="shared" si="18"/>
        <v>-4.0302223387673708</v>
      </c>
      <c r="H43" s="101">
        <v>2</v>
      </c>
      <c r="I43" s="103">
        <f>'1999'!F937</f>
        <v>214.66666666666666</v>
      </c>
      <c r="J43" s="97">
        <f>'1999'!F947</f>
        <v>215.08333333333334</v>
      </c>
      <c r="K43" s="93">
        <f>SLOPE('1999'!G937:G947,'1999'!F937:F947)</f>
        <v>-2.38713927384011</v>
      </c>
      <c r="L43" s="79">
        <f>INTERCEPT('1999'!G937:G947,'1999'!F937:F947)</f>
        <v>514.23701074648534</v>
      </c>
      <c r="M43" s="7">
        <f>RSQ('1999'!G937:G947,'1999'!F937:F947)</f>
        <v>0.99762218059570573</v>
      </c>
      <c r="N43" s="79">
        <f t="shared" si="19"/>
        <v>10.000000000000455</v>
      </c>
      <c r="O43" s="100">
        <f>'1999'!E937</f>
        <v>6.0041246997906779</v>
      </c>
      <c r="P43" s="100">
        <f>'1999'!E947</f>
        <v>2.238005541247162</v>
      </c>
      <c r="Q43" s="81">
        <f t="shared" si="20"/>
        <v>-3.7661191585435159</v>
      </c>
      <c r="R43" s="103">
        <f>'1999'!F947</f>
        <v>215.08333333333334</v>
      </c>
      <c r="S43" s="97">
        <f>'1999'!F950</f>
        <v>215.20833333333334</v>
      </c>
      <c r="T43" s="93">
        <f>SLOPE('1999'!H947:H950,'1999'!F947:F950)</f>
        <v>-0.97685424251960562</v>
      </c>
      <c r="U43" s="79">
        <f>INTERCEPT('1999'!H947:H950,'1999'!F947:F950)</f>
        <v>210.90915069645874</v>
      </c>
      <c r="V43" s="7">
        <f>RSQ('1999'!H947:H950,'1999'!F947:F950)</f>
        <v>0.99277595450914946</v>
      </c>
      <c r="W43" s="79">
        <f t="shared" si="25"/>
        <v>3</v>
      </c>
      <c r="X43" s="100">
        <f>'1999'!E947</f>
        <v>2.238005541247162</v>
      </c>
      <c r="Y43" s="100">
        <f>'1999'!E950</f>
        <v>1.9739023610233069</v>
      </c>
      <c r="Z43" s="81">
        <f t="shared" si="26"/>
        <v>-0.26410318022385515</v>
      </c>
      <c r="AA43" s="79">
        <f t="shared" si="28"/>
        <v>93.446932749009832</v>
      </c>
      <c r="AB43" s="91">
        <f t="shared" ref="AB43" si="33">-N43/LN(P43/O43)</f>
        <v>10.133133186040208</v>
      </c>
      <c r="AC43" s="79">
        <f t="shared" si="27"/>
        <v>23.890560480454898</v>
      </c>
      <c r="AD43" s="81"/>
      <c r="AE43" s="148"/>
      <c r="AF43" s="148"/>
      <c r="AG43" s="144"/>
      <c r="AH43" s="144"/>
      <c r="AI43" s="148"/>
      <c r="AJ43" s="124"/>
      <c r="AK43" s="148"/>
      <c r="AL43" s="148"/>
      <c r="AM43" s="148"/>
      <c r="AN43" s="148"/>
      <c r="AO43" s="148"/>
      <c r="AP43" s="148"/>
      <c r="AQ43" s="148"/>
      <c r="AR43" s="148"/>
      <c r="AS43" s="124"/>
      <c r="AT43" s="144"/>
      <c r="AU43" s="144"/>
      <c r="AV43" s="144"/>
      <c r="AX43" s="146"/>
      <c r="AY43" s="146"/>
    </row>
    <row r="44" spans="1:51" x14ac:dyDescent="0.25">
      <c r="A44" s="78">
        <v>215</v>
      </c>
      <c r="B44" s="97">
        <f>'1999'!F962</f>
        <v>215.70833333333334</v>
      </c>
      <c r="C44" s="97">
        <f>'1999'!F975</f>
        <v>216.25</v>
      </c>
      <c r="D44" s="79">
        <f t="shared" si="17"/>
        <v>12.999999999999773</v>
      </c>
      <c r="E44" s="100">
        <f>'1999'!E962</f>
        <v>5.3227198752744425</v>
      </c>
      <c r="F44" s="100">
        <f>'1999'!E975</f>
        <v>2.0442915763215446</v>
      </c>
      <c r="G44" s="81">
        <f t="shared" si="18"/>
        <v>-3.2784282989528979</v>
      </c>
      <c r="H44" s="101">
        <v>2</v>
      </c>
      <c r="I44" s="103">
        <f>'1999'!F963</f>
        <v>215.75</v>
      </c>
      <c r="J44" s="97">
        <f>'1999'!F972</f>
        <v>216.125</v>
      </c>
      <c r="K44" s="93">
        <f>SLOPE('1999'!G963:G972,'1999'!F963:F972)</f>
        <v>-2.4158828659275668</v>
      </c>
      <c r="L44" s="79">
        <f>INTERCEPT('1999'!G963:G972,'1999'!F963:F972)</f>
        <v>522.88840807285669</v>
      </c>
      <c r="M44" s="7">
        <f>RSQ('1999'!G963:G972,'1999'!F963:F972)</f>
        <v>0.99528836818507305</v>
      </c>
      <c r="N44" s="79">
        <f t="shared" si="19"/>
        <v>9</v>
      </c>
      <c r="O44" s="100">
        <f>'1999'!E963</f>
        <v>5.2449787981949143</v>
      </c>
      <c r="P44" s="100">
        <f>'1999'!E972</f>
        <v>2.2189821122444875</v>
      </c>
      <c r="Q44" s="81">
        <f t="shared" si="20"/>
        <v>-3.0259966859504268</v>
      </c>
      <c r="R44" s="103">
        <f>'1999'!F972</f>
        <v>216.125</v>
      </c>
      <c r="S44" s="97">
        <f>'1999'!F975</f>
        <v>216.25</v>
      </c>
      <c r="T44" s="93">
        <f>SLOPE('1999'!H972:H975,'1999'!F972:F975)</f>
        <v>-0.67354732303953901</v>
      </c>
      <c r="U44" s="79">
        <f>INTERCEPT('1999'!H972:H975,'1999'!F972:F975)</f>
        <v>146.36108109426419</v>
      </c>
      <c r="V44" s="7">
        <f>RSQ('1999'!H972:H975,'1999'!F972:F975)</f>
        <v>0.94076449064691336</v>
      </c>
      <c r="W44" s="79">
        <f t="shared" si="25"/>
        <v>3</v>
      </c>
      <c r="X44" s="100">
        <f>'1999'!E972</f>
        <v>2.2189821122444875</v>
      </c>
      <c r="Y44" s="100">
        <f>'1999'!E975</f>
        <v>2.0442915763215446</v>
      </c>
      <c r="Z44" s="81">
        <f t="shared" si="26"/>
        <v>-0.17469053592294292</v>
      </c>
      <c r="AA44" s="79">
        <f t="shared" si="28"/>
        <v>94.5420928752702</v>
      </c>
      <c r="AB44" s="91">
        <f t="shared" ref="AB44" si="34">-N44/LN(P44/O44)</f>
        <v>10.462408014049503</v>
      </c>
      <c r="AC44" s="79">
        <f t="shared" si="27"/>
        <v>36.586583603482595</v>
      </c>
      <c r="AD44" s="81"/>
      <c r="AE44" s="148"/>
      <c r="AF44" s="148"/>
      <c r="AG44" s="144"/>
      <c r="AH44" s="144"/>
      <c r="AI44" s="148"/>
      <c r="AJ44" s="124"/>
      <c r="AK44" s="148"/>
      <c r="AL44" s="148"/>
      <c r="AM44" s="148"/>
      <c r="AN44" s="148"/>
      <c r="AO44" s="148"/>
      <c r="AP44" s="148"/>
      <c r="AQ44" s="148"/>
      <c r="AR44" s="148"/>
      <c r="AS44" s="124"/>
      <c r="AT44" s="144"/>
      <c r="AU44" s="144"/>
      <c r="AV44" s="144"/>
      <c r="AX44" s="146"/>
      <c r="AY44" s="146"/>
    </row>
    <row r="45" spans="1:51" x14ac:dyDescent="0.25">
      <c r="A45" s="78">
        <v>216</v>
      </c>
      <c r="B45" s="97">
        <f>'1999'!F987</f>
        <v>216.75</v>
      </c>
      <c r="C45" s="97">
        <f>'1999'!F999</f>
        <v>217.25</v>
      </c>
      <c r="D45" s="79">
        <f t="shared" si="17"/>
        <v>12</v>
      </c>
      <c r="E45" s="100">
        <f>'1999'!E987</f>
        <v>4.2885982766103057</v>
      </c>
      <c r="F45" s="100">
        <f>'1999'!E999</f>
        <v>2.2958229361075748</v>
      </c>
      <c r="G45" s="81">
        <f t="shared" si="18"/>
        <v>-1.9927753405027309</v>
      </c>
      <c r="H45" s="101">
        <v>2</v>
      </c>
      <c r="I45" s="103">
        <f>'1999'!F991</f>
        <v>216.91666666666666</v>
      </c>
      <c r="J45" s="97">
        <f>'1999'!F996</f>
        <v>217.125</v>
      </c>
      <c r="K45" s="93">
        <f>SLOPE('1999'!G991:G996,'1999'!F991:F996)</f>
        <v>-2.2799044658385577</v>
      </c>
      <c r="L45" s="79">
        <f>INTERCEPT('1999'!G991:G996,'1999'!F991:F996)</f>
        <v>495.90357707933867</v>
      </c>
      <c r="M45" s="7">
        <f>RSQ('1999'!G991:G996,'1999'!F991:F996)</f>
        <v>0.99142891828495372</v>
      </c>
      <c r="N45" s="79">
        <f t="shared" si="19"/>
        <v>5.0000000000002274</v>
      </c>
      <c r="O45" s="100">
        <f>'1999'!E991</f>
        <v>3.8549336482490633</v>
      </c>
      <c r="P45" s="100">
        <f>'1999'!E996</f>
        <v>2.4556262281058876</v>
      </c>
      <c r="Q45" s="81">
        <f t="shared" si="20"/>
        <v>-1.3993074201431757</v>
      </c>
      <c r="R45" s="103">
        <f>'1999'!F996</f>
        <v>217.125</v>
      </c>
      <c r="S45" s="97">
        <f>'1999'!F999</f>
        <v>217.25</v>
      </c>
      <c r="T45" s="93">
        <f>SLOPE('1999'!H996:H999,'1999'!F996:F999)</f>
        <v>-0.53512736642712688</v>
      </c>
      <c r="U45" s="79">
        <f>INTERCEPT('1999'!H996:H999,'1999'!F996:F999)</f>
        <v>117.08039759732556</v>
      </c>
      <c r="V45" s="7">
        <f>RSQ('1999'!H996:H999,'1999'!F996:F999)</f>
        <v>0.920471727983034</v>
      </c>
      <c r="W45" s="79">
        <f t="shared" si="25"/>
        <v>3</v>
      </c>
      <c r="X45" s="100">
        <f>'1999'!E996</f>
        <v>2.4556262281058876</v>
      </c>
      <c r="Y45" s="100">
        <f>'1999'!E999</f>
        <v>2.2958229361075748</v>
      </c>
      <c r="Z45" s="81">
        <f t="shared" si="26"/>
        <v>-0.15980329199831278</v>
      </c>
      <c r="AA45" s="79">
        <f t="shared" si="28"/>
        <v>89.750356356745314</v>
      </c>
      <c r="AB45" s="91">
        <f t="shared" ref="AB45:AB46" si="35">-N45/LN(P45/O45)</f>
        <v>11.087163243820074</v>
      </c>
      <c r="AC45" s="79">
        <f t="shared" si="27"/>
        <v>44.58284651744691</v>
      </c>
      <c r="AD45" s="81"/>
      <c r="AE45" s="148"/>
      <c r="AF45" s="148"/>
      <c r="AG45" s="144"/>
      <c r="AH45" s="144"/>
      <c r="AI45" s="148"/>
      <c r="AJ45" s="124"/>
      <c r="AK45" s="148"/>
      <c r="AL45" s="148"/>
      <c r="AM45" s="148"/>
      <c r="AN45" s="148"/>
      <c r="AO45" s="148"/>
      <c r="AP45" s="148"/>
      <c r="AQ45" s="148"/>
      <c r="AR45" s="148"/>
      <c r="AS45" s="124"/>
      <c r="AT45" s="144"/>
      <c r="AU45" s="144"/>
      <c r="AV45" s="144"/>
      <c r="AX45" s="146"/>
      <c r="AY45" s="146"/>
    </row>
    <row r="46" spans="1:51" x14ac:dyDescent="0.25">
      <c r="A46" s="78">
        <v>217</v>
      </c>
      <c r="B46" s="97">
        <f>'1999'!F1010</f>
        <v>217.70833333333334</v>
      </c>
      <c r="C46" s="97">
        <f>'1999'!F1022</f>
        <v>218.20833333333334</v>
      </c>
      <c r="D46" s="79">
        <f t="shared" si="17"/>
        <v>12</v>
      </c>
      <c r="E46" s="100">
        <f>'1999'!E1010</f>
        <v>5.4612209483788332</v>
      </c>
      <c r="F46" s="100">
        <f>'1999'!E1022</f>
        <v>2.3846893760483376</v>
      </c>
      <c r="G46" s="81">
        <f t="shared" si="18"/>
        <v>-3.0765315723304956</v>
      </c>
      <c r="H46" s="101">
        <v>1</v>
      </c>
      <c r="I46" s="103">
        <f>'1999'!F1011</f>
        <v>217.75</v>
      </c>
      <c r="J46" s="97">
        <f>'1999'!F1022</f>
        <v>218.20833333333334</v>
      </c>
      <c r="K46" s="93">
        <f>SLOPE('1999'!G1011:G1022,'1999'!F1011:F1022)</f>
        <v>-1.8443791386042117</v>
      </c>
      <c r="L46" s="79">
        <f>INTERCEPT('1999'!G1011:G1022,'1999'!F1011:F1022)</f>
        <v>403.32622022116811</v>
      </c>
      <c r="M46" s="7">
        <f>RSQ('1999'!G1011:G1022,'1999'!F1011:F1022)</f>
        <v>0.99809057268459522</v>
      </c>
      <c r="N46" s="79">
        <f t="shared" si="19"/>
        <v>11.000000000000227</v>
      </c>
      <c r="O46" s="100">
        <f>'1999'!E1011</f>
        <v>5.4014775539720166</v>
      </c>
      <c r="P46" s="100">
        <f>'1999'!E1022</f>
        <v>2.3846893760483376</v>
      </c>
      <c r="Q46" s="81">
        <f t="shared" si="20"/>
        <v>-3.0167881779236789</v>
      </c>
      <c r="R46" s="103"/>
      <c r="S46" s="97"/>
      <c r="T46" s="93"/>
      <c r="U46" s="79"/>
      <c r="V46" s="79"/>
      <c r="W46" s="79"/>
      <c r="X46" s="100"/>
      <c r="Y46" s="100"/>
      <c r="Z46" s="81"/>
      <c r="AA46" s="79">
        <f t="shared" si="28"/>
        <v>100</v>
      </c>
      <c r="AB46" s="91">
        <f t="shared" si="35"/>
        <v>13.453951481259026</v>
      </c>
      <c r="AC46" s="79"/>
      <c r="AD46" s="81"/>
      <c r="AE46" s="148"/>
      <c r="AF46" s="148"/>
      <c r="AG46" s="144"/>
      <c r="AH46" s="144"/>
      <c r="AI46" s="148"/>
      <c r="AJ46" s="124"/>
      <c r="AK46" s="148"/>
      <c r="AL46" s="148"/>
      <c r="AM46" s="148"/>
      <c r="AN46" s="148"/>
      <c r="AO46" s="148"/>
      <c r="AP46" s="148"/>
      <c r="AQ46" s="148"/>
      <c r="AR46" s="148"/>
      <c r="AS46" s="124"/>
      <c r="AT46" s="144"/>
      <c r="AU46" s="144"/>
      <c r="AV46" s="144"/>
      <c r="AX46" s="146"/>
      <c r="AY46" s="146"/>
    </row>
    <row r="47" spans="1:51" x14ac:dyDescent="0.25">
      <c r="A47" s="78">
        <v>218</v>
      </c>
      <c r="B47" s="97">
        <f>'1999'!F1032</f>
        <v>218.625</v>
      </c>
      <c r="C47" s="97">
        <f>'1999'!F1047</f>
        <v>219.25</v>
      </c>
      <c r="D47" s="79">
        <f t="shared" si="17"/>
        <v>15</v>
      </c>
      <c r="E47" s="100">
        <f>'1999'!E1032</f>
        <v>6.8602099714788363</v>
      </c>
      <c r="F47" s="100">
        <f>'1999'!E1047</f>
        <v>2.3251569178622642</v>
      </c>
      <c r="G47" s="81">
        <f t="shared" si="18"/>
        <v>-4.5350530536165721</v>
      </c>
      <c r="H47" s="101">
        <v>2</v>
      </c>
      <c r="I47" s="103">
        <f>'1999'!F1032</f>
        <v>218.625</v>
      </c>
      <c r="J47" s="97">
        <f>'1999'!F1044</f>
        <v>219.125</v>
      </c>
      <c r="K47" s="93">
        <f>SLOPE('1999'!G1032:G1044,'1999'!F1032:F1044)</f>
        <v>-2.0862647385031026</v>
      </c>
      <c r="L47" s="79">
        <f>INTERCEPT('1999'!G1032:G1044,'1999'!F1032:F1044)</f>
        <v>458.07580921778634</v>
      </c>
      <c r="M47" s="7">
        <f>RSQ('1999'!G1032:G1044,'1999'!F1032:F1044)</f>
        <v>0.99412108920543618</v>
      </c>
      <c r="N47" s="79">
        <f t="shared" si="19"/>
        <v>12</v>
      </c>
      <c r="O47" s="100">
        <f>'1999'!E1032</f>
        <v>6.8602099714788363</v>
      </c>
      <c r="P47" s="100">
        <f>'1999'!E1044</f>
        <v>2.5810482633135123</v>
      </c>
      <c r="Q47" s="81">
        <f t="shared" si="20"/>
        <v>-4.2791617081653239</v>
      </c>
      <c r="R47" s="103">
        <f>'1999'!F1044</f>
        <v>219.125</v>
      </c>
      <c r="S47" s="97">
        <f>'1999'!F1047</f>
        <v>219.25</v>
      </c>
      <c r="T47" s="93">
        <f>SLOPE('1999'!H1044:H1047,'1999'!F1044:F1047)</f>
        <v>-0.84227539569496268</v>
      </c>
      <c r="U47" s="79">
        <f>INTERCEPT('1999'!H1044:H1047,'1999'!F1044:F1047)</f>
        <v>185.50399403509641</v>
      </c>
      <c r="V47" s="7">
        <f>RSQ('1999'!H1044:H1047,'1999'!F1044:F1047)</f>
        <v>0.95723003620204539</v>
      </c>
      <c r="W47" s="79">
        <f>(S47-R47)*24</f>
        <v>3</v>
      </c>
      <c r="X47" s="100">
        <f>'1999'!E1044</f>
        <v>2.5810482633135123</v>
      </c>
      <c r="Y47" s="100">
        <f>'1999'!E1047</f>
        <v>2.3251569178622642</v>
      </c>
      <c r="Z47" s="81">
        <f>Y47-X47</f>
        <v>-0.25589134545124814</v>
      </c>
      <c r="AA47" s="79">
        <f t="shared" si="28"/>
        <v>94.357478458886334</v>
      </c>
      <c r="AB47" s="91">
        <f t="shared" ref="AB47" si="36">-N47/LN(P47/O47)</f>
        <v>12.275681995918587</v>
      </c>
      <c r="AC47" s="79">
        <f>-W47/LN(Y47/X47)</f>
        <v>28.733405149895692</v>
      </c>
      <c r="AD47" s="81"/>
      <c r="AE47" s="148"/>
      <c r="AF47" s="148"/>
      <c r="AG47" s="144"/>
      <c r="AH47" s="144"/>
      <c r="AI47" s="148"/>
      <c r="AJ47" s="124"/>
      <c r="AK47" s="148"/>
      <c r="AL47" s="148"/>
      <c r="AM47" s="148"/>
      <c r="AN47" s="148"/>
      <c r="AO47" s="148"/>
      <c r="AP47" s="148"/>
      <c r="AQ47" s="148"/>
      <c r="AR47" s="148"/>
      <c r="AS47" s="124"/>
      <c r="AT47" s="144"/>
      <c r="AU47" s="144"/>
      <c r="AV47" s="144"/>
      <c r="AX47" s="146"/>
      <c r="AY47" s="146"/>
    </row>
    <row r="48" spans="1:51" x14ac:dyDescent="0.25">
      <c r="A48" s="78">
        <v>219</v>
      </c>
      <c r="B48" s="97">
        <f>'1999'!F1058</f>
        <v>219.70833333333334</v>
      </c>
      <c r="C48" s="97">
        <f>'1999'!F1072</f>
        <v>220.29166666666666</v>
      </c>
      <c r="D48" s="79">
        <f t="shared" si="17"/>
        <v>13.999999999999545</v>
      </c>
      <c r="E48" s="100">
        <f>'1999'!E1058</f>
        <v>7.3414624531768196</v>
      </c>
      <c r="F48" s="100">
        <f>'1999'!E1072</f>
        <v>2.3448723034439354</v>
      </c>
      <c r="G48" s="81">
        <f t="shared" si="18"/>
        <v>-4.9965901497328842</v>
      </c>
      <c r="H48" s="101">
        <v>2</v>
      </c>
      <c r="I48" s="103">
        <f>'1999'!F1059</f>
        <v>219.75</v>
      </c>
      <c r="J48" s="97">
        <f>'1999'!F1069</f>
        <v>220.16666666666666</v>
      </c>
      <c r="K48" s="93">
        <f>SLOPE('1999'!G1059:G1069,'1999'!F1059:F1069)</f>
        <v>-2.4747629260910338</v>
      </c>
      <c r="L48" s="79">
        <f>INTERCEPT('1999'!G1059:G1069,'1999'!F1059:F1069)</f>
        <v>545.82353132399635</v>
      </c>
      <c r="M48" s="7">
        <f>RSQ('1999'!G1059:G1069,'1999'!F1059:F1069)</f>
        <v>0.99350769050767151</v>
      </c>
      <c r="N48" s="79">
        <f t="shared" si="19"/>
        <v>9.9999999999997726</v>
      </c>
      <c r="O48" s="100">
        <f>'1999'!E1059</f>
        <v>7.2376635109462431</v>
      </c>
      <c r="P48" s="100">
        <f>'1999'!E1069</f>
        <v>2.6783754701121003</v>
      </c>
      <c r="Q48" s="81">
        <f t="shared" si="20"/>
        <v>-4.5592880408341427</v>
      </c>
      <c r="R48" s="103">
        <f>'1999'!F1069</f>
        <v>220.16666666666666</v>
      </c>
      <c r="S48" s="97">
        <f>'1999'!F1072</f>
        <v>220.29166666666666</v>
      </c>
      <c r="T48" s="93">
        <f>SLOPE('1999'!H1069:H1072,'1999'!F1069:F1072)</f>
        <v>-1.0676963570621887</v>
      </c>
      <c r="U48" s="79">
        <f>INTERCEPT('1999'!H1069:H1072,'1999'!F1069:F1072)</f>
        <v>236.04535720921996</v>
      </c>
      <c r="V48" s="7">
        <f>RSQ('1999'!H1069:H1072,'1999'!F1069:F1072)</f>
        <v>0.9512864845542095</v>
      </c>
      <c r="W48" s="79">
        <f>(S48-R48)*24</f>
        <v>3</v>
      </c>
      <c r="X48" s="100">
        <f>'1999'!E1069</f>
        <v>2.6783754701121003</v>
      </c>
      <c r="Y48" s="100">
        <f>'1999'!E1072</f>
        <v>2.3448723034439354</v>
      </c>
      <c r="Z48" s="81">
        <f>Y48-X48</f>
        <v>-0.33350316666816493</v>
      </c>
      <c r="AA48" s="79">
        <f t="shared" si="28"/>
        <v>93.183785031399026</v>
      </c>
      <c r="AB48" s="91">
        <f t="shared" ref="AB48" si="37">-N48/LN(P48/O48)</f>
        <v>10.059471677335782</v>
      </c>
      <c r="AC48" s="79">
        <f>-W48/LN(Y48/X48)</f>
        <v>22.559868714198714</v>
      </c>
      <c r="AD48" s="81"/>
      <c r="AE48" s="148"/>
      <c r="AF48" s="148"/>
      <c r="AG48" s="144"/>
      <c r="AH48" s="144"/>
      <c r="AI48" s="148"/>
      <c r="AJ48" s="124"/>
      <c r="AK48" s="148"/>
      <c r="AL48" s="148"/>
      <c r="AM48" s="148"/>
      <c r="AN48" s="148"/>
      <c r="AO48" s="148"/>
      <c r="AP48" s="148"/>
      <c r="AQ48" s="148"/>
      <c r="AR48" s="148"/>
      <c r="AS48" s="124"/>
      <c r="AT48" s="144"/>
      <c r="AU48" s="144"/>
      <c r="AV48" s="144"/>
      <c r="AX48" s="146"/>
      <c r="AY48" s="146"/>
    </row>
    <row r="49" spans="1:51" x14ac:dyDescent="0.25">
      <c r="A49" s="78">
        <v>220</v>
      </c>
      <c r="B49" s="97">
        <f>'1999'!F1080</f>
        <v>220.625</v>
      </c>
      <c r="C49" s="97">
        <f>'1999'!F1088</f>
        <v>220.95833333333334</v>
      </c>
      <c r="D49" s="79">
        <f t="shared" si="17"/>
        <v>8.0000000000002274</v>
      </c>
      <c r="E49" s="100">
        <f>'1999'!E1080</f>
        <v>4.6061523273403759</v>
      </c>
      <c r="F49" s="100">
        <f>'1999'!E1088</f>
        <v>2.6131750651789614</v>
      </c>
      <c r="G49" s="81">
        <f t="shared" si="18"/>
        <v>-1.9929772621614146</v>
      </c>
      <c r="H49" s="101">
        <v>1</v>
      </c>
      <c r="I49" s="103">
        <f>'1999'!F1084</f>
        <v>220.79166666666666</v>
      </c>
      <c r="J49" s="97">
        <f>'1999'!F1087</f>
        <v>220.91666666666666</v>
      </c>
      <c r="K49" s="93">
        <f>SLOPE('1999'!G1084:G1087,'1999'!F1084:F1087)</f>
        <v>-2.5452698941832099</v>
      </c>
      <c r="L49" s="79">
        <f>INTERCEPT('1999'!G1084:G1087,'1999'!F1084:F1087)</f>
        <v>563.28163310178388</v>
      </c>
      <c r="M49" s="7">
        <f>RSQ('1999'!G1084:G1087,'1999'!F1084:F1087)</f>
        <v>0.99806590799911399</v>
      </c>
      <c r="N49" s="79">
        <f t="shared" si="19"/>
        <v>3</v>
      </c>
      <c r="O49" s="100">
        <f>'1999'!E1084</f>
        <v>3.6808158046358299</v>
      </c>
      <c r="P49" s="100">
        <f>'1999'!E1087</f>
        <v>2.6893662730406884</v>
      </c>
      <c r="Q49" s="81">
        <f t="shared" si="20"/>
        <v>-0.99144953159514149</v>
      </c>
      <c r="R49" s="103"/>
      <c r="S49" s="97"/>
      <c r="T49" s="93"/>
      <c r="U49" s="79"/>
      <c r="V49" s="79"/>
      <c r="W49" s="79"/>
      <c r="X49" s="100"/>
      <c r="Y49" s="100"/>
      <c r="Z49" s="81"/>
      <c r="AA49" s="79">
        <f t="shared" si="28"/>
        <v>100</v>
      </c>
      <c r="AB49" s="91">
        <f t="shared" ref="AB49:AB50" si="38">-N49/LN(P49/O49)</f>
        <v>9.5593510689140366</v>
      </c>
      <c r="AC49" s="79"/>
      <c r="AD49" s="81"/>
      <c r="AE49" s="148"/>
      <c r="AF49" s="148"/>
      <c r="AG49" s="144"/>
      <c r="AH49" s="144"/>
      <c r="AI49" s="148"/>
      <c r="AJ49" s="124"/>
      <c r="AK49" s="148"/>
      <c r="AL49" s="148"/>
      <c r="AM49" s="148"/>
      <c r="AN49" s="148"/>
      <c r="AO49" s="148"/>
      <c r="AP49" s="148"/>
      <c r="AQ49" s="148"/>
      <c r="AR49" s="148"/>
      <c r="AS49" s="124"/>
      <c r="AT49" s="144"/>
      <c r="AU49" s="144"/>
      <c r="AV49" s="144"/>
      <c r="AX49" s="146"/>
      <c r="AY49" s="146"/>
    </row>
    <row r="50" spans="1:51" x14ac:dyDescent="0.25">
      <c r="A50" s="78">
        <v>221</v>
      </c>
      <c r="B50" s="97">
        <f>'1999'!F1091</f>
        <v>221.08333333333334</v>
      </c>
      <c r="C50" s="97">
        <f>'1999'!F1098</f>
        <v>221.375</v>
      </c>
      <c r="D50" s="79">
        <f t="shared" si="17"/>
        <v>6.9999999999997726</v>
      </c>
      <c r="E50" s="100">
        <f>'1999'!E1091</f>
        <v>3.4052841616560179</v>
      </c>
      <c r="F50" s="100">
        <f>'1999'!E1096</f>
        <v>2.1256967286781077</v>
      </c>
      <c r="G50" s="81">
        <f t="shared" si="18"/>
        <v>-1.2795874329779102</v>
      </c>
      <c r="H50" s="101">
        <v>2</v>
      </c>
      <c r="I50" s="103">
        <f>'1999'!F1091</f>
        <v>221.08333333333334</v>
      </c>
      <c r="J50" s="97">
        <f>'1999'!F1096</f>
        <v>221.29166666666666</v>
      </c>
      <c r="K50" s="93">
        <f>SLOPE('1999'!G1091:G1096,'1999'!F1091:F1096)</f>
        <v>-2.2760745360616434</v>
      </c>
      <c r="L50" s="79">
        <f>INTERCEPT('1999'!G1091:G1096,'1999'!F1091:F1096)</f>
        <v>504.41554778785758</v>
      </c>
      <c r="M50" s="7">
        <f>RSQ('1999'!G1091:G1096,'1999'!F1091:F1096)</f>
        <v>0.99159385938602884</v>
      </c>
      <c r="N50" s="79">
        <f t="shared" si="19"/>
        <v>4.9999999999995453</v>
      </c>
      <c r="O50" s="100">
        <f>'1999'!E1091</f>
        <v>3.4052841616560179</v>
      </c>
      <c r="P50" s="100">
        <f>'1999'!E1096</f>
        <v>2.1256967286781077</v>
      </c>
      <c r="Q50" s="81">
        <f t="shared" si="20"/>
        <v>-1.2795874329779102</v>
      </c>
      <c r="R50" s="103">
        <f>'1999'!F1096</f>
        <v>221.29166666666666</v>
      </c>
      <c r="S50" s="97">
        <f>'1999'!F1098</f>
        <v>221.375</v>
      </c>
      <c r="T50" s="93">
        <f>SLOPE('1999'!H1096:H1098,'1999'!F1096:F1098)</f>
        <v>-0.15568355623224026</v>
      </c>
      <c r="U50" s="79">
        <f>INTERCEPT('1999'!H1096:H1098,'1999'!F1096:F1098)</f>
        <v>35.204854048223481</v>
      </c>
      <c r="V50" s="7">
        <f>RSQ('1999'!H1096:H1098,'1999'!F1096:F1098)</f>
        <v>0.96443400953539893</v>
      </c>
      <c r="W50" s="79">
        <f>(S50-R50)*24</f>
        <v>2.0000000000002274</v>
      </c>
      <c r="X50" s="100">
        <f>'1999'!E1096</f>
        <v>2.1256967286781077</v>
      </c>
      <c r="Y50" s="100">
        <f>'1999'!E1098</f>
        <v>2.0982968487598432</v>
      </c>
      <c r="Z50" s="151">
        <f>Y50-X50</f>
        <v>-2.7399879918264425E-2</v>
      </c>
      <c r="AA50" s="79">
        <f t="shared" si="28"/>
        <v>97.903584859018366</v>
      </c>
      <c r="AB50" s="91">
        <f t="shared" si="38"/>
        <v>10.610557599102206</v>
      </c>
      <c r="AC50" s="150">
        <f>-W50/LN(Y50/X50)</f>
        <v>154.15886289364485</v>
      </c>
      <c r="AD50" s="81"/>
      <c r="AE50" s="148"/>
      <c r="AF50" s="148"/>
      <c r="AG50" s="144"/>
      <c r="AH50" s="144"/>
      <c r="AI50" s="148"/>
      <c r="AJ50" s="124"/>
      <c r="AK50" s="148"/>
      <c r="AL50" s="148"/>
      <c r="AM50" s="148"/>
      <c r="AN50" s="148"/>
      <c r="AO50" s="148"/>
      <c r="AP50" s="148"/>
      <c r="AQ50" s="148"/>
      <c r="AR50" s="148"/>
      <c r="AS50" s="124"/>
      <c r="AT50" s="144"/>
      <c r="AU50" s="144"/>
      <c r="AV50" s="144"/>
      <c r="AX50" s="146"/>
      <c r="AY50" s="146"/>
    </row>
    <row r="51" spans="1:51" s="123" customFormat="1" x14ac:dyDescent="0.25">
      <c r="A51" s="133">
        <v>221</v>
      </c>
      <c r="B51" s="134">
        <f>'1999'!F1106</f>
        <v>221.70833333333334</v>
      </c>
      <c r="C51" s="134">
        <f>'1999'!F1119</f>
        <v>222.25</v>
      </c>
      <c r="D51" s="135">
        <f t="shared" si="17"/>
        <v>12.999999999999773</v>
      </c>
      <c r="E51" s="136">
        <f>'1999'!E1106</f>
        <v>5.130244652037864</v>
      </c>
      <c r="F51" s="136">
        <f>'1999'!E1119</f>
        <v>1.9308288899358483</v>
      </c>
      <c r="G51" s="137">
        <f t="shared" si="18"/>
        <v>-3.1994157621020154</v>
      </c>
      <c r="H51" s="138">
        <v>1</v>
      </c>
      <c r="I51" s="149">
        <f>'1999'!F1108</f>
        <v>221.79166666666666</v>
      </c>
      <c r="J51" s="134">
        <f>'1999'!F1119</f>
        <v>222.25</v>
      </c>
      <c r="K51" s="140">
        <f>SLOPE('1999'!G1108:G1119,'1999'!F1108:F1119)</f>
        <v>-2.0091584567420138</v>
      </c>
      <c r="L51" s="135">
        <f>INTERCEPT('1999'!G1108:G1119,'1999'!F1108:F1119)</f>
        <v>447.13876143323802</v>
      </c>
      <c r="M51" s="15">
        <f>RSQ('1999'!G1108:G1119,'1999'!F1108:F1119)</f>
        <v>0.99243919134658198</v>
      </c>
      <c r="N51" s="135">
        <f t="shared" si="19"/>
        <v>11.000000000000227</v>
      </c>
      <c r="O51" s="136">
        <f>'1999'!E1108</f>
        <v>4.7281749029559368</v>
      </c>
      <c r="P51" s="136">
        <f>'1999'!E1119</f>
        <v>1.9308288899358483</v>
      </c>
      <c r="Q51" s="137">
        <f t="shared" si="20"/>
        <v>-2.7973460130200882</v>
      </c>
      <c r="R51" s="149"/>
      <c r="S51" s="134"/>
      <c r="T51" s="140"/>
      <c r="U51" s="135"/>
      <c r="V51" s="15"/>
      <c r="W51" s="135"/>
      <c r="X51" s="136"/>
      <c r="Y51" s="136"/>
      <c r="Z51" s="137"/>
      <c r="AA51" s="79">
        <f t="shared" si="28"/>
        <v>100</v>
      </c>
      <c r="AB51" s="141">
        <f t="shared" ref="AB51" si="39">-N51/LN(P51/O51)</f>
        <v>12.282407587979417</v>
      </c>
      <c r="AC51" s="117"/>
      <c r="AD51" s="119"/>
      <c r="AE51" s="147">
        <v>221.79166666666666</v>
      </c>
      <c r="AF51" s="147">
        <v>222.16666666666666</v>
      </c>
      <c r="AG51" s="143">
        <v>-2.1083466990674453</v>
      </c>
      <c r="AH51" s="143">
        <v>469.1512792692605</v>
      </c>
      <c r="AI51" s="147">
        <v>0.99537090585012433</v>
      </c>
      <c r="AJ51" s="142">
        <v>9</v>
      </c>
      <c r="AK51" s="147">
        <v>4.7281749029559368</v>
      </c>
      <c r="AL51" s="147">
        <v>2.0982968487598432</v>
      </c>
      <c r="AM51" s="147">
        <v>-2.6298780541960936</v>
      </c>
      <c r="AN51" s="147">
        <v>222.16666666666666</v>
      </c>
      <c r="AO51" s="147">
        <v>222.25</v>
      </c>
      <c r="AP51" s="147" t="e">
        <v>#DIV/0!</v>
      </c>
      <c r="AQ51" s="147" t="e">
        <v>#DIV/0!</v>
      </c>
      <c r="AR51" s="147" t="e">
        <v>#DIV/0!</v>
      </c>
      <c r="AS51" s="142">
        <v>2.0000000000002274</v>
      </c>
      <c r="AT51" s="143">
        <v>2.0982968487598432</v>
      </c>
      <c r="AU51" s="143">
        <v>1.9308288899358483</v>
      </c>
      <c r="AV51" s="143">
        <v>-0.1674679588239949</v>
      </c>
      <c r="AW51" s="132"/>
      <c r="AX51" s="145">
        <v>11.078105452873997</v>
      </c>
      <c r="AY51" s="145">
        <v>24.045223129687109</v>
      </c>
    </row>
    <row r="52" spans="1:51" x14ac:dyDescent="0.25">
      <c r="A52" s="78">
        <v>222</v>
      </c>
      <c r="B52" s="97">
        <f>'1999'!F1132</f>
        <v>222.79166666666666</v>
      </c>
      <c r="C52" s="97">
        <f>'1999'!F1142</f>
        <v>223.20833333333334</v>
      </c>
      <c r="D52" s="79">
        <f t="shared" si="17"/>
        <v>10.000000000000455</v>
      </c>
      <c r="E52" s="100">
        <f>'1999'!E1132</f>
        <v>4.3702745287058047</v>
      </c>
      <c r="F52" s="100">
        <f>'1999'!E1142</f>
        <v>2.1441122033312778</v>
      </c>
      <c r="G52" s="81">
        <f t="shared" si="18"/>
        <v>-2.2261623253745269</v>
      </c>
      <c r="H52" s="101">
        <v>2</v>
      </c>
      <c r="I52" s="103">
        <f>'1999'!F1132</f>
        <v>222.79166666666666</v>
      </c>
      <c r="J52" s="97">
        <f>'1999'!F1138</f>
        <v>223.04166666666666</v>
      </c>
      <c r="K52" s="93">
        <f>SLOPE('1999'!G1132:G1138,'1999'!F1132:F1138)</f>
        <v>-2.4155745833697622</v>
      </c>
      <c r="L52" s="79">
        <f>INTERCEPT('1999'!G1132:G1138,'1999'!F1132:F1138)</f>
        <v>539.6722799580823</v>
      </c>
      <c r="M52" s="7">
        <f>RSQ('1999'!G1132:G1138,'1999'!F1132:F1138)</f>
        <v>0.99197661650036772</v>
      </c>
      <c r="N52" s="79">
        <f t="shared" si="19"/>
        <v>6</v>
      </c>
      <c r="O52" s="100">
        <f>'1999'!E1132</f>
        <v>4.3702745287058047</v>
      </c>
      <c r="P52" s="100">
        <f>'1999'!E1138</f>
        <v>2.425027127063125</v>
      </c>
      <c r="Q52" s="81">
        <f t="shared" si="20"/>
        <v>-1.9452474016426797</v>
      </c>
      <c r="R52" s="103">
        <f>'1999'!F1138</f>
        <v>223.04166666666666</v>
      </c>
      <c r="S52" s="97">
        <f>'1999'!F1142</f>
        <v>223.20833333333334</v>
      </c>
      <c r="T52" s="93">
        <f>SLOPE('1999'!H1138:H1142,'1999'!F1138:F1142)</f>
        <v>-0.7641544974848089</v>
      </c>
      <c r="U52" s="79">
        <f>INTERCEPT('1999'!H1138:H1142,'1999'!F1138:F1142)</f>
        <v>171.32858193967448</v>
      </c>
      <c r="V52" s="7">
        <f>RSQ('1999'!H1138:H1142,'1999'!F1138:F1142)</f>
        <v>0.98637130740494361</v>
      </c>
      <c r="W52" s="79">
        <f>(S52-R52)*24</f>
        <v>4.0000000000004547</v>
      </c>
      <c r="X52" s="100">
        <f>'1999'!E1138</f>
        <v>2.425027127063125</v>
      </c>
      <c r="Y52" s="100">
        <f>'1999'!E1142</f>
        <v>2.1441122033312778</v>
      </c>
      <c r="Z52" s="81">
        <f>Y52-X52</f>
        <v>-0.28091492373184712</v>
      </c>
      <c r="AA52" s="79">
        <f t="shared" si="28"/>
        <v>87.381202146407432</v>
      </c>
      <c r="AB52" s="91">
        <f t="shared" ref="AB52" si="40">-N52/LN(P52/O52)</f>
        <v>10.187049205094556</v>
      </c>
      <c r="AC52" s="79">
        <f>-W52/LN(Y52/X52)</f>
        <v>32.48938493803923</v>
      </c>
      <c r="AD52" s="81"/>
      <c r="AS52" s="124"/>
    </row>
    <row r="53" spans="1:51" x14ac:dyDescent="0.25">
      <c r="A53" s="78">
        <v>223</v>
      </c>
      <c r="B53" s="97">
        <f>'1999'!F1153</f>
        <v>223.66666666666666</v>
      </c>
      <c r="C53" s="97">
        <f>'1999'!F1167</f>
        <v>224.25</v>
      </c>
      <c r="D53" s="79">
        <f t="shared" si="17"/>
        <v>14.000000000000227</v>
      </c>
      <c r="E53" s="100">
        <f>'1999'!E1153</f>
        <v>4.1448823574065052</v>
      </c>
      <c r="F53" s="100">
        <f>'1999'!E1167</f>
        <v>2.2667733966178467</v>
      </c>
      <c r="G53" s="81">
        <f t="shared" si="18"/>
        <v>-1.8781089607886585</v>
      </c>
      <c r="H53" s="101">
        <v>2</v>
      </c>
      <c r="I53" s="103">
        <f>'1999'!F1156</f>
        <v>223.79166666666666</v>
      </c>
      <c r="J53" s="97">
        <f>'1999'!F1165</f>
        <v>224.16666666666666</v>
      </c>
      <c r="K53" s="93">
        <f>SLOPE('1999'!G1156:G1165,'1999'!F1156:F1165)</f>
        <v>-1.519668658414701</v>
      </c>
      <c r="L53" s="79">
        <f>INTERCEPT('1999'!G1156:G1165,'1999'!F1156:F1165)</f>
        <v>341.47399652532744</v>
      </c>
      <c r="M53" s="7">
        <f>RSQ('1999'!G1156:G1165,'1999'!F1156:F1165)</f>
        <v>0.99163780700872062</v>
      </c>
      <c r="N53" s="79">
        <f t="shared" si="19"/>
        <v>9</v>
      </c>
      <c r="O53" s="100">
        <f>'1999'!E1156</f>
        <v>3.9144974347419912</v>
      </c>
      <c r="P53" s="100">
        <f>'1999'!E1165</f>
        <v>2.3055691883495166</v>
      </c>
      <c r="Q53" s="81">
        <f t="shared" si="20"/>
        <v>-1.6089282463924746</v>
      </c>
      <c r="R53" s="103">
        <f>'1999'!F1165</f>
        <v>224.16666666666666</v>
      </c>
      <c r="S53" s="97">
        <f>'1999'!F1167</f>
        <v>224.25</v>
      </c>
      <c r="T53" s="93">
        <f>SLOPE('1999'!H1165:H1167,'1999'!F1165:F1167)</f>
        <v>-0.20364207832196959</v>
      </c>
      <c r="U53" s="79">
        <f>INTERCEPT('1999'!H1165:H1167,'1999'!F1165:F1167)</f>
        <v>46.486509759956313</v>
      </c>
      <c r="V53" s="7">
        <f>RSQ('1999'!H1165:H1167,'1999'!F1165:F1167)</f>
        <v>0.92286532928099463</v>
      </c>
      <c r="W53" s="79">
        <f>(S53-R53)*24</f>
        <v>2.0000000000002274</v>
      </c>
      <c r="X53" s="100">
        <f>'1999'!E1165</f>
        <v>2.3055691883495166</v>
      </c>
      <c r="Y53" s="100">
        <f>'1999'!E1167</f>
        <v>2.2667733966178467</v>
      </c>
      <c r="Z53" s="151">
        <f>Y53-X53</f>
        <v>-3.8795791731669915E-2</v>
      </c>
      <c r="AA53" s="79">
        <f t="shared" si="28"/>
        <v>97.645492155601659</v>
      </c>
      <c r="AB53" s="91">
        <f t="shared" ref="AB53" si="41">-N53/LN(P53/O53)</f>
        <v>17.001682628333253</v>
      </c>
      <c r="AC53" s="150">
        <f>-W53/LN(Y53/X53)</f>
        <v>117.8538355027644</v>
      </c>
      <c r="AD53" s="81"/>
    </row>
    <row r="54" spans="1:51" x14ac:dyDescent="0.25">
      <c r="A54" s="78">
        <v>224</v>
      </c>
      <c r="B54" s="97">
        <f>'1999'!F1179</f>
        <v>224.75</v>
      </c>
      <c r="C54" s="97">
        <f>'1999'!F1193</f>
        <v>225.33333333333334</v>
      </c>
      <c r="D54" s="79">
        <f t="shared" si="17"/>
        <v>14.000000000000227</v>
      </c>
      <c r="E54" s="100">
        <f>'1999'!E1179</f>
        <v>4.0668369122227759</v>
      </c>
      <c r="F54" s="100">
        <f>'1999'!E1193</f>
        <v>2.3251569178622642</v>
      </c>
      <c r="G54" s="81">
        <f t="shared" si="18"/>
        <v>-1.7416799943605117</v>
      </c>
      <c r="H54" s="101">
        <v>2</v>
      </c>
      <c r="I54" s="103">
        <f>'1999'!F1181</f>
        <v>224.83333333333334</v>
      </c>
      <c r="J54" s="97">
        <f>'1999'!F1186</f>
        <v>225.04166666666666</v>
      </c>
      <c r="K54" s="93">
        <f>SLOPE('1999'!G1181:G1186,'1999'!F1181:F1186)</f>
        <v>-1.6901172691406694</v>
      </c>
      <c r="L54" s="79">
        <f>INTERCEPT('1999'!G1181:G1186,'1999'!F1181:F1186)</f>
        <v>381.3535385967723</v>
      </c>
      <c r="M54" s="7">
        <f>RSQ('1999'!G1181:G1186,'1999'!F1181:F1186)</f>
        <v>0.99381799596729536</v>
      </c>
      <c r="N54" s="79">
        <f t="shared" si="19"/>
        <v>4.9999999999995453</v>
      </c>
      <c r="O54" s="100">
        <f>'1999'!E1181</f>
        <v>3.8846188102464172</v>
      </c>
      <c r="P54" s="100">
        <f>'1999'!E1186</f>
        <v>2.7673096068967356</v>
      </c>
      <c r="Q54" s="81">
        <f t="shared" si="20"/>
        <v>-1.1173092033496816</v>
      </c>
      <c r="R54" s="103">
        <f>'1999'!F1186</f>
        <v>225.04166666666666</v>
      </c>
      <c r="S54" s="97">
        <f>'1999'!F1189</f>
        <v>225.16666666666666</v>
      </c>
      <c r="T54" s="93">
        <f>SLOPE('1999'!H1186:H1189,'1999'!F1186:F1189)</f>
        <v>-0.22531934704848641</v>
      </c>
      <c r="U54" s="79">
        <f>INTERCEPT('1999'!H1186:H1189,'1999'!F1186:F1189)</f>
        <v>51.720861030492536</v>
      </c>
      <c r="V54" s="7">
        <f>RSQ('1999'!H1186:H1189,'1999'!F1186:F1189)</f>
        <v>0.92040017719265399</v>
      </c>
      <c r="W54" s="79">
        <f>(S54-R54)*24</f>
        <v>3</v>
      </c>
      <c r="X54" s="100">
        <f>'1999'!E1186</f>
        <v>2.7673096068967356</v>
      </c>
      <c r="Y54" s="100">
        <f>'1999'!E1189</f>
        <v>2.6893662730406884</v>
      </c>
      <c r="Z54" s="151">
        <f>Y54-X54</f>
        <v>-7.7943333856047126E-2</v>
      </c>
      <c r="AA54" s="79">
        <f t="shared" si="28"/>
        <v>93.478923371435485</v>
      </c>
      <c r="AB54" s="91">
        <f t="shared" ref="AB54:AB59" si="42">-N54/LN(P54/O54)</f>
        <v>14.742770782008527</v>
      </c>
      <c r="AC54" s="150">
        <f>-W54/LN(Y54/X54)</f>
        <v>105.00522254008624</v>
      </c>
      <c r="AD54" s="81"/>
    </row>
    <row r="55" spans="1:51" x14ac:dyDescent="0.25">
      <c r="A55" s="78">
        <v>225</v>
      </c>
      <c r="B55" s="97">
        <f>'1999'!F1201</f>
        <v>225.66666666666666</v>
      </c>
      <c r="C55" s="97">
        <f>'1999'!F1207</f>
        <v>225.91666666666666</v>
      </c>
      <c r="D55" s="79">
        <f t="shared" si="17"/>
        <v>6</v>
      </c>
      <c r="E55" s="100">
        <f>'1999'!E1201</f>
        <v>5.5417897727449281</v>
      </c>
      <c r="F55" s="100">
        <f>'1999'!E1207</f>
        <v>3.513353826026508</v>
      </c>
      <c r="G55" s="81">
        <f t="shared" si="18"/>
        <v>-2.0284359467184201</v>
      </c>
      <c r="H55" s="101">
        <v>1</v>
      </c>
      <c r="I55" s="103">
        <f>'1999'!F1201</f>
        <v>225.66666666666666</v>
      </c>
      <c r="J55" s="97">
        <f>'1999'!F1207</f>
        <v>225.91666666666666</v>
      </c>
      <c r="K55" s="93">
        <f>SLOPE('1999'!G1201:G1207,'1999'!F1201:F1207)</f>
        <v>-1.8931345335465584</v>
      </c>
      <c r="L55" s="79">
        <f>INTERCEPT('1999'!G1201:G1207,'1999'!F1201:F1207)</f>
        <v>428.92494470905945</v>
      </c>
      <c r="M55" s="7">
        <f>RSQ('1999'!G1201:G1207,'1999'!F1201:F1207)</f>
        <v>0.99274841962102534</v>
      </c>
      <c r="N55" s="79">
        <f t="shared" si="19"/>
        <v>6</v>
      </c>
      <c r="O55" s="100">
        <f>'1999'!E1201</f>
        <v>5.5417897727449281</v>
      </c>
      <c r="P55" s="100">
        <f>'1999'!E1207</f>
        <v>3.513353826026508</v>
      </c>
      <c r="Q55" s="81">
        <f t="shared" si="20"/>
        <v>-2.0284359467184201</v>
      </c>
      <c r="R55" s="103"/>
      <c r="S55" s="97"/>
      <c r="T55" s="93"/>
      <c r="U55" s="79"/>
      <c r="V55" s="79"/>
      <c r="W55" s="79"/>
      <c r="X55" s="100"/>
      <c r="Y55" s="100"/>
      <c r="Z55" s="81"/>
      <c r="AA55" s="79">
        <f t="shared" si="28"/>
        <v>100</v>
      </c>
      <c r="AB55" s="91">
        <f t="shared" si="42"/>
        <v>13.165215722907567</v>
      </c>
      <c r="AC55" s="79"/>
      <c r="AD55" s="81"/>
    </row>
    <row r="56" spans="1:51" x14ac:dyDescent="0.25">
      <c r="A56" s="78">
        <v>226</v>
      </c>
      <c r="B56" s="97">
        <f>'1999'!F1210</f>
        <v>226.04166666666666</v>
      </c>
      <c r="C56" s="97">
        <f>'1999'!F1215</f>
        <v>226.25</v>
      </c>
      <c r="D56" s="79">
        <f t="shared" ref="D56:D59" si="43">(C56-B56)*24</f>
        <v>5.0000000000002274</v>
      </c>
      <c r="E56" s="100">
        <f>'1999'!E1210</f>
        <v>3.9295096891134813</v>
      </c>
      <c r="F56" s="100">
        <f>'1999'!E1215</f>
        <v>2.9641447931452278</v>
      </c>
      <c r="G56" s="81">
        <f t="shared" si="18"/>
        <v>-0.96536489596825348</v>
      </c>
      <c r="H56" s="101">
        <v>1</v>
      </c>
      <c r="I56" s="103">
        <f>'1999'!F1210</f>
        <v>226.04166666666666</v>
      </c>
      <c r="J56" s="97">
        <f>'1999'!F1215</f>
        <v>226.25</v>
      </c>
      <c r="K56" s="93">
        <f>SLOPE('1999'!G1210:G1215,'1999'!F1210:F1215)</f>
        <v>-1.3988448881870779</v>
      </c>
      <c r="L56" s="79">
        <f>INTERCEPT('1999'!G1210:G1215,'1999'!F1210:F1215)</f>
        <v>317.56525741049853</v>
      </c>
      <c r="M56" s="7">
        <f>RSQ('1999'!G1210:G1215,'1999'!F1210:F1215)</f>
        <v>0.99340295481852758</v>
      </c>
      <c r="N56" s="79">
        <f t="shared" si="19"/>
        <v>5.0000000000002274</v>
      </c>
      <c r="O56" s="100">
        <f>'1999'!E1210</f>
        <v>3.9295096891134813</v>
      </c>
      <c r="P56" s="100">
        <f>'1999'!E1215</f>
        <v>2.9641447931452278</v>
      </c>
      <c r="Q56" s="81">
        <f t="shared" si="20"/>
        <v>-0.96536489596825348</v>
      </c>
      <c r="R56" s="103"/>
      <c r="S56" s="97"/>
      <c r="T56" s="93"/>
      <c r="U56" s="79"/>
      <c r="V56" s="79"/>
      <c r="W56" s="79"/>
      <c r="X56" s="100"/>
      <c r="Y56" s="100"/>
      <c r="Z56" s="81"/>
      <c r="AA56" s="79">
        <f t="shared" si="28"/>
        <v>100</v>
      </c>
      <c r="AB56" s="91">
        <f t="shared" si="42"/>
        <v>17.735144053519846</v>
      </c>
      <c r="AC56" s="79"/>
      <c r="AD56" s="81"/>
    </row>
    <row r="57" spans="1:51" x14ac:dyDescent="0.25">
      <c r="A57" s="106">
        <v>226</v>
      </c>
      <c r="B57" s="97">
        <f>'1999'!F1222</f>
        <v>226.54166666666666</v>
      </c>
      <c r="C57" s="97">
        <f>'1999'!F1239</f>
        <v>227.25</v>
      </c>
      <c r="D57" s="79">
        <f t="shared" si="43"/>
        <v>17.000000000000227</v>
      </c>
      <c r="E57" s="100">
        <f>'1999'!E1222</f>
        <v>4.3211096937717448</v>
      </c>
      <c r="F57" s="100">
        <f>'1999'!E1239</f>
        <v>1.7493996747340015</v>
      </c>
      <c r="G57" s="81">
        <f t="shared" si="18"/>
        <v>-2.5717100190377433</v>
      </c>
      <c r="H57" s="101">
        <v>2</v>
      </c>
      <c r="I57" s="103">
        <f>'1999'!F1229</f>
        <v>226.83333333333334</v>
      </c>
      <c r="J57" s="97">
        <f>'1999'!F1235</f>
        <v>227.08333333333334</v>
      </c>
      <c r="K57" s="93">
        <f>SLOPE('1999'!G1229:G1235,'1999'!F1229:F1235)</f>
        <v>-2.3017228800549132</v>
      </c>
      <c r="L57" s="79">
        <f>INTERCEPT('1999'!G1229:G1235,'1999'!F1229:F1235)</f>
        <v>523.31332246221575</v>
      </c>
      <c r="M57" s="7">
        <f>RSQ('1999'!G1229:G1235,'1999'!F1229:F1235)</f>
        <v>0.98900588660558753</v>
      </c>
      <c r="N57" s="79">
        <f t="shared" si="19"/>
        <v>6</v>
      </c>
      <c r="O57" s="100">
        <f>'1999'!E1229</f>
        <v>3.3522932839373154</v>
      </c>
      <c r="P57" s="100">
        <f>'1999'!E1235</f>
        <v>1.9393877141766489</v>
      </c>
      <c r="Q57" s="81">
        <f t="shared" si="20"/>
        <v>-1.4129055697606665</v>
      </c>
      <c r="R57" s="103">
        <f>'1999'!F1235</f>
        <v>227.08333333333334</v>
      </c>
      <c r="S57" s="97">
        <f>'1999'!F1238</f>
        <v>227.20833333333334</v>
      </c>
      <c r="T57" s="93">
        <f>SLOPE('1999'!H1235:H1238,'1999'!F1235:F1238)</f>
        <v>-0.78507931738267045</v>
      </c>
      <c r="U57" s="79">
        <f>INTERCEPT('1999'!H1235:H1238,'1999'!F1235:F1238)</f>
        <v>178.93513280409525</v>
      </c>
      <c r="V57" s="7">
        <f>RSQ('1999'!H1235:H1238,'1999'!F1235:F1238)</f>
        <v>0.97805721692311798</v>
      </c>
      <c r="W57" s="79">
        <f>(S57-R57)*24</f>
        <v>3</v>
      </c>
      <c r="X57" s="100">
        <f>'1999'!E1235</f>
        <v>1.9393877141766489</v>
      </c>
      <c r="Y57" s="100">
        <f>'1999'!E1238</f>
        <v>1.7573682588527633</v>
      </c>
      <c r="Z57" s="81">
        <f>Y57-X57</f>
        <v>-0.18201945532388564</v>
      </c>
      <c r="AA57" s="79">
        <f t="shared" si="28"/>
        <v>88.587585468838185</v>
      </c>
      <c r="AB57" s="91">
        <f t="shared" si="42"/>
        <v>10.96346246717559</v>
      </c>
      <c r="AC57" s="79">
        <f>-W57/LN(Y57/X57)</f>
        <v>30.439877687129556</v>
      </c>
      <c r="AD57" s="81"/>
    </row>
    <row r="58" spans="1:51" x14ac:dyDescent="0.25">
      <c r="A58" s="78">
        <v>227</v>
      </c>
      <c r="B58" s="97">
        <f>'1999'!F1248</f>
        <v>227.625</v>
      </c>
      <c r="C58" s="97">
        <f>'1999'!F1260</f>
        <v>228.125</v>
      </c>
      <c r="D58" s="79">
        <f t="shared" si="43"/>
        <v>12</v>
      </c>
      <c r="E58" s="100">
        <f>'1999'!E1248</f>
        <v>5.5824684203095503</v>
      </c>
      <c r="F58" s="100">
        <f>'1999'!E1260</f>
        <v>1.3890114503343445</v>
      </c>
      <c r="G58" s="81">
        <f t="shared" si="18"/>
        <v>-4.1934569699752053</v>
      </c>
      <c r="H58" s="101">
        <v>2</v>
      </c>
      <c r="I58" s="103">
        <f>'1999'!F1251</f>
        <v>227.75</v>
      </c>
      <c r="J58" s="97">
        <f>'1999'!F1258</f>
        <v>228.04166666666666</v>
      </c>
      <c r="K58" s="93">
        <f>SLOPE('1999'!G1251:G1258,'1999'!F1251:F1258)</f>
        <v>-3.8391863258456524</v>
      </c>
      <c r="L58" s="79">
        <f>INTERCEPT('1999'!G1251:G1258,'1999'!F1251:F1258)</f>
        <v>875.95591166308611</v>
      </c>
      <c r="M58" s="7">
        <f>RSQ('1999'!G1251:G1258,'1999'!F1251:F1258)</f>
        <v>0.99203210295905997</v>
      </c>
      <c r="N58" s="79">
        <f t="shared" si="19"/>
        <v>6.9999999999997726</v>
      </c>
      <c r="O58" s="100">
        <f>'1999'!E1251</f>
        <v>4.6061523273403759</v>
      </c>
      <c r="P58" s="100">
        <f>'1999'!E1258</f>
        <v>1.5657163172894333</v>
      </c>
      <c r="Q58" s="81">
        <f t="shared" si="20"/>
        <v>-3.0404360100509429</v>
      </c>
      <c r="R58" s="103">
        <f>'1999'!F1258</f>
        <v>228.04166666666666</v>
      </c>
      <c r="S58" s="97">
        <f>'1999'!F1260</f>
        <v>228.125</v>
      </c>
      <c r="T58" s="93">
        <f>SLOPE('1999'!H1258:H1260,'1999'!F1258:F1260)</f>
        <v>-1.4370134721972454</v>
      </c>
      <c r="U58" s="79">
        <f>INTERCEPT('1999'!H1258:H1260,'1999'!F1258:F1260)</f>
        <v>328.14508575509871</v>
      </c>
      <c r="V58" s="7">
        <f>RSQ('1999'!H1258:H1260,'1999'!F1258:F1260)</f>
        <v>0.99594831606799783</v>
      </c>
      <c r="W58" s="79">
        <f>(S58-R58)*24</f>
        <v>2.0000000000002274</v>
      </c>
      <c r="X58" s="100">
        <f>'1999'!E1258</f>
        <v>1.5657163172894333</v>
      </c>
      <c r="Y58" s="100">
        <f>'1999'!E1260</f>
        <v>1.3890114503343445</v>
      </c>
      <c r="Z58" s="81">
        <f>Y58-X58</f>
        <v>-0.1767048669550888</v>
      </c>
      <c r="AA58" s="79">
        <f t="shared" si="28"/>
        <v>94.507394182889001</v>
      </c>
      <c r="AB58" s="91">
        <f t="shared" si="42"/>
        <v>6.4871911566396498</v>
      </c>
      <c r="AC58" s="79">
        <f>-W58/LN(Y58/X58)</f>
        <v>16.701304799393025</v>
      </c>
      <c r="AD58" s="81"/>
    </row>
    <row r="59" spans="1:51" x14ac:dyDescent="0.25">
      <c r="A59" s="78">
        <v>228</v>
      </c>
      <c r="B59" s="97">
        <f>'1999'!F1272</f>
        <v>228.625</v>
      </c>
      <c r="C59" s="97">
        <f>'1999'!F1289</f>
        <v>229.33333333333334</v>
      </c>
      <c r="D59" s="79">
        <f t="shared" si="43"/>
        <v>17.000000000000227</v>
      </c>
      <c r="E59" s="100">
        <f>'1999'!E1272</f>
        <v>4.1764571571169302</v>
      </c>
      <c r="F59" s="100">
        <f>'1999'!E1289</f>
        <v>1.2136166082767246</v>
      </c>
      <c r="G59" s="81">
        <f t="shared" si="18"/>
        <v>-2.9628405488402056</v>
      </c>
      <c r="H59" s="101">
        <v>2</v>
      </c>
      <c r="I59" s="103">
        <f>'1999'!F1273</f>
        <v>228.66666666666666</v>
      </c>
      <c r="J59" s="97">
        <f>'1999'!F1285</f>
        <v>229.16666666666666</v>
      </c>
      <c r="K59" s="93">
        <f>SLOPE('1999'!G1273:G1285,'1999'!F1273:F1285)</f>
        <v>-2.245073207359725</v>
      </c>
      <c r="L59" s="79">
        <f>INTERCEPT('1999'!G1273:G1285,'1999'!F1273:F1285)</f>
        <v>514.84186268021347</v>
      </c>
      <c r="M59" s="7">
        <f>RSQ('1999'!G1273:G1285,'1999'!F1273:F1285)</f>
        <v>0.9949141825926906</v>
      </c>
      <c r="N59" s="79">
        <f t="shared" si="19"/>
        <v>12</v>
      </c>
      <c r="O59" s="100">
        <f>'1999'!E1273</f>
        <v>4.1448823574065052</v>
      </c>
      <c r="P59" s="100">
        <f>'1999'!E1285</f>
        <v>1.4094662719564344</v>
      </c>
      <c r="Q59" s="81">
        <f t="shared" si="20"/>
        <v>-2.7354160854500709</v>
      </c>
      <c r="R59" s="103">
        <f>'1999'!F1285</f>
        <v>229.16666666666666</v>
      </c>
      <c r="S59" s="97">
        <f>'1999'!F1288</f>
        <v>229.29166666666666</v>
      </c>
      <c r="T59" s="93">
        <f>SLOPE('1999'!H1285:H1288,'1999'!F1285:F1288)</f>
        <v>-1.1605936488392579</v>
      </c>
      <c r="U59" s="79">
        <f>INTERCEPT('1999'!H1285:H1288,'1999'!F1285:F1288)</f>
        <v>266.30453774086271</v>
      </c>
      <c r="V59" s="7">
        <f>RSQ('1999'!H1285:H1288,'1999'!F1285:F1288)</f>
        <v>0.97659967505663348</v>
      </c>
      <c r="W59" s="79">
        <f>(S59-R59)*24</f>
        <v>3</v>
      </c>
      <c r="X59" s="100">
        <f>'1999'!E1285</f>
        <v>1.4094662719564344</v>
      </c>
      <c r="Y59" s="100">
        <f>'1999'!E1288</f>
        <v>1.2198421398105967</v>
      </c>
      <c r="Z59" s="81">
        <f>Y59-X59</f>
        <v>-0.18962413214583762</v>
      </c>
      <c r="AA59" s="79">
        <f t="shared" si="28"/>
        <v>93.517212823087618</v>
      </c>
      <c r="AB59" s="91">
        <f t="shared" si="42"/>
        <v>11.124880167478684</v>
      </c>
      <c r="AC59" s="79">
        <f>-W59/LN(Y59/X59)</f>
        <v>20.762733489584608</v>
      </c>
      <c r="AD59" s="81"/>
    </row>
    <row r="60" spans="1:51" x14ac:dyDescent="0.25">
      <c r="AA60" s="108" t="s">
        <v>28</v>
      </c>
      <c r="AB60" s="91">
        <f>AVERAGE(AB3:AB59)</f>
        <v>15.862484645892064</v>
      </c>
      <c r="AC60" s="109">
        <f>AVERAGE(AC3:AC59)</f>
        <v>54.02484601997805</v>
      </c>
    </row>
    <row r="61" spans="1:51" x14ac:dyDescent="0.25">
      <c r="M61" s="6">
        <f>MIN(M5:M59)</f>
        <v>0.97824112943574704</v>
      </c>
      <c r="V61" s="6">
        <f>MIN(V5:V59)</f>
        <v>0.92040017719265399</v>
      </c>
      <c r="AA61" s="108" t="s">
        <v>29</v>
      </c>
      <c r="AB61" s="91">
        <f>MIN(AB3:AB59)</f>
        <v>6.4871911566396498</v>
      </c>
      <c r="AC61" s="109">
        <f>MIN(AC3:AC59)</f>
        <v>16.701304799393025</v>
      </c>
    </row>
    <row r="62" spans="1:51" x14ac:dyDescent="0.25">
      <c r="AA62" s="108" t="s">
        <v>30</v>
      </c>
      <c r="AB62" s="91">
        <f>MAX(AB3:AB59)</f>
        <v>30.855204571729047</v>
      </c>
      <c r="AC62" s="109">
        <f>MAX(AC3:AC59)</f>
        <v>154.15886289364485</v>
      </c>
    </row>
    <row r="63" spans="1:51" x14ac:dyDescent="0.25">
      <c r="AA63" s="108" t="s">
        <v>31</v>
      </c>
      <c r="AB63" s="91">
        <f>STDEV(AB3:AB59)</f>
        <v>5.6925556978359708</v>
      </c>
      <c r="AC63" s="109">
        <f>STDEV(AC3:AC59)</f>
        <v>32.92475507808394</v>
      </c>
    </row>
    <row r="65" spans="27:27" x14ac:dyDescent="0.25">
      <c r="AA65" s="160">
        <f>AVERAGE(AA5:AA59)</f>
        <v>94.549959233605279</v>
      </c>
    </row>
    <row r="68" spans="27:27" x14ac:dyDescent="0.25">
      <c r="AA68" s="160"/>
    </row>
  </sheetData>
  <mergeCells count="4">
    <mergeCell ref="I1:P1"/>
    <mergeCell ref="R1:Y1"/>
    <mergeCell ref="AE1:AL1"/>
    <mergeCell ref="AN1:AU1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X1107"/>
  <sheetViews>
    <sheetView workbookViewId="0">
      <selection activeCell="F1066" sqref="F1066"/>
    </sheetView>
  </sheetViews>
  <sheetFormatPr defaultColWidth="11" defaultRowHeight="15.75" x14ac:dyDescent="0.25"/>
  <cols>
    <col min="1" max="1" width="6" customWidth="1"/>
    <col min="3" max="4" width="7.875" customWidth="1"/>
    <col min="5" max="5" width="8.375" customWidth="1"/>
    <col min="7" max="9" width="8.875" style="71" customWidth="1"/>
    <col min="10" max="10" width="11" style="61"/>
  </cols>
  <sheetData>
    <row r="1" spans="1:13" x14ac:dyDescent="0.25">
      <c r="A1" s="8" t="s">
        <v>2</v>
      </c>
      <c r="B1" s="8" t="s">
        <v>3</v>
      </c>
      <c r="C1" s="8" t="s">
        <v>4</v>
      </c>
      <c r="D1" s="8" t="s">
        <v>5</v>
      </c>
      <c r="E1" s="8" t="s">
        <v>0</v>
      </c>
      <c r="F1" s="8" t="s">
        <v>7</v>
      </c>
      <c r="G1" s="62" t="s">
        <v>10</v>
      </c>
      <c r="H1" s="62" t="s">
        <v>11</v>
      </c>
      <c r="I1" s="62" t="s">
        <v>12</v>
      </c>
      <c r="J1" s="58" t="s">
        <v>1</v>
      </c>
      <c r="K1" s="8" t="s">
        <v>8</v>
      </c>
    </row>
    <row r="2" spans="1:13" x14ac:dyDescent="0.25">
      <c r="A2" s="9">
        <v>2000</v>
      </c>
      <c r="B2" s="10">
        <v>36704</v>
      </c>
      <c r="C2" s="9">
        <v>179</v>
      </c>
      <c r="D2" s="11">
        <v>0.5</v>
      </c>
      <c r="E2" s="7">
        <v>2.5252600702269854</v>
      </c>
      <c r="F2" s="5">
        <f t="shared" ref="F2:F65" si="0">SUM(C2+D2)</f>
        <v>179.5</v>
      </c>
      <c r="G2" s="67"/>
      <c r="H2" s="67"/>
      <c r="I2" s="67"/>
      <c r="J2" s="59">
        <v>3.8543421015752029</v>
      </c>
    </row>
    <row r="3" spans="1:13" x14ac:dyDescent="0.25">
      <c r="A3" s="9">
        <v>2000</v>
      </c>
      <c r="B3" s="10">
        <v>36704</v>
      </c>
      <c r="C3" s="9">
        <v>179</v>
      </c>
      <c r="D3" s="11">
        <v>0.54166666666666696</v>
      </c>
      <c r="E3" s="7">
        <v>2.6410850031878441</v>
      </c>
      <c r="F3" s="5">
        <f t="shared" si="0"/>
        <v>179.54166666666666</v>
      </c>
      <c r="G3" s="67"/>
      <c r="H3" s="67"/>
      <c r="I3" s="67"/>
      <c r="J3" s="59">
        <v>4.0467752580677114</v>
      </c>
      <c r="K3" s="41">
        <f t="shared" ref="K3:K66" si="1">E3-E2</f>
        <v>0.11582493296085872</v>
      </c>
      <c r="M3" s="12" t="s">
        <v>9</v>
      </c>
    </row>
    <row r="4" spans="1:13" x14ac:dyDescent="0.25">
      <c r="A4" s="9">
        <v>2000</v>
      </c>
      <c r="B4" s="10">
        <v>36704</v>
      </c>
      <c r="C4" s="9">
        <v>179</v>
      </c>
      <c r="D4" s="11">
        <v>0.58333333333333304</v>
      </c>
      <c r="E4" s="7">
        <v>2.7324309117453454</v>
      </c>
      <c r="F4" s="5">
        <f t="shared" si="0"/>
        <v>179.58333333333334</v>
      </c>
      <c r="G4" s="67"/>
      <c r="H4" s="67"/>
      <c r="I4" s="67"/>
      <c r="J4" s="59">
        <v>4.3606639652787109</v>
      </c>
      <c r="K4" s="41">
        <f t="shared" si="1"/>
        <v>9.1345908557501243E-2</v>
      </c>
    </row>
    <row r="5" spans="1:13" x14ac:dyDescent="0.25">
      <c r="A5" s="9">
        <v>2000</v>
      </c>
      <c r="B5" s="10">
        <v>36704</v>
      </c>
      <c r="C5" s="9">
        <v>179</v>
      </c>
      <c r="D5" s="11">
        <v>0.625</v>
      </c>
      <c r="E5" s="7">
        <v>2.794282240249101</v>
      </c>
      <c r="F5" s="5">
        <f t="shared" si="0"/>
        <v>179.625</v>
      </c>
      <c r="G5" s="67"/>
      <c r="H5" s="67"/>
      <c r="I5" s="67"/>
      <c r="J5" s="59">
        <v>4.6082138529684151</v>
      </c>
      <c r="K5" s="41">
        <f t="shared" si="1"/>
        <v>6.1851328503755632E-2</v>
      </c>
    </row>
    <row r="6" spans="1:13" x14ac:dyDescent="0.25">
      <c r="A6" s="9">
        <v>2000</v>
      </c>
      <c r="B6" s="10">
        <v>36704</v>
      </c>
      <c r="C6" s="9">
        <v>179</v>
      </c>
      <c r="D6" s="11">
        <v>0.66666666666666696</v>
      </c>
      <c r="E6" s="7">
        <v>2.8702861483380619</v>
      </c>
      <c r="F6" s="5">
        <f t="shared" si="0"/>
        <v>179.66666666666666</v>
      </c>
      <c r="G6" s="67"/>
      <c r="H6" s="67"/>
      <c r="I6" s="67"/>
      <c r="J6" s="59">
        <v>4.775832629401358</v>
      </c>
      <c r="K6" s="41">
        <f t="shared" si="1"/>
        <v>7.6003908088960959E-2</v>
      </c>
    </row>
    <row r="7" spans="1:13" x14ac:dyDescent="0.25">
      <c r="A7" s="9">
        <v>2000</v>
      </c>
      <c r="B7" s="10">
        <v>36704</v>
      </c>
      <c r="C7" s="9">
        <v>179</v>
      </c>
      <c r="D7" s="11">
        <v>0.70833333333333304</v>
      </c>
      <c r="E7" s="7">
        <v>2.93715181142346</v>
      </c>
      <c r="F7" s="5">
        <f t="shared" si="0"/>
        <v>179.70833333333334</v>
      </c>
      <c r="G7" s="67"/>
      <c r="H7" s="67"/>
      <c r="I7" s="67"/>
      <c r="J7" s="59">
        <v>4.9818052800489481</v>
      </c>
      <c r="K7" s="41">
        <f t="shared" si="1"/>
        <v>6.6865663085398097E-2</v>
      </c>
    </row>
    <row r="8" spans="1:13" x14ac:dyDescent="0.25">
      <c r="A8" s="9">
        <v>2000</v>
      </c>
      <c r="B8" s="10">
        <v>36704</v>
      </c>
      <c r="C8" s="9">
        <v>179</v>
      </c>
      <c r="D8" s="11">
        <v>0.75</v>
      </c>
      <c r="E8" s="36">
        <v>2.9558063479792223</v>
      </c>
      <c r="F8" s="51">
        <f t="shared" si="0"/>
        <v>179.75</v>
      </c>
      <c r="G8" s="69"/>
      <c r="H8" s="69"/>
      <c r="I8" s="69"/>
      <c r="J8" s="59">
        <v>5.1630130390879678</v>
      </c>
      <c r="K8" s="41">
        <f t="shared" si="1"/>
        <v>1.8654536555762213E-2</v>
      </c>
    </row>
    <row r="9" spans="1:13" x14ac:dyDescent="0.25">
      <c r="A9" s="9">
        <v>2000</v>
      </c>
      <c r="B9" s="10">
        <v>36704</v>
      </c>
      <c r="C9" s="9">
        <v>179</v>
      </c>
      <c r="D9" s="11">
        <v>0.79166666666666696</v>
      </c>
      <c r="E9" s="36">
        <v>2.9495679615848132</v>
      </c>
      <c r="F9" s="51">
        <f t="shared" si="0"/>
        <v>179.79166666666666</v>
      </c>
      <c r="G9" s="69">
        <f>LN(E9)</f>
        <v>1.0816587059262748</v>
      </c>
      <c r="H9" s="69"/>
      <c r="I9" s="69"/>
      <c r="J9" s="59">
        <v>5.2135673386970796</v>
      </c>
      <c r="K9" s="42">
        <f t="shared" si="1"/>
        <v>-6.2383863944091011E-3</v>
      </c>
    </row>
    <row r="10" spans="1:13" x14ac:dyDescent="0.25">
      <c r="A10" s="9">
        <v>2000</v>
      </c>
      <c r="B10" s="10">
        <v>36704</v>
      </c>
      <c r="C10" s="9">
        <v>179</v>
      </c>
      <c r="D10" s="11">
        <v>0.83333333333333304</v>
      </c>
      <c r="E10" s="36">
        <v>2.9186781619587898</v>
      </c>
      <c r="F10" s="51">
        <f t="shared" si="0"/>
        <v>179.83333333333334</v>
      </c>
      <c r="G10" s="69">
        <f t="shared" ref="G10:G18" si="2">LN(E10)</f>
        <v>1.0711308295270496</v>
      </c>
      <c r="H10" s="69"/>
      <c r="I10" s="69"/>
      <c r="J10" s="59">
        <v>5.1966611425062688</v>
      </c>
      <c r="K10" s="42">
        <f t="shared" si="1"/>
        <v>-3.088979962602334E-2</v>
      </c>
    </row>
    <row r="11" spans="1:13" x14ac:dyDescent="0.25">
      <c r="A11" s="9">
        <v>2000</v>
      </c>
      <c r="B11" s="10">
        <v>36704</v>
      </c>
      <c r="C11" s="9">
        <v>179</v>
      </c>
      <c r="D11" s="11">
        <v>0.875</v>
      </c>
      <c r="E11" s="36">
        <v>2.8583833436841726</v>
      </c>
      <c r="F11" s="51">
        <f t="shared" si="0"/>
        <v>179.875</v>
      </c>
      <c r="G11" s="69">
        <f t="shared" si="2"/>
        <v>1.0502562005634901</v>
      </c>
      <c r="H11" s="69"/>
      <c r="I11" s="69"/>
      <c r="J11" s="59">
        <v>5.1129489483978041</v>
      </c>
      <c r="K11" s="42">
        <f t="shared" si="1"/>
        <v>-6.0294818274617246E-2</v>
      </c>
    </row>
    <row r="12" spans="1:13" x14ac:dyDescent="0.25">
      <c r="A12" s="9">
        <v>2000</v>
      </c>
      <c r="B12" s="10">
        <v>36704</v>
      </c>
      <c r="C12" s="9">
        <v>179</v>
      </c>
      <c r="D12" s="11">
        <v>0.91666666666666696</v>
      </c>
      <c r="E12" s="36">
        <v>2.7771939514476687</v>
      </c>
      <c r="F12" s="51">
        <f t="shared" si="0"/>
        <v>179.91666666666666</v>
      </c>
      <c r="G12" s="69">
        <f t="shared" si="2"/>
        <v>1.0214410479627605</v>
      </c>
      <c r="H12" s="69"/>
      <c r="I12" s="69"/>
      <c r="J12" s="59">
        <v>4.9495483568676759</v>
      </c>
      <c r="K12" s="42">
        <f t="shared" si="1"/>
        <v>-8.1189392236503899E-2</v>
      </c>
    </row>
    <row r="13" spans="1:13" s="35" customFormat="1" x14ac:dyDescent="0.25">
      <c r="A13" s="38">
        <v>2000</v>
      </c>
      <c r="B13" s="39">
        <v>36704</v>
      </c>
      <c r="C13" s="38">
        <v>179</v>
      </c>
      <c r="D13" s="40">
        <v>0.95833333333333304</v>
      </c>
      <c r="E13" s="37">
        <v>2.6996137234288127</v>
      </c>
      <c r="F13" s="52">
        <f t="shared" si="0"/>
        <v>179.95833333333334</v>
      </c>
      <c r="G13" s="70">
        <f t="shared" si="2"/>
        <v>0.99310869737871732</v>
      </c>
      <c r="H13" s="70"/>
      <c r="I13" s="70"/>
      <c r="J13" s="60">
        <v>4.7295229036522191</v>
      </c>
      <c r="K13" s="37">
        <f t="shared" si="1"/>
        <v>-7.7580228018856001E-2</v>
      </c>
    </row>
    <row r="14" spans="1:13" x14ac:dyDescent="0.25">
      <c r="A14" s="9">
        <v>2000</v>
      </c>
      <c r="B14" s="10">
        <v>36705</v>
      </c>
      <c r="C14" s="9">
        <v>180</v>
      </c>
      <c r="D14" s="11">
        <v>0</v>
      </c>
      <c r="E14" s="36">
        <v>2.635867173440126</v>
      </c>
      <c r="F14" s="51">
        <f t="shared" si="0"/>
        <v>180</v>
      </c>
      <c r="G14" s="69">
        <f t="shared" si="2"/>
        <v>0.96921222593217493</v>
      </c>
      <c r="H14" s="69"/>
      <c r="I14" s="69"/>
      <c r="J14" s="59">
        <v>4.5192783832759149</v>
      </c>
      <c r="K14" s="42">
        <f t="shared" si="1"/>
        <v>-6.3746549988686674E-2</v>
      </c>
    </row>
    <row r="15" spans="1:13" x14ac:dyDescent="0.25">
      <c r="A15" s="9">
        <v>2000</v>
      </c>
      <c r="B15" s="10">
        <v>36705</v>
      </c>
      <c r="C15" s="9">
        <v>180</v>
      </c>
      <c r="D15" s="11">
        <v>4.1666666666666664E-2</v>
      </c>
      <c r="E15" s="36">
        <v>2.5695553136966085</v>
      </c>
      <c r="F15" s="51">
        <f t="shared" si="0"/>
        <v>180.04166666666666</v>
      </c>
      <c r="G15" s="69">
        <f t="shared" si="2"/>
        <v>0.94373285424572895</v>
      </c>
      <c r="H15" s="69"/>
      <c r="I15" s="69"/>
      <c r="J15" s="59">
        <v>4.3465235052577942</v>
      </c>
      <c r="K15" s="42">
        <f t="shared" si="1"/>
        <v>-6.6311859743517498E-2</v>
      </c>
    </row>
    <row r="16" spans="1:13" x14ac:dyDescent="0.25">
      <c r="A16" s="9">
        <v>2000</v>
      </c>
      <c r="B16" s="10">
        <v>36705</v>
      </c>
      <c r="C16" s="9">
        <v>180</v>
      </c>
      <c r="D16" s="11">
        <v>8.3333333333333301E-2</v>
      </c>
      <c r="E16" s="36">
        <v>2.5059851166141032</v>
      </c>
      <c r="F16" s="51">
        <f t="shared" si="0"/>
        <v>180.08333333333334</v>
      </c>
      <c r="G16" s="69">
        <f t="shared" si="2"/>
        <v>0.91868191735572258</v>
      </c>
      <c r="H16" s="69"/>
      <c r="I16" s="69"/>
      <c r="J16" s="59">
        <v>4.1668165682834921</v>
      </c>
      <c r="K16" s="42">
        <f t="shared" si="1"/>
        <v>-6.3570197082505331E-2</v>
      </c>
    </row>
    <row r="17" spans="1:11" x14ac:dyDescent="0.25">
      <c r="A17" s="9">
        <v>2000</v>
      </c>
      <c r="B17" s="10">
        <v>36705</v>
      </c>
      <c r="C17" s="9">
        <v>180</v>
      </c>
      <c r="D17" s="11">
        <v>0.125</v>
      </c>
      <c r="E17" s="36">
        <v>2.4496402541326256</v>
      </c>
      <c r="F17" s="51">
        <f t="shared" si="0"/>
        <v>180.125</v>
      </c>
      <c r="G17" s="69">
        <f t="shared" si="2"/>
        <v>0.89594117872740664</v>
      </c>
      <c r="H17" s="69"/>
      <c r="I17" s="69"/>
      <c r="J17" s="59">
        <v>3.994539611420334</v>
      </c>
      <c r="K17" s="42">
        <f t="shared" si="1"/>
        <v>-5.634486248147752E-2</v>
      </c>
    </row>
    <row r="18" spans="1:11" x14ac:dyDescent="0.25">
      <c r="A18" s="9">
        <v>2000</v>
      </c>
      <c r="B18" s="10">
        <v>36705</v>
      </c>
      <c r="C18" s="9">
        <v>180</v>
      </c>
      <c r="D18" s="11">
        <v>0.16666666666666699</v>
      </c>
      <c r="E18" s="36">
        <v>2.4043350382112387</v>
      </c>
      <c r="F18" s="51">
        <f t="shared" si="0"/>
        <v>180.16666666666666</v>
      </c>
      <c r="G18" s="69">
        <f t="shared" si="2"/>
        <v>0.87727337393867511</v>
      </c>
      <c r="H18" s="69">
        <f t="shared" ref="H18:H23" si="3">LN(E18)</f>
        <v>0.87727337393867511</v>
      </c>
      <c r="I18" s="69"/>
      <c r="J18" s="59">
        <v>3.8418435071344872</v>
      </c>
      <c r="K18" s="42">
        <f t="shared" si="1"/>
        <v>-4.5305215921386921E-2</v>
      </c>
    </row>
    <row r="19" spans="1:11" x14ac:dyDescent="0.25">
      <c r="A19" s="9">
        <v>2000</v>
      </c>
      <c r="B19" s="10">
        <v>36705</v>
      </c>
      <c r="C19" s="9">
        <v>180</v>
      </c>
      <c r="D19" s="11">
        <v>0.20833333333333301</v>
      </c>
      <c r="E19" s="36">
        <v>2.3778498825537659</v>
      </c>
      <c r="F19" s="51">
        <f t="shared" si="0"/>
        <v>180.20833333333334</v>
      </c>
      <c r="H19" s="69">
        <f t="shared" si="3"/>
        <v>0.86619666867030964</v>
      </c>
      <c r="I19" s="69"/>
      <c r="J19" s="59">
        <v>3.7190651442038996</v>
      </c>
      <c r="K19" s="42">
        <f t="shared" si="1"/>
        <v>-2.6485155657472781E-2</v>
      </c>
    </row>
    <row r="20" spans="1:11" x14ac:dyDescent="0.25">
      <c r="A20" s="9">
        <v>2000</v>
      </c>
      <c r="B20" s="10">
        <v>36705</v>
      </c>
      <c r="C20" s="9">
        <v>180</v>
      </c>
      <c r="D20" s="11">
        <v>0.25</v>
      </c>
      <c r="E20" s="36">
        <v>2.3561697992234025</v>
      </c>
      <c r="F20" s="51">
        <f t="shared" si="0"/>
        <v>180.25</v>
      </c>
      <c r="H20" s="69">
        <f t="shared" si="3"/>
        <v>0.85703733417002725</v>
      </c>
      <c r="I20" s="69"/>
      <c r="J20" s="59">
        <v>3.6472896546172513</v>
      </c>
      <c r="K20" s="42">
        <f t="shared" si="1"/>
        <v>-2.168008333036342E-2</v>
      </c>
    </row>
    <row r="21" spans="1:11" x14ac:dyDescent="0.25">
      <c r="A21" s="9">
        <v>2000</v>
      </c>
      <c r="B21" s="10">
        <v>36705</v>
      </c>
      <c r="C21" s="9">
        <v>180</v>
      </c>
      <c r="D21" s="11">
        <v>0.29166666666666702</v>
      </c>
      <c r="E21" s="36">
        <v>2.3348389569334445</v>
      </c>
      <c r="F21" s="51">
        <f t="shared" si="0"/>
        <v>180.29166666666666</v>
      </c>
      <c r="H21" s="69">
        <f t="shared" si="3"/>
        <v>0.84794291954899081</v>
      </c>
      <c r="I21" s="69"/>
      <c r="J21" s="59">
        <v>3.5885360412558338</v>
      </c>
      <c r="K21" s="42">
        <f t="shared" si="1"/>
        <v>-2.1330842289958074E-2</v>
      </c>
    </row>
    <row r="22" spans="1:11" x14ac:dyDescent="0.25">
      <c r="A22" s="9">
        <v>2000</v>
      </c>
      <c r="B22" s="10">
        <v>36705</v>
      </c>
      <c r="C22" s="9">
        <v>180</v>
      </c>
      <c r="D22" s="11">
        <v>0.33333333333333298</v>
      </c>
      <c r="E22" s="36">
        <v>2.3264031442533155</v>
      </c>
      <c r="F22" s="51">
        <f t="shared" si="0"/>
        <v>180.33333333333334</v>
      </c>
      <c r="H22" s="69">
        <f t="shared" si="3"/>
        <v>0.84432335990932883</v>
      </c>
      <c r="I22" s="69"/>
      <c r="J22" s="59">
        <v>3.5307288805784403</v>
      </c>
      <c r="K22" s="42">
        <f t="shared" si="1"/>
        <v>-8.4358126801289401E-3</v>
      </c>
    </row>
    <row r="23" spans="1:11" x14ac:dyDescent="0.25">
      <c r="A23" s="9">
        <v>2000</v>
      </c>
      <c r="B23" s="10">
        <v>36705</v>
      </c>
      <c r="C23" s="9">
        <v>180</v>
      </c>
      <c r="D23" s="11">
        <v>0.375</v>
      </c>
      <c r="E23" s="36">
        <v>2.3096950295321745</v>
      </c>
      <c r="F23" s="51">
        <f t="shared" si="0"/>
        <v>180.375</v>
      </c>
      <c r="H23" s="69">
        <f t="shared" si="3"/>
        <v>0.83711549397050744</v>
      </c>
      <c r="I23" s="69"/>
      <c r="J23" s="59">
        <v>3.5078675996024811</v>
      </c>
      <c r="K23" s="42">
        <f t="shared" si="1"/>
        <v>-1.6708114721140976E-2</v>
      </c>
    </row>
    <row r="24" spans="1:11" x14ac:dyDescent="0.25">
      <c r="A24" s="9">
        <v>2000</v>
      </c>
      <c r="B24" s="10">
        <v>36705</v>
      </c>
      <c r="C24" s="9">
        <v>180</v>
      </c>
      <c r="D24" s="11">
        <v>0.41666666666666702</v>
      </c>
      <c r="E24" s="7">
        <v>2.3348389569334445</v>
      </c>
      <c r="F24" s="5">
        <f t="shared" si="0"/>
        <v>180.41666666666666</v>
      </c>
      <c r="G24" s="67"/>
      <c r="H24" s="67"/>
      <c r="I24" s="67"/>
      <c r="J24" s="59">
        <v>3.4625881559137524</v>
      </c>
      <c r="K24" s="41">
        <f t="shared" si="1"/>
        <v>2.5143927401269917E-2</v>
      </c>
    </row>
    <row r="25" spans="1:11" x14ac:dyDescent="0.25">
      <c r="A25" s="9">
        <v>2000</v>
      </c>
      <c r="B25" s="10">
        <v>36705</v>
      </c>
      <c r="C25" s="9">
        <v>180</v>
      </c>
      <c r="D25" s="11">
        <v>0.45833333333333298</v>
      </c>
      <c r="E25" s="7">
        <v>2.3561697992234025</v>
      </c>
      <c r="F25" s="5">
        <f t="shared" si="0"/>
        <v>180.45833333333334</v>
      </c>
      <c r="G25" s="67"/>
      <c r="H25" s="67"/>
      <c r="I25" s="67"/>
      <c r="J25" s="59">
        <v>3.5307288805784403</v>
      </c>
      <c r="K25" s="41">
        <f t="shared" si="1"/>
        <v>2.1330842289958074E-2</v>
      </c>
    </row>
    <row r="26" spans="1:11" x14ac:dyDescent="0.25">
      <c r="A26" s="9">
        <v>2000</v>
      </c>
      <c r="B26" s="10">
        <v>36705</v>
      </c>
      <c r="C26" s="9">
        <v>180</v>
      </c>
      <c r="D26" s="11">
        <v>0.5</v>
      </c>
      <c r="E26" s="7">
        <v>2.386620981075275</v>
      </c>
      <c r="F26" s="5">
        <f t="shared" si="0"/>
        <v>180.5</v>
      </c>
      <c r="G26" s="67"/>
      <c r="H26" s="67"/>
      <c r="I26" s="67"/>
      <c r="J26" s="59">
        <v>3.5885360412558338</v>
      </c>
      <c r="K26" s="41">
        <f t="shared" si="1"/>
        <v>3.0451181851872455E-2</v>
      </c>
    </row>
    <row r="27" spans="1:11" x14ac:dyDescent="0.25">
      <c r="A27" s="9">
        <v>2000</v>
      </c>
      <c r="B27" s="10">
        <v>36705</v>
      </c>
      <c r="C27" s="9">
        <v>180</v>
      </c>
      <c r="D27" s="11">
        <v>0.54166666666666696</v>
      </c>
      <c r="E27" s="7">
        <v>2.3998849249033474</v>
      </c>
      <c r="F27" s="5">
        <f t="shared" si="0"/>
        <v>180.54166666666666</v>
      </c>
      <c r="G27" s="67"/>
      <c r="H27" s="67"/>
      <c r="I27" s="67"/>
      <c r="J27" s="59">
        <v>3.6710595693096884</v>
      </c>
      <c r="K27" s="41">
        <f t="shared" si="1"/>
        <v>1.3263943828072389E-2</v>
      </c>
    </row>
    <row r="28" spans="1:11" x14ac:dyDescent="0.25">
      <c r="A28" s="9">
        <v>2000</v>
      </c>
      <c r="B28" s="10">
        <v>36705</v>
      </c>
      <c r="C28" s="9">
        <v>180</v>
      </c>
      <c r="D28" s="11">
        <v>0.58333333333333304</v>
      </c>
      <c r="E28" s="7">
        <v>2.4177724314853934</v>
      </c>
      <c r="F28" s="5">
        <f t="shared" si="0"/>
        <v>180.58333333333334</v>
      </c>
      <c r="G28" s="67"/>
      <c r="H28" s="67"/>
      <c r="I28" s="67"/>
      <c r="J28" s="59">
        <v>3.707005216540237</v>
      </c>
      <c r="K28" s="41">
        <f t="shared" si="1"/>
        <v>1.7887506582046075E-2</v>
      </c>
    </row>
    <row r="29" spans="1:11" x14ac:dyDescent="0.25">
      <c r="A29" s="9">
        <v>2000</v>
      </c>
      <c r="B29" s="10">
        <v>36705</v>
      </c>
      <c r="C29" s="9">
        <v>180</v>
      </c>
      <c r="D29" s="11">
        <v>0.625</v>
      </c>
      <c r="E29" s="7">
        <v>2.4404611091830293</v>
      </c>
      <c r="F29" s="5">
        <f t="shared" si="0"/>
        <v>180.625</v>
      </c>
      <c r="G29" s="67"/>
      <c r="H29" s="67"/>
      <c r="I29" s="67"/>
      <c r="J29" s="59">
        <v>3.7554808441338579</v>
      </c>
      <c r="K29" s="41">
        <f t="shared" si="1"/>
        <v>2.2688677697635828E-2</v>
      </c>
    </row>
    <row r="30" spans="1:11" x14ac:dyDescent="0.25">
      <c r="A30" s="9">
        <v>2000</v>
      </c>
      <c r="B30" s="10">
        <v>36705</v>
      </c>
      <c r="C30" s="9">
        <v>180</v>
      </c>
      <c r="D30" s="11">
        <v>0.66666666666666696</v>
      </c>
      <c r="E30" s="7">
        <v>2.4450432281986809</v>
      </c>
      <c r="F30" s="5">
        <f t="shared" si="0"/>
        <v>180.66666666666666</v>
      </c>
      <c r="G30" s="67"/>
      <c r="H30" s="67"/>
      <c r="I30" s="67"/>
      <c r="J30" s="59">
        <v>3.8169677755637652</v>
      </c>
      <c r="K30" s="41">
        <f t="shared" si="1"/>
        <v>4.5821190156516423E-3</v>
      </c>
    </row>
    <row r="31" spans="1:11" x14ac:dyDescent="0.25">
      <c r="A31" s="9">
        <v>2000</v>
      </c>
      <c r="B31" s="10">
        <v>36705</v>
      </c>
      <c r="C31" s="9">
        <v>180</v>
      </c>
      <c r="D31" s="11">
        <v>0.70833333333333304</v>
      </c>
      <c r="E31" s="7">
        <v>2.4450432281986809</v>
      </c>
      <c r="F31" s="5">
        <f t="shared" si="0"/>
        <v>180.70833333333334</v>
      </c>
      <c r="G31" s="67"/>
      <c r="H31" s="67"/>
      <c r="I31" s="67"/>
      <c r="J31" s="59">
        <v>3.8293854422728484</v>
      </c>
      <c r="K31" s="41">
        <f t="shared" si="1"/>
        <v>0</v>
      </c>
    </row>
    <row r="32" spans="1:11" x14ac:dyDescent="0.25">
      <c r="A32" s="9">
        <v>2000</v>
      </c>
      <c r="B32" s="10">
        <v>36705</v>
      </c>
      <c r="C32" s="9">
        <v>180</v>
      </c>
      <c r="D32" s="11">
        <v>0.75</v>
      </c>
      <c r="E32" s="36">
        <v>2.4450432281986809</v>
      </c>
      <c r="F32" s="51">
        <f t="shared" si="0"/>
        <v>180.75</v>
      </c>
      <c r="G32" s="69"/>
      <c r="H32" s="69"/>
      <c r="I32" s="69"/>
      <c r="J32" s="59">
        <v>3.8293854422728484</v>
      </c>
      <c r="K32" s="41">
        <f t="shared" si="1"/>
        <v>0</v>
      </c>
    </row>
    <row r="33" spans="1:11" x14ac:dyDescent="0.25">
      <c r="A33" s="9">
        <v>2000</v>
      </c>
      <c r="B33" s="10">
        <v>36705</v>
      </c>
      <c r="C33" s="9">
        <v>180</v>
      </c>
      <c r="D33" s="11">
        <v>0.79166666666666696</v>
      </c>
      <c r="E33" s="36">
        <v>2.4313413987068544</v>
      </c>
      <c r="F33" s="51">
        <f t="shared" si="0"/>
        <v>180.79166666666666</v>
      </c>
      <c r="G33" s="69"/>
      <c r="H33" s="69"/>
      <c r="I33" s="69"/>
      <c r="J33" s="59">
        <v>3.8293854422728484</v>
      </c>
      <c r="K33" s="42">
        <f t="shared" si="1"/>
        <v>-1.3701829491826523E-2</v>
      </c>
    </row>
    <row r="34" spans="1:11" x14ac:dyDescent="0.25">
      <c r="A34" s="9">
        <v>2000</v>
      </c>
      <c r="B34" s="10">
        <v>36705</v>
      </c>
      <c r="C34" s="9">
        <v>180</v>
      </c>
      <c r="D34" s="11">
        <v>0.83333333333333304</v>
      </c>
      <c r="E34" s="36">
        <v>2.4222807378690594</v>
      </c>
      <c r="F34" s="51">
        <f t="shared" si="0"/>
        <v>180.83333333333334</v>
      </c>
      <c r="G34" s="69">
        <f t="shared" ref="G34:G43" si="4">LN(E34)</f>
        <v>0.88470955000287832</v>
      </c>
      <c r="H34" s="69"/>
      <c r="I34" s="69"/>
      <c r="J34" s="59">
        <v>3.7922531130267059</v>
      </c>
      <c r="K34" s="42">
        <f t="shared" si="1"/>
        <v>-9.0606608377949982E-3</v>
      </c>
    </row>
    <row r="35" spans="1:11" x14ac:dyDescent="0.25">
      <c r="A35" s="9">
        <v>2000</v>
      </c>
      <c r="B35" s="10">
        <v>36705</v>
      </c>
      <c r="C35" s="9">
        <v>180</v>
      </c>
      <c r="D35" s="11">
        <v>0.875</v>
      </c>
      <c r="E35" s="36">
        <v>2.4087996289858329</v>
      </c>
      <c r="F35" s="51">
        <f t="shared" si="0"/>
        <v>180.875</v>
      </c>
      <c r="G35" s="69">
        <f t="shared" si="4"/>
        <v>0.87912854416089525</v>
      </c>
      <c r="H35" s="69"/>
      <c r="I35" s="69"/>
      <c r="J35" s="59">
        <v>3.7676984766099175</v>
      </c>
      <c r="K35" s="42">
        <f t="shared" si="1"/>
        <v>-1.3481108883226511E-2</v>
      </c>
    </row>
    <row r="36" spans="1:11" x14ac:dyDescent="0.25">
      <c r="A36" s="9">
        <v>2000</v>
      </c>
      <c r="B36" s="10">
        <v>36705</v>
      </c>
      <c r="C36" s="9">
        <v>180</v>
      </c>
      <c r="D36" s="11">
        <v>0.91666666666666696</v>
      </c>
      <c r="E36" s="36">
        <v>2.3691355764268445</v>
      </c>
      <c r="F36" s="51">
        <f t="shared" si="0"/>
        <v>180.91666666666666</v>
      </c>
      <c r="G36" s="69">
        <f t="shared" si="4"/>
        <v>0.86252515292992593</v>
      </c>
      <c r="H36" s="69"/>
      <c r="I36" s="69"/>
      <c r="J36" s="59">
        <v>3.7311643061946689</v>
      </c>
      <c r="K36" s="42">
        <f t="shared" si="1"/>
        <v>-3.9664052558988416E-2</v>
      </c>
    </row>
    <row r="37" spans="1:11" s="35" customFormat="1" x14ac:dyDescent="0.25">
      <c r="A37" s="38">
        <v>2000</v>
      </c>
      <c r="B37" s="39">
        <v>36705</v>
      </c>
      <c r="C37" s="38">
        <v>180</v>
      </c>
      <c r="D37" s="40">
        <v>0.95833333333333304</v>
      </c>
      <c r="E37" s="37">
        <v>2.3306142007195056</v>
      </c>
      <c r="F37" s="52">
        <f t="shared" si="0"/>
        <v>180.95833333333334</v>
      </c>
      <c r="G37" s="70">
        <f t="shared" si="4"/>
        <v>0.84613183829881011</v>
      </c>
      <c r="H37" s="70"/>
      <c r="I37" s="70"/>
      <c r="J37" s="60">
        <v>3.6236736488532366</v>
      </c>
      <c r="K37" s="37">
        <f t="shared" si="1"/>
        <v>-3.8521375707338823E-2</v>
      </c>
    </row>
    <row r="38" spans="1:11" x14ac:dyDescent="0.25">
      <c r="A38" s="9">
        <v>2000</v>
      </c>
      <c r="B38" s="10">
        <v>36706</v>
      </c>
      <c r="C38" s="9">
        <v>181</v>
      </c>
      <c r="D38" s="11">
        <v>0</v>
      </c>
      <c r="E38" s="36">
        <v>2.2891128419716376</v>
      </c>
      <c r="F38" s="51">
        <f t="shared" si="0"/>
        <v>181</v>
      </c>
      <c r="G38" s="69">
        <f t="shared" si="4"/>
        <v>0.82816433725278682</v>
      </c>
      <c r="H38" s="69"/>
      <c r="I38" s="69"/>
      <c r="J38" s="59">
        <v>3.5192796767466281</v>
      </c>
      <c r="K38" s="42">
        <f t="shared" si="1"/>
        <v>-4.1501358747868089E-2</v>
      </c>
    </row>
    <row r="39" spans="1:11" x14ac:dyDescent="0.25">
      <c r="A39" s="9">
        <v>2000</v>
      </c>
      <c r="B39" s="10">
        <v>36706</v>
      </c>
      <c r="C39" s="9">
        <v>181</v>
      </c>
      <c r="D39" s="11">
        <v>4.1666666666666664E-2</v>
      </c>
      <c r="E39" s="36">
        <v>2.2528968314594393</v>
      </c>
      <c r="F39" s="51">
        <f t="shared" si="0"/>
        <v>181.04166666666666</v>
      </c>
      <c r="G39" s="69">
        <f t="shared" si="4"/>
        <v>0.8122168687724507</v>
      </c>
      <c r="H39" s="69"/>
      <c r="I39" s="69"/>
      <c r="J39" s="59">
        <v>3.4068098698418368</v>
      </c>
      <c r="K39" s="42">
        <f t="shared" si="1"/>
        <v>-3.6216010512198249E-2</v>
      </c>
    </row>
    <row r="40" spans="1:11" x14ac:dyDescent="0.25">
      <c r="A40" s="9">
        <v>2000</v>
      </c>
      <c r="B40" s="10">
        <v>36706</v>
      </c>
      <c r="C40" s="9">
        <v>181</v>
      </c>
      <c r="D40" s="11">
        <v>8.3333333333333301E-2</v>
      </c>
      <c r="E40" s="36">
        <v>2.2254516996059261</v>
      </c>
      <c r="F40" s="51">
        <f t="shared" si="0"/>
        <v>181.08333333333334</v>
      </c>
      <c r="G40" s="69">
        <f t="shared" si="4"/>
        <v>0.7999599060730902</v>
      </c>
      <c r="H40" s="69"/>
      <c r="I40" s="69"/>
      <c r="J40" s="59">
        <v>3.3086634998900788</v>
      </c>
      <c r="K40" s="42">
        <f t="shared" si="1"/>
        <v>-2.7445131853513161E-2</v>
      </c>
    </row>
    <row r="41" spans="1:11" x14ac:dyDescent="0.25">
      <c r="A41" s="9">
        <v>2000</v>
      </c>
      <c r="B41" s="10">
        <v>36706</v>
      </c>
      <c r="C41" s="9">
        <v>181</v>
      </c>
      <c r="D41" s="11">
        <v>0.125</v>
      </c>
      <c r="E41" s="36">
        <v>2.1948404739779948</v>
      </c>
      <c r="F41" s="51">
        <f t="shared" si="0"/>
        <v>181.125</v>
      </c>
      <c r="G41" s="69">
        <f t="shared" si="4"/>
        <v>0.78610936688284183</v>
      </c>
      <c r="H41" s="69"/>
      <c r="I41" s="69"/>
      <c r="J41" s="59">
        <v>3.2342864487965475</v>
      </c>
      <c r="K41" s="42">
        <f t="shared" si="1"/>
        <v>-3.0611225627931393E-2</v>
      </c>
    </row>
    <row r="42" spans="1:11" x14ac:dyDescent="0.25">
      <c r="A42" s="9">
        <v>2000</v>
      </c>
      <c r="B42" s="10">
        <v>36706</v>
      </c>
      <c r="C42" s="9">
        <v>181</v>
      </c>
      <c r="D42" s="11">
        <v>0.16666666666666699</v>
      </c>
      <c r="E42" s="36">
        <v>2.1723984244051295</v>
      </c>
      <c r="F42" s="51">
        <f t="shared" si="0"/>
        <v>181.16666666666666</v>
      </c>
      <c r="G42" s="69">
        <f t="shared" si="4"/>
        <v>0.77583182189985589</v>
      </c>
      <c r="H42" s="69"/>
      <c r="I42" s="69"/>
      <c r="J42" s="59">
        <v>3.1513291977723443</v>
      </c>
      <c r="K42" s="42">
        <f t="shared" si="1"/>
        <v>-2.2442049572865219E-2</v>
      </c>
    </row>
    <row r="43" spans="1:11" x14ac:dyDescent="0.25">
      <c r="A43" s="9">
        <v>2000</v>
      </c>
      <c r="B43" s="10">
        <v>36706</v>
      </c>
      <c r="C43" s="9">
        <v>181</v>
      </c>
      <c r="D43" s="11">
        <v>0.20833333333333301</v>
      </c>
      <c r="E43" s="36">
        <v>2.1503894914981365</v>
      </c>
      <c r="F43" s="51">
        <f t="shared" si="0"/>
        <v>181.20833333333334</v>
      </c>
      <c r="G43" s="69">
        <f t="shared" si="4"/>
        <v>0.76564898456863351</v>
      </c>
      <c r="H43" s="69"/>
      <c r="I43" s="69"/>
      <c r="J43" s="59">
        <v>3.0905106352442533</v>
      </c>
      <c r="K43" s="42">
        <f t="shared" si="1"/>
        <v>-2.2008932906993017E-2</v>
      </c>
    </row>
    <row r="44" spans="1:11" x14ac:dyDescent="0.25">
      <c r="A44" s="9">
        <v>2000</v>
      </c>
      <c r="B44" s="10">
        <v>36706</v>
      </c>
      <c r="C44" s="9">
        <v>181</v>
      </c>
      <c r="D44" s="11">
        <v>0.25</v>
      </c>
      <c r="E44" s="36">
        <v>2.1395448253108942</v>
      </c>
      <c r="F44" s="51">
        <f t="shared" si="0"/>
        <v>181.25</v>
      </c>
      <c r="G44" s="69"/>
      <c r="H44" s="69"/>
      <c r="I44" s="69"/>
      <c r="J44" s="59">
        <v>3.0308658306182559</v>
      </c>
      <c r="K44" s="42">
        <f t="shared" si="1"/>
        <v>-1.0844666187242336E-2</v>
      </c>
    </row>
    <row r="45" spans="1:11" x14ac:dyDescent="0.25">
      <c r="A45" s="9">
        <v>2000</v>
      </c>
      <c r="B45" s="10">
        <v>36706</v>
      </c>
      <c r="C45" s="9">
        <v>181</v>
      </c>
      <c r="D45" s="11">
        <v>0.29166666666666702</v>
      </c>
      <c r="E45" s="7">
        <v>2.1613403446152661</v>
      </c>
      <c r="F45" s="5">
        <f t="shared" si="0"/>
        <v>181.29166666666666</v>
      </c>
      <c r="G45" s="67"/>
      <c r="H45" s="67"/>
      <c r="I45" s="67"/>
      <c r="J45" s="59">
        <v>3.0014764913574359</v>
      </c>
      <c r="K45" s="41">
        <f t="shared" si="1"/>
        <v>2.1795519304371958E-2</v>
      </c>
    </row>
    <row r="46" spans="1:11" x14ac:dyDescent="0.25">
      <c r="A46" s="9">
        <v>2000</v>
      </c>
      <c r="B46" s="10">
        <v>36706</v>
      </c>
      <c r="C46" s="9">
        <v>181</v>
      </c>
      <c r="D46" s="11">
        <v>0.33333333333333298</v>
      </c>
      <c r="E46" s="7">
        <v>2.1948404739779948</v>
      </c>
      <c r="F46" s="5">
        <f t="shared" si="0"/>
        <v>181.33333333333334</v>
      </c>
      <c r="G46" s="67"/>
      <c r="H46" s="67"/>
      <c r="I46" s="67"/>
      <c r="J46" s="59">
        <v>3.0605429393367647</v>
      </c>
      <c r="K46" s="41">
        <f t="shared" si="1"/>
        <v>3.3500129362728615E-2</v>
      </c>
    </row>
    <row r="47" spans="1:11" x14ac:dyDescent="0.25">
      <c r="A47" s="9">
        <v>2000</v>
      </c>
      <c r="B47" s="10">
        <v>36706</v>
      </c>
      <c r="C47" s="9">
        <v>181</v>
      </c>
      <c r="D47" s="11">
        <v>0.375</v>
      </c>
      <c r="E47" s="7">
        <v>2.2332295971066811</v>
      </c>
      <c r="F47" s="5">
        <f t="shared" si="0"/>
        <v>181.375</v>
      </c>
      <c r="G47" s="67"/>
      <c r="H47" s="67"/>
      <c r="I47" s="67"/>
      <c r="J47" s="59">
        <v>3.1513291977723443</v>
      </c>
      <c r="K47" s="41">
        <f t="shared" si="1"/>
        <v>3.8389123128686364E-2</v>
      </c>
    </row>
    <row r="48" spans="1:11" x14ac:dyDescent="0.25">
      <c r="A48" s="9">
        <v>2000</v>
      </c>
      <c r="B48" s="10">
        <v>36706</v>
      </c>
      <c r="C48" s="9">
        <v>181</v>
      </c>
      <c r="D48" s="11">
        <v>0.41666666666666702</v>
      </c>
      <c r="E48" s="7">
        <v>2.2973056283533295</v>
      </c>
      <c r="F48" s="5">
        <f t="shared" si="0"/>
        <v>181.41666666666666</v>
      </c>
      <c r="G48" s="67"/>
      <c r="H48" s="67"/>
      <c r="I48" s="67"/>
      <c r="J48" s="59">
        <v>3.2553647618067236</v>
      </c>
      <c r="K48" s="41">
        <f t="shared" si="1"/>
        <v>6.4076031246648402E-2</v>
      </c>
    </row>
    <row r="49" spans="1:11" x14ac:dyDescent="0.25">
      <c r="A49" s="9">
        <v>2000</v>
      </c>
      <c r="B49" s="10">
        <v>36706</v>
      </c>
      <c r="C49" s="9">
        <v>181</v>
      </c>
      <c r="D49" s="11">
        <v>0.45833333333333298</v>
      </c>
      <c r="E49" s="7">
        <v>2.386620981075275</v>
      </c>
      <c r="F49" s="5">
        <f t="shared" si="0"/>
        <v>181.45833333333334</v>
      </c>
      <c r="G49" s="67"/>
      <c r="H49" s="67"/>
      <c r="I49" s="67"/>
      <c r="J49" s="59">
        <v>3.4290125429629525</v>
      </c>
      <c r="K49" s="41">
        <f t="shared" si="1"/>
        <v>8.9315352721945462E-2</v>
      </c>
    </row>
    <row r="50" spans="1:11" x14ac:dyDescent="0.25">
      <c r="A50" s="9">
        <v>2000</v>
      </c>
      <c r="B50" s="10">
        <v>36706</v>
      </c>
      <c r="C50" s="9">
        <v>181</v>
      </c>
      <c r="D50" s="11">
        <v>0.5</v>
      </c>
      <c r="E50" s="7">
        <v>2.5155912910059519</v>
      </c>
      <c r="F50" s="5">
        <f t="shared" si="0"/>
        <v>181.5</v>
      </c>
      <c r="G50" s="67"/>
      <c r="H50" s="67"/>
      <c r="I50" s="67"/>
      <c r="J50" s="59">
        <v>3.6710595693096884</v>
      </c>
      <c r="K50" s="41">
        <f t="shared" si="1"/>
        <v>0.12897030993067693</v>
      </c>
    </row>
    <row r="51" spans="1:11" x14ac:dyDescent="0.25">
      <c r="A51" s="9">
        <v>2000</v>
      </c>
      <c r="B51" s="10">
        <v>36706</v>
      </c>
      <c r="C51" s="9">
        <v>181</v>
      </c>
      <c r="D51" s="11">
        <v>0.54166666666666696</v>
      </c>
      <c r="E51" s="7">
        <v>2.6515716430987259</v>
      </c>
      <c r="F51" s="5">
        <f t="shared" si="0"/>
        <v>181.54166666666666</v>
      </c>
      <c r="G51" s="67"/>
      <c r="H51" s="67"/>
      <c r="I51" s="67"/>
      <c r="J51" s="59">
        <v>4.0205726043521732</v>
      </c>
      <c r="K51" s="41">
        <f t="shared" si="1"/>
        <v>0.13598035209277404</v>
      </c>
    </row>
    <row r="52" spans="1:11" x14ac:dyDescent="0.25">
      <c r="A52" s="9">
        <v>2000</v>
      </c>
      <c r="B52" s="10">
        <v>36706</v>
      </c>
      <c r="C52" s="9">
        <v>181</v>
      </c>
      <c r="D52" s="11">
        <v>0.58333333333333304</v>
      </c>
      <c r="E52" s="7">
        <v>2.8173271869386816</v>
      </c>
      <c r="F52" s="5">
        <f t="shared" si="0"/>
        <v>181.58333333333334</v>
      </c>
      <c r="G52" s="67"/>
      <c r="H52" s="67"/>
      <c r="I52" s="67"/>
      <c r="J52" s="59">
        <v>4.3890830436279833</v>
      </c>
      <c r="K52" s="41">
        <f t="shared" si="1"/>
        <v>0.16575554383995561</v>
      </c>
    </row>
    <row r="53" spans="1:11" x14ac:dyDescent="0.25">
      <c r="A53" s="9">
        <v>2000</v>
      </c>
      <c r="B53" s="10">
        <v>36706</v>
      </c>
      <c r="C53" s="9">
        <v>181</v>
      </c>
      <c r="D53" s="11">
        <v>0.625</v>
      </c>
      <c r="E53" s="7">
        <v>2.9746435428050626</v>
      </c>
      <c r="F53" s="5">
        <f t="shared" si="0"/>
        <v>181.625</v>
      </c>
      <c r="G53" s="67"/>
      <c r="H53" s="67"/>
      <c r="I53" s="67"/>
      <c r="J53" s="59">
        <v>4.8382850594544218</v>
      </c>
      <c r="K53" s="41">
        <f t="shared" si="1"/>
        <v>0.15731635586638104</v>
      </c>
    </row>
    <row r="54" spans="1:11" x14ac:dyDescent="0.25">
      <c r="A54" s="9">
        <v>2000</v>
      </c>
      <c r="B54" s="10">
        <v>36706</v>
      </c>
      <c r="C54" s="9">
        <v>181</v>
      </c>
      <c r="D54" s="11">
        <v>0.66666666666666696</v>
      </c>
      <c r="E54" s="7">
        <v>3.1253249697034855</v>
      </c>
      <c r="F54" s="5">
        <f t="shared" si="0"/>
        <v>181.66666666666666</v>
      </c>
      <c r="G54" s="67"/>
      <c r="H54" s="67"/>
      <c r="I54" s="67"/>
      <c r="J54" s="59">
        <v>5.2646166471681912</v>
      </c>
      <c r="K54" s="41">
        <f t="shared" si="1"/>
        <v>0.1506814268984229</v>
      </c>
    </row>
    <row r="55" spans="1:11" x14ac:dyDescent="0.25">
      <c r="A55" s="9">
        <v>2000</v>
      </c>
      <c r="B55" s="10">
        <v>36706</v>
      </c>
      <c r="C55" s="9">
        <v>181</v>
      </c>
      <c r="D55" s="11">
        <v>0.70833333333333304</v>
      </c>
      <c r="E55" s="7">
        <v>3.2730885248803014</v>
      </c>
      <c r="F55" s="5">
        <f t="shared" si="0"/>
        <v>181.70833333333334</v>
      </c>
      <c r="G55" s="67"/>
      <c r="H55" s="67"/>
      <c r="I55" s="67"/>
      <c r="J55" s="59">
        <v>5.6729673975704218</v>
      </c>
      <c r="K55" s="41">
        <f t="shared" si="1"/>
        <v>0.14776355517681594</v>
      </c>
    </row>
    <row r="56" spans="1:11" x14ac:dyDescent="0.25">
      <c r="A56" s="9">
        <v>2000</v>
      </c>
      <c r="B56" s="10">
        <v>36706</v>
      </c>
      <c r="C56" s="9">
        <v>181</v>
      </c>
      <c r="D56" s="11">
        <v>0.75</v>
      </c>
      <c r="E56" s="36">
        <v>3.2950324285426786</v>
      </c>
      <c r="F56" s="51">
        <f t="shared" si="0"/>
        <v>181.75</v>
      </c>
      <c r="G56" s="69">
        <f>LN(E56)</f>
        <v>1.1924160096488872</v>
      </c>
      <c r="H56" s="69"/>
      <c r="I56" s="69"/>
      <c r="J56" s="59">
        <v>6.0734106365319827</v>
      </c>
      <c r="K56" s="41">
        <f t="shared" si="1"/>
        <v>2.1943903662377195E-2</v>
      </c>
    </row>
    <row r="57" spans="1:11" x14ac:dyDescent="0.25">
      <c r="A57" s="9">
        <v>2000</v>
      </c>
      <c r="B57" s="10">
        <v>36706</v>
      </c>
      <c r="C57" s="9">
        <v>181</v>
      </c>
      <c r="D57" s="11">
        <v>0.79166666666666696</v>
      </c>
      <c r="E57" s="36">
        <v>3.2085252789520067</v>
      </c>
      <c r="F57" s="51">
        <f t="shared" si="0"/>
        <v>181.79166666666666</v>
      </c>
      <c r="G57" s="69">
        <f t="shared" ref="G57:G69" si="5">LN(E57)</f>
        <v>1.1658114169219826</v>
      </c>
      <c r="H57" s="69"/>
      <c r="I57" s="69"/>
      <c r="J57" s="59">
        <v>6.1328792101427609</v>
      </c>
      <c r="K57" s="42">
        <f t="shared" si="1"/>
        <v>-8.6507149590671961E-2</v>
      </c>
    </row>
    <row r="58" spans="1:11" x14ac:dyDescent="0.25">
      <c r="A58" s="9">
        <v>2000</v>
      </c>
      <c r="B58" s="10">
        <v>36706</v>
      </c>
      <c r="C58" s="9">
        <v>181</v>
      </c>
      <c r="D58" s="11">
        <v>0.83333333333333304</v>
      </c>
      <c r="E58" s="36">
        <v>3.1117708022992354</v>
      </c>
      <c r="F58" s="51">
        <f t="shared" si="0"/>
        <v>181.83333333333334</v>
      </c>
      <c r="G58" s="69">
        <f t="shared" si="5"/>
        <v>1.1351919539571016</v>
      </c>
      <c r="H58" s="69"/>
      <c r="I58" s="69"/>
      <c r="J58" s="59">
        <v>5.8984424903848414</v>
      </c>
      <c r="K58" s="42">
        <f t="shared" si="1"/>
        <v>-9.675447665277126E-2</v>
      </c>
    </row>
    <row r="59" spans="1:11" x14ac:dyDescent="0.25">
      <c r="A59" s="9">
        <v>2000</v>
      </c>
      <c r="B59" s="10">
        <v>36706</v>
      </c>
      <c r="C59" s="9">
        <v>181</v>
      </c>
      <c r="D59" s="11">
        <v>0.875</v>
      </c>
      <c r="E59" s="36">
        <v>3.0193174145623067</v>
      </c>
      <c r="F59" s="51">
        <f t="shared" si="0"/>
        <v>181.875</v>
      </c>
      <c r="G59" s="69">
        <f t="shared" si="5"/>
        <v>1.1050307841719211</v>
      </c>
      <c r="H59" s="69"/>
      <c r="I59" s="69"/>
      <c r="J59" s="59">
        <v>5.6362352365832935</v>
      </c>
      <c r="K59" s="42">
        <f t="shared" si="1"/>
        <v>-9.2453387736928683E-2</v>
      </c>
    </row>
    <row r="60" spans="1:11" x14ac:dyDescent="0.25">
      <c r="A60" s="9">
        <v>2000</v>
      </c>
      <c r="B60" s="10">
        <v>36706</v>
      </c>
      <c r="C60" s="9">
        <v>181</v>
      </c>
      <c r="D60" s="11">
        <v>0.91666666666666696</v>
      </c>
      <c r="E60" s="36">
        <v>2.9495679615848132</v>
      </c>
      <c r="F60" s="51">
        <f t="shared" si="0"/>
        <v>181.91666666666666</v>
      </c>
      <c r="G60" s="69">
        <f t="shared" si="5"/>
        <v>1.0816587059262748</v>
      </c>
      <c r="H60" s="69"/>
      <c r="I60" s="69"/>
      <c r="J60" s="59">
        <v>5.3856840503043539</v>
      </c>
      <c r="K60" s="42">
        <f t="shared" si="1"/>
        <v>-6.9749452977493576E-2</v>
      </c>
    </row>
    <row r="61" spans="1:11" s="35" customFormat="1" x14ac:dyDescent="0.25">
      <c r="A61" s="38">
        <v>2000</v>
      </c>
      <c r="B61" s="39">
        <v>36706</v>
      </c>
      <c r="C61" s="38">
        <v>181</v>
      </c>
      <c r="D61" s="40">
        <v>0.95833333333333304</v>
      </c>
      <c r="E61" s="37">
        <v>2.8762666087580122</v>
      </c>
      <c r="F61" s="52">
        <f t="shared" si="0"/>
        <v>181.95833333333334</v>
      </c>
      <c r="G61" s="70">
        <f t="shared" si="5"/>
        <v>1.0564931367994452</v>
      </c>
      <c r="H61" s="70"/>
      <c r="I61" s="70"/>
      <c r="J61" s="60">
        <v>5.1966611425062688</v>
      </c>
      <c r="K61" s="37">
        <f t="shared" si="1"/>
        <v>-7.3301352826800947E-2</v>
      </c>
    </row>
    <row r="62" spans="1:11" x14ac:dyDescent="0.25">
      <c r="A62" s="9">
        <v>2000</v>
      </c>
      <c r="B62" s="10">
        <v>36707</v>
      </c>
      <c r="C62" s="9">
        <v>182</v>
      </c>
      <c r="D62" s="11">
        <v>0</v>
      </c>
      <c r="E62" s="36">
        <v>2.8057672887320719</v>
      </c>
      <c r="F62" s="51">
        <f t="shared" si="0"/>
        <v>182</v>
      </c>
      <c r="G62" s="69">
        <f t="shared" si="5"/>
        <v>1.0316770447885244</v>
      </c>
      <c r="H62" s="69"/>
      <c r="I62" s="69"/>
      <c r="J62" s="59">
        <v>4.9980124898591116</v>
      </c>
      <c r="K62" s="42">
        <f t="shared" si="1"/>
        <v>-7.0499320025940282E-2</v>
      </c>
    </row>
    <row r="63" spans="1:11" x14ac:dyDescent="0.25">
      <c r="A63" s="9">
        <v>2000</v>
      </c>
      <c r="B63" s="10">
        <v>36707</v>
      </c>
      <c r="C63" s="9">
        <v>182</v>
      </c>
      <c r="D63" s="11">
        <v>4.1666666666666664E-2</v>
      </c>
      <c r="E63" s="36">
        <v>2.7269168717924113</v>
      </c>
      <c r="F63" s="51">
        <f t="shared" si="0"/>
        <v>182.04166666666666</v>
      </c>
      <c r="G63" s="69">
        <f t="shared" si="5"/>
        <v>1.0031716200077019</v>
      </c>
      <c r="H63" s="69"/>
      <c r="I63" s="69"/>
      <c r="J63" s="59">
        <v>4.8069574220381348</v>
      </c>
      <c r="K63" s="42">
        <f t="shared" si="1"/>
        <v>-7.8850416939660661E-2</v>
      </c>
    </row>
    <row r="64" spans="1:11" x14ac:dyDescent="0.25">
      <c r="A64" s="9">
        <v>2000</v>
      </c>
      <c r="B64" s="10">
        <v>36707</v>
      </c>
      <c r="C64" s="9">
        <v>182</v>
      </c>
      <c r="D64" s="11">
        <v>8.3333333333333301E-2</v>
      </c>
      <c r="E64" s="36">
        <v>2.6463198079991632</v>
      </c>
      <c r="F64" s="51">
        <f t="shared" si="0"/>
        <v>182.08333333333334</v>
      </c>
      <c r="G64" s="69">
        <f t="shared" si="5"/>
        <v>0.97316992309033434</v>
      </c>
      <c r="H64" s="69"/>
      <c r="I64" s="69"/>
      <c r="J64" s="59">
        <v>4.5932706552639875</v>
      </c>
      <c r="K64" s="42">
        <f t="shared" si="1"/>
        <v>-8.0597063793248047E-2</v>
      </c>
    </row>
    <row r="65" spans="1:11" x14ac:dyDescent="0.25">
      <c r="A65" s="9">
        <v>2000</v>
      </c>
      <c r="B65" s="10">
        <v>36707</v>
      </c>
      <c r="C65" s="9">
        <v>182</v>
      </c>
      <c r="D65" s="11">
        <v>0.125</v>
      </c>
      <c r="E65" s="36">
        <v>2.5645694354871456</v>
      </c>
      <c r="F65" s="51">
        <f t="shared" si="0"/>
        <v>182.125</v>
      </c>
      <c r="G65" s="69">
        <f t="shared" si="5"/>
        <v>0.9417906031239095</v>
      </c>
      <c r="H65" s="69"/>
      <c r="I65" s="69"/>
      <c r="J65" s="59">
        <v>4.3748504281820138</v>
      </c>
      <c r="K65" s="42">
        <f t="shared" si="1"/>
        <v>-8.1750372512017666E-2</v>
      </c>
    </row>
    <row r="66" spans="1:11" x14ac:dyDescent="0.25">
      <c r="A66" s="9">
        <v>2000</v>
      </c>
      <c r="B66" s="10">
        <v>36707</v>
      </c>
      <c r="C66" s="9">
        <v>182</v>
      </c>
      <c r="D66" s="11">
        <v>0.16666666666666699</v>
      </c>
      <c r="E66" s="36">
        <v>2.4869589634909595</v>
      </c>
      <c r="F66" s="51">
        <f t="shared" ref="F66:F129" si="6">SUM(C66+D66)</f>
        <v>182.16666666666666</v>
      </c>
      <c r="G66" s="69">
        <f t="shared" si="5"/>
        <v>0.91106066427940846</v>
      </c>
      <c r="H66" s="69"/>
      <c r="I66" s="69"/>
      <c r="J66" s="59">
        <v>4.1533047032171968</v>
      </c>
      <c r="K66" s="42">
        <f t="shared" si="1"/>
        <v>-7.7610471996186092E-2</v>
      </c>
    </row>
    <row r="67" spans="1:11" x14ac:dyDescent="0.25">
      <c r="A67" s="9">
        <v>2000</v>
      </c>
      <c r="B67" s="10">
        <v>36707</v>
      </c>
      <c r="C67" s="9">
        <v>182</v>
      </c>
      <c r="D67" s="11">
        <v>0.20833333333333301</v>
      </c>
      <c r="E67" s="36">
        <v>2.4222807378690594</v>
      </c>
      <c r="F67" s="51">
        <f t="shared" si="6"/>
        <v>182.20833333333334</v>
      </c>
      <c r="G67" s="69">
        <f t="shared" si="5"/>
        <v>0.88470955000287832</v>
      </c>
      <c r="H67" s="69"/>
      <c r="I67" s="69"/>
      <c r="J67" s="59">
        <v>3.9429782208427082</v>
      </c>
      <c r="K67" s="42">
        <f t="shared" ref="K67:K130" si="7">E67-E66</f>
        <v>-6.4678225621900065E-2</v>
      </c>
    </row>
    <row r="68" spans="1:11" x14ac:dyDescent="0.25">
      <c r="A68" s="9">
        <v>2000</v>
      </c>
      <c r="B68" s="10">
        <v>36707</v>
      </c>
      <c r="C68" s="9">
        <v>182</v>
      </c>
      <c r="D68" s="11">
        <v>0.25</v>
      </c>
      <c r="E68" s="36">
        <v>2.395449242115629</v>
      </c>
      <c r="F68" s="51">
        <f t="shared" si="6"/>
        <v>182.25</v>
      </c>
      <c r="G68" s="69">
        <f t="shared" si="5"/>
        <v>0.87357078826897583</v>
      </c>
      <c r="H68" s="69"/>
      <c r="I68" s="69"/>
      <c r="J68" s="59">
        <v>3.7676984766099175</v>
      </c>
      <c r="K68" s="42">
        <f t="shared" si="7"/>
        <v>-2.6831495753430357E-2</v>
      </c>
    </row>
    <row r="69" spans="1:11" x14ac:dyDescent="0.25">
      <c r="A69" s="9">
        <v>2000</v>
      </c>
      <c r="B69" s="10">
        <v>36707</v>
      </c>
      <c r="C69" s="9">
        <v>182</v>
      </c>
      <c r="D69" s="11">
        <v>0.29166666666666702</v>
      </c>
      <c r="E69" s="36">
        <v>2.3647996055032512</v>
      </c>
      <c r="F69" s="51">
        <f t="shared" si="6"/>
        <v>182.29166666666666</v>
      </c>
      <c r="G69" s="69">
        <f t="shared" si="5"/>
        <v>0.86069328495138797</v>
      </c>
      <c r="H69" s="69"/>
      <c r="I69" s="69"/>
      <c r="J69" s="59">
        <v>3.6949843959773148</v>
      </c>
      <c r="K69" s="42">
        <f t="shared" si="7"/>
        <v>-3.0649636612377851E-2</v>
      </c>
    </row>
    <row r="70" spans="1:11" x14ac:dyDescent="0.25">
      <c r="A70" s="9">
        <v>2000</v>
      </c>
      <c r="B70" s="10">
        <v>36707</v>
      </c>
      <c r="C70" s="9">
        <v>182</v>
      </c>
      <c r="D70" s="11">
        <v>0.33333333333333298</v>
      </c>
      <c r="E70" s="36">
        <v>2.3475958704784219</v>
      </c>
      <c r="F70" s="51">
        <f t="shared" si="6"/>
        <v>182.33333333333334</v>
      </c>
      <c r="G70" s="69"/>
      <c r="H70" s="69"/>
      <c r="I70" s="69"/>
      <c r="J70" s="59">
        <v>3.6119230501443118</v>
      </c>
      <c r="K70" s="42">
        <f t="shared" si="7"/>
        <v>-1.7203735024829303E-2</v>
      </c>
    </row>
    <row r="71" spans="1:11" x14ac:dyDescent="0.25">
      <c r="A71" s="9">
        <v>2000</v>
      </c>
      <c r="B71" s="10">
        <v>36707</v>
      </c>
      <c r="C71" s="9">
        <v>182</v>
      </c>
      <c r="D71" s="11">
        <v>0.375</v>
      </c>
      <c r="E71" s="7">
        <v>2.3475958704784219</v>
      </c>
      <c r="F71" s="5">
        <f t="shared" si="6"/>
        <v>182.375</v>
      </c>
      <c r="G71" s="67"/>
      <c r="H71" s="67"/>
      <c r="I71" s="67"/>
      <c r="J71" s="59">
        <v>3.5653004620011433</v>
      </c>
      <c r="K71" s="41">
        <f t="shared" si="7"/>
        <v>0</v>
      </c>
    </row>
    <row r="72" spans="1:11" x14ac:dyDescent="0.25">
      <c r="A72" s="9">
        <v>2000</v>
      </c>
      <c r="B72" s="10">
        <v>36707</v>
      </c>
      <c r="C72" s="9">
        <v>182</v>
      </c>
      <c r="D72" s="11">
        <v>0.41666666666666702</v>
      </c>
      <c r="E72" s="7">
        <v>2.3734856534799507</v>
      </c>
      <c r="F72" s="5">
        <f t="shared" si="6"/>
        <v>182.41666666666666</v>
      </c>
      <c r="G72" s="67"/>
      <c r="H72" s="67"/>
      <c r="I72" s="67"/>
      <c r="J72" s="59">
        <v>3.5653004620011433</v>
      </c>
      <c r="K72" s="41">
        <f t="shared" si="7"/>
        <v>2.5889783001528777E-2</v>
      </c>
    </row>
    <row r="73" spans="1:11" x14ac:dyDescent="0.25">
      <c r="A73" s="9">
        <v>2000</v>
      </c>
      <c r="B73" s="10">
        <v>36707</v>
      </c>
      <c r="C73" s="9">
        <v>182</v>
      </c>
      <c r="D73" s="11">
        <v>0.45833333333333298</v>
      </c>
      <c r="E73" s="7">
        <v>2.4043350382112387</v>
      </c>
      <c r="F73" s="5">
        <f t="shared" si="6"/>
        <v>182.45833333333334</v>
      </c>
      <c r="G73" s="67"/>
      <c r="H73" s="67"/>
      <c r="I73" s="67"/>
      <c r="J73" s="59">
        <v>3.6354624755554212</v>
      </c>
      <c r="K73" s="41">
        <f t="shared" si="7"/>
        <v>3.0849384731288065E-2</v>
      </c>
    </row>
    <row r="74" spans="1:11" x14ac:dyDescent="0.25">
      <c r="A74" s="9">
        <v>2000</v>
      </c>
      <c r="B74" s="10">
        <v>36707</v>
      </c>
      <c r="C74" s="9">
        <v>182</v>
      </c>
      <c r="D74" s="11">
        <v>0.5</v>
      </c>
      <c r="E74" s="7">
        <v>2.4450432281986809</v>
      </c>
      <c r="F74" s="5">
        <f t="shared" si="6"/>
        <v>182.5</v>
      </c>
      <c r="G74" s="67"/>
      <c r="H74" s="67"/>
      <c r="I74" s="67"/>
      <c r="J74" s="59">
        <v>3.7190651442038996</v>
      </c>
      <c r="K74" s="41">
        <f t="shared" si="7"/>
        <v>4.0708189987442189E-2</v>
      </c>
    </row>
    <row r="75" spans="1:11" x14ac:dyDescent="0.25">
      <c r="A75" s="9">
        <v>2000</v>
      </c>
      <c r="B75" s="10">
        <v>36707</v>
      </c>
      <c r="C75" s="9">
        <v>182</v>
      </c>
      <c r="D75" s="11">
        <v>0.54166666666666696</v>
      </c>
      <c r="E75" s="7">
        <v>2.4822409230230087</v>
      </c>
      <c r="F75" s="5">
        <f t="shared" si="6"/>
        <v>182.54166666666666</v>
      </c>
      <c r="G75" s="67"/>
      <c r="H75" s="67"/>
      <c r="I75" s="67"/>
      <c r="J75" s="59">
        <v>3.8293854422728484</v>
      </c>
      <c r="K75" s="41">
        <f t="shared" si="7"/>
        <v>3.7197694824327776E-2</v>
      </c>
    </row>
    <row r="76" spans="1:11" x14ac:dyDescent="0.25">
      <c r="A76" s="9">
        <v>2000</v>
      </c>
      <c r="B76" s="10">
        <v>36707</v>
      </c>
      <c r="C76" s="9">
        <v>182</v>
      </c>
      <c r="D76" s="11">
        <v>0.58333333333333304</v>
      </c>
      <c r="E76" s="7">
        <v>2.5846104823366503</v>
      </c>
      <c r="F76" s="5">
        <f t="shared" si="6"/>
        <v>182.58333333333334</v>
      </c>
      <c r="G76" s="67"/>
      <c r="H76" s="67"/>
      <c r="I76" s="67"/>
      <c r="J76" s="59">
        <v>3.9301922033143861</v>
      </c>
      <c r="K76" s="41">
        <f t="shared" si="7"/>
        <v>0.10236955931364156</v>
      </c>
    </row>
    <row r="77" spans="1:11" x14ac:dyDescent="0.25">
      <c r="A77" s="9">
        <v>2000</v>
      </c>
      <c r="B77" s="10">
        <v>36707</v>
      </c>
      <c r="C77" s="9">
        <v>182</v>
      </c>
      <c r="D77" s="11">
        <v>0.625</v>
      </c>
      <c r="E77" s="7">
        <v>2.6410850031878441</v>
      </c>
      <c r="F77" s="5">
        <f t="shared" si="6"/>
        <v>182.625</v>
      </c>
      <c r="G77" s="67"/>
      <c r="H77" s="67"/>
      <c r="I77" s="67"/>
      <c r="J77" s="59">
        <v>4.207616483297155</v>
      </c>
      <c r="K77" s="41">
        <f t="shared" si="7"/>
        <v>5.6474520851193866E-2</v>
      </c>
    </row>
    <row r="78" spans="1:11" x14ac:dyDescent="0.25">
      <c r="A78" s="9">
        <v>2000</v>
      </c>
      <c r="B78" s="10">
        <v>36707</v>
      </c>
      <c r="C78" s="9">
        <v>182</v>
      </c>
      <c r="D78" s="11">
        <v>0.66666666666666696</v>
      </c>
      <c r="E78" s="7">
        <v>2.6410850031878441</v>
      </c>
      <c r="F78" s="5">
        <f t="shared" si="6"/>
        <v>182.66666666666666</v>
      </c>
      <c r="G78" s="67"/>
      <c r="H78" s="67"/>
      <c r="I78" s="67"/>
      <c r="J78" s="59">
        <v>4.3606639652787109</v>
      </c>
      <c r="K78" s="41">
        <f t="shared" si="7"/>
        <v>0</v>
      </c>
    </row>
    <row r="79" spans="1:11" x14ac:dyDescent="0.25">
      <c r="A79" s="9">
        <v>2000</v>
      </c>
      <c r="B79" s="10">
        <v>36707</v>
      </c>
      <c r="C79" s="9">
        <v>182</v>
      </c>
      <c r="D79" s="11">
        <v>0.70833333333333304</v>
      </c>
      <c r="E79" s="7">
        <v>2.6568405638908357</v>
      </c>
      <c r="F79" s="5">
        <f t="shared" si="6"/>
        <v>182.70833333333334</v>
      </c>
      <c r="G79" s="67"/>
      <c r="H79" s="67"/>
      <c r="I79" s="67"/>
      <c r="J79" s="59">
        <v>4.3606639652787109</v>
      </c>
      <c r="K79" s="41">
        <f t="shared" si="7"/>
        <v>1.5755560702991556E-2</v>
      </c>
    </row>
    <row r="80" spans="1:11" x14ac:dyDescent="0.25">
      <c r="A80" s="9">
        <v>2000</v>
      </c>
      <c r="B80" s="10">
        <v>36707</v>
      </c>
      <c r="C80" s="9">
        <v>182</v>
      </c>
      <c r="D80" s="11">
        <v>0.75</v>
      </c>
      <c r="E80" s="7">
        <v>2.6942061007882612</v>
      </c>
      <c r="F80" s="5">
        <f t="shared" si="6"/>
        <v>182.75</v>
      </c>
      <c r="G80" s="67"/>
      <c r="H80" s="67"/>
      <c r="I80" s="67"/>
      <c r="J80" s="59">
        <v>4.4033619617637827</v>
      </c>
      <c r="K80" s="41">
        <f t="shared" si="7"/>
        <v>3.73655368974255E-2</v>
      </c>
    </row>
    <row r="81" spans="1:11" x14ac:dyDescent="0.25">
      <c r="A81" s="9">
        <v>2000</v>
      </c>
      <c r="B81" s="10">
        <v>36707</v>
      </c>
      <c r="C81" s="9">
        <v>182</v>
      </c>
      <c r="D81" s="11">
        <v>0.79166666666666696</v>
      </c>
      <c r="E81" s="36">
        <v>2.7269168717924113</v>
      </c>
      <c r="F81" s="51">
        <f t="shared" si="6"/>
        <v>182.79166666666666</v>
      </c>
      <c r="G81" s="69"/>
      <c r="H81" s="69"/>
      <c r="I81" s="69"/>
      <c r="J81" s="59">
        <v>4.504623579371982</v>
      </c>
      <c r="K81" s="41">
        <f t="shared" si="7"/>
        <v>3.2710771004150097E-2</v>
      </c>
    </row>
    <row r="82" spans="1:11" x14ac:dyDescent="0.25">
      <c r="A82" s="9">
        <v>2000</v>
      </c>
      <c r="B82" s="10">
        <v>36707</v>
      </c>
      <c r="C82" s="9">
        <v>182</v>
      </c>
      <c r="D82" s="11">
        <v>0.83333333333333304</v>
      </c>
      <c r="E82" s="36">
        <v>2.7214207123875154</v>
      </c>
      <c r="F82" s="51">
        <f t="shared" si="6"/>
        <v>182.83333333333334</v>
      </c>
      <c r="G82" s="69">
        <f t="shared" ref="G82:G91" si="8">LN(E82)</f>
        <v>1.0011540646766184</v>
      </c>
      <c r="H82" s="69"/>
      <c r="I82" s="69"/>
      <c r="J82" s="59">
        <v>4.5932706552639875</v>
      </c>
      <c r="K82" s="42">
        <f t="shared" si="7"/>
        <v>-5.4961594048958951E-3</v>
      </c>
    </row>
    <row r="83" spans="1:11" x14ac:dyDescent="0.25">
      <c r="A83" s="9">
        <v>2000</v>
      </c>
      <c r="B83" s="10">
        <v>36707</v>
      </c>
      <c r="C83" s="9">
        <v>182</v>
      </c>
      <c r="D83" s="11">
        <v>0.875</v>
      </c>
      <c r="E83" s="36">
        <v>2.6834434050403373</v>
      </c>
      <c r="F83" s="51">
        <f t="shared" si="6"/>
        <v>182.875</v>
      </c>
      <c r="G83" s="69">
        <f t="shared" si="8"/>
        <v>0.98710082243297104</v>
      </c>
      <c r="H83" s="69"/>
      <c r="I83" s="69"/>
      <c r="J83" s="59">
        <v>4.5783759143293103</v>
      </c>
      <c r="K83" s="42">
        <f t="shared" si="7"/>
        <v>-3.797730734717808E-2</v>
      </c>
    </row>
    <row r="84" spans="1:11" x14ac:dyDescent="0.25">
      <c r="A84" s="9">
        <v>2000</v>
      </c>
      <c r="B84" s="10">
        <v>36707</v>
      </c>
      <c r="C84" s="9">
        <v>182</v>
      </c>
      <c r="D84" s="11">
        <v>0.91666666666666696</v>
      </c>
      <c r="E84" s="36">
        <v>2.6515716430987259</v>
      </c>
      <c r="F84" s="51">
        <f t="shared" si="6"/>
        <v>182.91666666666666</v>
      </c>
      <c r="G84" s="69">
        <f t="shared" si="8"/>
        <v>0.9751525370673656</v>
      </c>
      <c r="H84" s="69"/>
      <c r="I84" s="69"/>
      <c r="J84" s="59">
        <v>4.4754563822231361</v>
      </c>
      <c r="K84" s="42">
        <f t="shared" si="7"/>
        <v>-3.1871761941611343E-2</v>
      </c>
    </row>
    <row r="85" spans="1:11" s="35" customFormat="1" x14ac:dyDescent="0.25">
      <c r="A85" s="38">
        <v>2000</v>
      </c>
      <c r="B85" s="39">
        <v>36707</v>
      </c>
      <c r="C85" s="38">
        <v>182</v>
      </c>
      <c r="D85" s="40">
        <v>0.95833333333333304</v>
      </c>
      <c r="E85" s="37">
        <v>2.6100307302960846</v>
      </c>
      <c r="F85" s="52">
        <f t="shared" si="6"/>
        <v>182.95833333333334</v>
      </c>
      <c r="G85" s="70">
        <f t="shared" si="8"/>
        <v>0.95936199532509081</v>
      </c>
      <c r="H85" s="70"/>
      <c r="I85" s="70"/>
      <c r="J85" s="60">
        <v>4.3890830436279833</v>
      </c>
      <c r="K85" s="37">
        <f t="shared" si="7"/>
        <v>-4.1540912802641383E-2</v>
      </c>
    </row>
    <row r="86" spans="1:11" x14ac:dyDescent="0.25">
      <c r="A86" s="9">
        <v>2000</v>
      </c>
      <c r="B86" s="10">
        <v>36708</v>
      </c>
      <c r="C86" s="9">
        <v>183</v>
      </c>
      <c r="D86" s="11">
        <v>0</v>
      </c>
      <c r="E86" s="36">
        <v>2.5645694354871456</v>
      </c>
      <c r="F86" s="51">
        <f t="shared" si="6"/>
        <v>183</v>
      </c>
      <c r="G86" s="69">
        <f t="shared" si="8"/>
        <v>0.9417906031239095</v>
      </c>
      <c r="H86" s="69"/>
      <c r="I86" s="69"/>
      <c r="J86" s="59">
        <v>4.2765060441628302</v>
      </c>
      <c r="K86" s="42">
        <f t="shared" si="7"/>
        <v>-4.5461294808939012E-2</v>
      </c>
    </row>
    <row r="87" spans="1:11" x14ac:dyDescent="0.25">
      <c r="A87" s="9">
        <v>2000</v>
      </c>
      <c r="B87" s="10">
        <v>36708</v>
      </c>
      <c r="C87" s="9">
        <v>183</v>
      </c>
      <c r="D87" s="11">
        <v>4.1666666666666664E-2</v>
      </c>
      <c r="E87" s="36">
        <v>2.534991862281939</v>
      </c>
      <c r="F87" s="51">
        <f t="shared" si="6"/>
        <v>183.04166666666666</v>
      </c>
      <c r="G87" s="69">
        <f t="shared" si="8"/>
        <v>0.93019042689280218</v>
      </c>
      <c r="H87" s="69"/>
      <c r="I87" s="69"/>
      <c r="J87" s="59">
        <v>4.1533047032171968</v>
      </c>
      <c r="K87" s="42">
        <f t="shared" si="7"/>
        <v>-2.9577573205206598E-2</v>
      </c>
    </row>
    <row r="88" spans="1:11" x14ac:dyDescent="0.25">
      <c r="A88" s="9">
        <v>2000</v>
      </c>
      <c r="B88" s="10">
        <v>36708</v>
      </c>
      <c r="C88" s="9">
        <v>183</v>
      </c>
      <c r="D88" s="11">
        <v>8.3333333333333301E-2</v>
      </c>
      <c r="E88" s="36">
        <v>2.4822409230230087</v>
      </c>
      <c r="F88" s="51">
        <f t="shared" si="6"/>
        <v>183.08333333333334</v>
      </c>
      <c r="G88" s="69">
        <f t="shared" si="8"/>
        <v>0.90916175017113232</v>
      </c>
      <c r="H88" s="69"/>
      <c r="I88" s="69"/>
      <c r="J88" s="59">
        <v>4.0731486782708375</v>
      </c>
      <c r="K88" s="42">
        <f t="shared" si="7"/>
        <v>-5.2750939258930263E-2</v>
      </c>
    </row>
    <row r="89" spans="1:11" x14ac:dyDescent="0.25">
      <c r="A89" s="9">
        <v>2000</v>
      </c>
      <c r="B89" s="10">
        <v>36708</v>
      </c>
      <c r="C89" s="9">
        <v>183</v>
      </c>
      <c r="D89" s="11">
        <v>0.125</v>
      </c>
      <c r="E89" s="36">
        <v>2.4358938487465456</v>
      </c>
      <c r="F89" s="51">
        <f t="shared" si="6"/>
        <v>183.125</v>
      </c>
      <c r="G89" s="69">
        <f t="shared" si="8"/>
        <v>0.89031377284997093</v>
      </c>
      <c r="H89" s="69"/>
      <c r="I89" s="69"/>
      <c r="J89" s="59">
        <v>3.9301922033143861</v>
      </c>
      <c r="K89" s="42">
        <f t="shared" si="7"/>
        <v>-4.6347074276463118E-2</v>
      </c>
    </row>
    <row r="90" spans="1:11" x14ac:dyDescent="0.25">
      <c r="A90" s="9">
        <v>2000</v>
      </c>
      <c r="B90" s="10">
        <v>36708</v>
      </c>
      <c r="C90" s="9">
        <v>183</v>
      </c>
      <c r="D90" s="11">
        <v>0.16666666666666699</v>
      </c>
      <c r="E90" s="36">
        <v>2.413278744326389</v>
      </c>
      <c r="F90" s="51">
        <f t="shared" si="6"/>
        <v>183.16666666666666</v>
      </c>
      <c r="G90" s="69">
        <f t="shared" si="8"/>
        <v>0.88098629771942616</v>
      </c>
      <c r="H90" s="69"/>
      <c r="I90" s="69"/>
      <c r="J90" s="59">
        <v>3.8045903760068982</v>
      </c>
      <c r="K90" s="42">
        <f t="shared" si="7"/>
        <v>-2.2615104420156573E-2</v>
      </c>
    </row>
    <row r="91" spans="1:11" x14ac:dyDescent="0.25">
      <c r="A91" s="9">
        <v>2000</v>
      </c>
      <c r="B91" s="10">
        <v>36708</v>
      </c>
      <c r="C91" s="9">
        <v>183</v>
      </c>
      <c r="D91" s="11">
        <v>0.20833333333333301</v>
      </c>
      <c r="E91" s="36">
        <v>2.3998849249033474</v>
      </c>
      <c r="F91" s="51">
        <f t="shared" si="6"/>
        <v>183.20833333333334</v>
      </c>
      <c r="G91" s="69">
        <f t="shared" si="8"/>
        <v>0.87542078824742131</v>
      </c>
      <c r="H91" s="69"/>
      <c r="I91" s="69"/>
      <c r="J91" s="59">
        <v>3.7433028301528153</v>
      </c>
      <c r="K91" s="42">
        <f t="shared" si="7"/>
        <v>-1.3393819423041631E-2</v>
      </c>
    </row>
    <row r="92" spans="1:11" x14ac:dyDescent="0.25">
      <c r="A92" s="9">
        <v>2000</v>
      </c>
      <c r="B92" s="10">
        <v>36708</v>
      </c>
      <c r="C92" s="9">
        <v>183</v>
      </c>
      <c r="D92" s="11">
        <v>0.25</v>
      </c>
      <c r="E92" s="7">
        <v>2.3998849249033474</v>
      </c>
      <c r="F92" s="5">
        <f t="shared" si="6"/>
        <v>183.25</v>
      </c>
      <c r="G92" s="67"/>
      <c r="H92" s="67"/>
      <c r="I92" s="67"/>
      <c r="J92" s="59">
        <v>3.707005216540237</v>
      </c>
      <c r="K92" s="41">
        <f t="shared" si="7"/>
        <v>0</v>
      </c>
    </row>
    <row r="93" spans="1:11" x14ac:dyDescent="0.25">
      <c r="A93" s="9">
        <v>2000</v>
      </c>
      <c r="B93" s="10">
        <v>36708</v>
      </c>
      <c r="C93" s="9">
        <v>183</v>
      </c>
      <c r="D93" s="11">
        <v>0.29166666666666702</v>
      </c>
      <c r="E93" s="7">
        <v>2.4222807378690594</v>
      </c>
      <c r="F93" s="5">
        <f t="shared" si="6"/>
        <v>183.29166666666666</v>
      </c>
      <c r="G93" s="67"/>
      <c r="H93" s="67"/>
      <c r="I93" s="67"/>
      <c r="J93" s="59">
        <v>3.707005216540237</v>
      </c>
      <c r="K93" s="41">
        <f t="shared" si="7"/>
        <v>2.2395812965712025E-2</v>
      </c>
    </row>
    <row r="94" spans="1:11" x14ac:dyDescent="0.25">
      <c r="A94" s="9">
        <v>2000</v>
      </c>
      <c r="B94" s="10">
        <v>36708</v>
      </c>
      <c r="C94" s="9">
        <v>183</v>
      </c>
      <c r="D94" s="11">
        <v>0.33333333333333298</v>
      </c>
      <c r="E94" s="7">
        <v>2.4450432281986809</v>
      </c>
      <c r="F94" s="5">
        <f t="shared" si="6"/>
        <v>183.33333333333334</v>
      </c>
      <c r="G94" s="67"/>
      <c r="H94" s="67"/>
      <c r="I94" s="67"/>
      <c r="J94" s="59">
        <v>3.7676984766099175</v>
      </c>
      <c r="K94" s="41">
        <f t="shared" si="7"/>
        <v>2.2762490329621521E-2</v>
      </c>
    </row>
    <row r="95" spans="1:11" x14ac:dyDescent="0.25">
      <c r="A95" s="9">
        <v>2000</v>
      </c>
      <c r="B95" s="10">
        <v>36708</v>
      </c>
      <c r="C95" s="9">
        <v>183</v>
      </c>
      <c r="D95" s="11">
        <v>0.375</v>
      </c>
      <c r="E95" s="7">
        <v>2.4404611091830293</v>
      </c>
      <c r="F95" s="5">
        <f t="shared" si="6"/>
        <v>183.375</v>
      </c>
      <c r="G95" s="67"/>
      <c r="H95" s="67"/>
      <c r="I95" s="67"/>
      <c r="J95" s="59">
        <v>3.8293854422728484</v>
      </c>
      <c r="K95" s="41">
        <f t="shared" si="7"/>
        <v>-4.5821190156516423E-3</v>
      </c>
    </row>
    <row r="96" spans="1:11" x14ac:dyDescent="0.25">
      <c r="A96" s="9">
        <v>2000</v>
      </c>
      <c r="B96" s="10">
        <v>36708</v>
      </c>
      <c r="C96" s="9">
        <v>183</v>
      </c>
      <c r="D96" s="11">
        <v>0.41666666666666702</v>
      </c>
      <c r="E96" s="7">
        <v>2.4542522354812499</v>
      </c>
      <c r="F96" s="5">
        <f t="shared" si="6"/>
        <v>183.41666666666666</v>
      </c>
      <c r="G96" s="67"/>
      <c r="H96" s="67"/>
      <c r="I96" s="67"/>
      <c r="J96" s="59">
        <v>3.8169677755637652</v>
      </c>
      <c r="K96" s="41">
        <f t="shared" si="7"/>
        <v>1.3791126298220657E-2</v>
      </c>
    </row>
    <row r="97" spans="1:11" x14ac:dyDescent="0.25">
      <c r="A97" s="9">
        <v>2000</v>
      </c>
      <c r="B97" s="10">
        <v>36708</v>
      </c>
      <c r="C97" s="9">
        <v>183</v>
      </c>
      <c r="D97" s="11">
        <v>0.45833333333333298</v>
      </c>
      <c r="E97" s="7">
        <v>2.4681783993487247</v>
      </c>
      <c r="F97" s="5">
        <f t="shared" si="6"/>
        <v>183.45833333333334</v>
      </c>
      <c r="G97" s="67"/>
      <c r="H97" s="67"/>
      <c r="I97" s="67"/>
      <c r="J97" s="59">
        <v>3.8543421015752029</v>
      </c>
      <c r="K97" s="41">
        <f t="shared" si="7"/>
        <v>1.3926163867474806E-2</v>
      </c>
    </row>
    <row r="98" spans="1:11" x14ac:dyDescent="0.25">
      <c r="A98" s="9">
        <v>2000</v>
      </c>
      <c r="B98" s="10">
        <v>36708</v>
      </c>
      <c r="C98" s="9">
        <v>183</v>
      </c>
      <c r="D98" s="11">
        <v>0.5</v>
      </c>
      <c r="E98" s="7">
        <v>2.5107804036032788</v>
      </c>
      <c r="F98" s="5">
        <f t="shared" si="6"/>
        <v>183.5</v>
      </c>
      <c r="G98" s="67"/>
      <c r="H98" s="67"/>
      <c r="I98" s="67"/>
      <c r="J98" s="59">
        <v>3.8920823830588751</v>
      </c>
      <c r="K98" s="41">
        <f t="shared" si="7"/>
        <v>4.2602004254554071E-2</v>
      </c>
    </row>
    <row r="99" spans="1:11" x14ac:dyDescent="0.25">
      <c r="A99" s="9">
        <v>2000</v>
      </c>
      <c r="B99" s="10">
        <v>36708</v>
      </c>
      <c r="C99" s="9">
        <v>183</v>
      </c>
      <c r="D99" s="11">
        <v>0.54166666666666696</v>
      </c>
      <c r="E99" s="7">
        <v>2.589661559692376</v>
      </c>
      <c r="F99" s="5">
        <f t="shared" si="6"/>
        <v>183.54166666666666</v>
      </c>
      <c r="G99" s="67"/>
      <c r="H99" s="67"/>
      <c r="I99" s="67"/>
      <c r="J99" s="59">
        <v>4.0075349691145767</v>
      </c>
      <c r="K99" s="41">
        <f t="shared" si="7"/>
        <v>7.8881156089097182E-2</v>
      </c>
    </row>
    <row r="100" spans="1:11" x14ac:dyDescent="0.25">
      <c r="A100" s="9">
        <v>2000</v>
      </c>
      <c r="B100" s="10">
        <v>36708</v>
      </c>
      <c r="C100" s="9">
        <v>183</v>
      </c>
      <c r="D100" s="11">
        <v>0.58333333333333304</v>
      </c>
      <c r="E100" s="7">
        <v>2.6568405638908357</v>
      </c>
      <c r="F100" s="5">
        <f t="shared" si="6"/>
        <v>183.58333333333334</v>
      </c>
      <c r="G100" s="67"/>
      <c r="H100" s="67"/>
      <c r="I100" s="67"/>
      <c r="J100" s="59">
        <v>4.2213050398167367</v>
      </c>
      <c r="K100" s="41">
        <f t="shared" si="7"/>
        <v>6.717900419845968E-2</v>
      </c>
    </row>
    <row r="101" spans="1:11" x14ac:dyDescent="0.25">
      <c r="A101" s="9">
        <v>2000</v>
      </c>
      <c r="B101" s="10">
        <v>36708</v>
      </c>
      <c r="C101" s="9">
        <v>183</v>
      </c>
      <c r="D101" s="11">
        <v>0.625</v>
      </c>
      <c r="E101" s="7">
        <v>2.7269168717924113</v>
      </c>
      <c r="F101" s="5">
        <f t="shared" si="6"/>
        <v>183.625</v>
      </c>
      <c r="G101" s="67"/>
      <c r="H101" s="67"/>
      <c r="I101" s="67"/>
      <c r="J101" s="59">
        <v>4.4033619617637827</v>
      </c>
      <c r="K101" s="41">
        <f t="shared" si="7"/>
        <v>7.0076307901575596E-2</v>
      </c>
    </row>
    <row r="102" spans="1:11" x14ac:dyDescent="0.25">
      <c r="A102" s="9">
        <v>2000</v>
      </c>
      <c r="B102" s="10">
        <v>36708</v>
      </c>
      <c r="C102" s="9">
        <v>183</v>
      </c>
      <c r="D102" s="11">
        <v>0.66666666666666696</v>
      </c>
      <c r="E102" s="7">
        <v>2.7885676330786713</v>
      </c>
      <c r="F102" s="5">
        <f t="shared" si="6"/>
        <v>183.66666666666666</v>
      </c>
      <c r="G102" s="67"/>
      <c r="H102" s="67"/>
      <c r="I102" s="67"/>
      <c r="J102" s="59">
        <v>4.5932706552639875</v>
      </c>
      <c r="K102" s="41">
        <f t="shared" si="7"/>
        <v>6.1650761286260014E-2</v>
      </c>
    </row>
    <row r="103" spans="1:11" x14ac:dyDescent="0.25">
      <c r="A103" s="9">
        <v>2000</v>
      </c>
      <c r="B103" s="10">
        <v>36708</v>
      </c>
      <c r="C103" s="9">
        <v>183</v>
      </c>
      <c r="D103" s="11">
        <v>0.70833333333333304</v>
      </c>
      <c r="E103" s="7">
        <v>2.8406734869278627</v>
      </c>
      <c r="F103" s="5">
        <f t="shared" si="6"/>
        <v>183.70833333333334</v>
      </c>
      <c r="G103" s="67"/>
      <c r="H103" s="67"/>
      <c r="I103" s="67"/>
      <c r="J103" s="59">
        <v>4.7603458891020907</v>
      </c>
      <c r="K103" s="41">
        <f t="shared" si="7"/>
        <v>5.2105853849191419E-2</v>
      </c>
    </row>
    <row r="104" spans="1:11" x14ac:dyDescent="0.25">
      <c r="A104" s="9">
        <v>2000</v>
      </c>
      <c r="B104" s="10">
        <v>36708</v>
      </c>
      <c r="C104" s="9">
        <v>183</v>
      </c>
      <c r="D104" s="11">
        <v>0.75</v>
      </c>
      <c r="E104" s="7">
        <v>2.8943249800990039</v>
      </c>
      <c r="F104" s="5">
        <f t="shared" si="6"/>
        <v>183.75</v>
      </c>
      <c r="G104" s="67"/>
      <c r="H104" s="67"/>
      <c r="I104" s="67"/>
      <c r="J104" s="59">
        <v>4.9015541651161589</v>
      </c>
      <c r="K104" s="41">
        <f t="shared" si="7"/>
        <v>5.3651493171141151E-2</v>
      </c>
    </row>
    <row r="105" spans="1:11" x14ac:dyDescent="0.25">
      <c r="A105" s="9">
        <v>2000</v>
      </c>
      <c r="B105" s="10">
        <v>36708</v>
      </c>
      <c r="C105" s="9">
        <v>183</v>
      </c>
      <c r="D105" s="11">
        <v>0.79166666666666696</v>
      </c>
      <c r="E105" s="36">
        <v>2.9125601722824603</v>
      </c>
      <c r="F105" s="51">
        <f t="shared" si="6"/>
        <v>183.79166666666666</v>
      </c>
      <c r="G105" s="69">
        <f>LN(E105)</f>
        <v>1.0690324786895491</v>
      </c>
      <c r="H105" s="69"/>
      <c r="I105" s="69"/>
      <c r="J105" s="59">
        <v>5.0469511655799568</v>
      </c>
      <c r="K105" s="41">
        <f t="shared" si="7"/>
        <v>1.8235192183456483E-2</v>
      </c>
    </row>
    <row r="106" spans="1:11" x14ac:dyDescent="0.25">
      <c r="A106" s="9">
        <v>2000</v>
      </c>
      <c r="B106" s="10">
        <v>36708</v>
      </c>
      <c r="C106" s="9">
        <v>183</v>
      </c>
      <c r="D106" s="11">
        <v>0.83333333333333304</v>
      </c>
      <c r="E106" s="36">
        <v>2.8943249800990039</v>
      </c>
      <c r="F106" s="51">
        <f t="shared" si="6"/>
        <v>183.83333333333334</v>
      </c>
      <c r="G106" s="69">
        <f t="shared" ref="G106:G114" si="9">LN(E106)</f>
        <v>1.0627519163411654</v>
      </c>
      <c r="H106" s="69"/>
      <c r="I106" s="69"/>
      <c r="J106" s="59">
        <v>5.0963690305757732</v>
      </c>
      <c r="K106" s="42">
        <f t="shared" si="7"/>
        <v>-1.8235192183456483E-2</v>
      </c>
    </row>
    <row r="107" spans="1:11" x14ac:dyDescent="0.25">
      <c r="A107" s="9">
        <v>2000</v>
      </c>
      <c r="B107" s="10">
        <v>36708</v>
      </c>
      <c r="C107" s="9">
        <v>183</v>
      </c>
      <c r="D107" s="11">
        <v>0.875</v>
      </c>
      <c r="E107" s="36">
        <v>2.8348084454258258</v>
      </c>
      <c r="F107" s="51">
        <f t="shared" si="6"/>
        <v>183.875</v>
      </c>
      <c r="G107" s="69">
        <f t="shared" si="9"/>
        <v>1.0419743671458805</v>
      </c>
      <c r="H107" s="69"/>
      <c r="I107" s="69"/>
      <c r="J107" s="59">
        <v>5.0469511655799568</v>
      </c>
      <c r="K107" s="42">
        <f t="shared" si="7"/>
        <v>-5.9516534673178079E-2</v>
      </c>
    </row>
    <row r="108" spans="1:11" x14ac:dyDescent="0.25">
      <c r="A108" s="9">
        <v>2000</v>
      </c>
      <c r="B108" s="10">
        <v>36708</v>
      </c>
      <c r="C108" s="9">
        <v>183</v>
      </c>
      <c r="D108" s="11">
        <v>0.91666666666666696</v>
      </c>
      <c r="E108" s="36">
        <v>2.7658939137979206</v>
      </c>
      <c r="F108" s="51">
        <f t="shared" si="6"/>
        <v>183.91666666666666</v>
      </c>
      <c r="G108" s="69">
        <f t="shared" si="9"/>
        <v>1.0173638788548123</v>
      </c>
      <c r="H108" s="69"/>
      <c r="I108" s="69"/>
      <c r="J108" s="59">
        <v>4.8856597437014244</v>
      </c>
      <c r="K108" s="42">
        <f t="shared" si="7"/>
        <v>-6.8914531627905173E-2</v>
      </c>
    </row>
    <row r="109" spans="1:11" s="35" customFormat="1" x14ac:dyDescent="0.25">
      <c r="A109" s="38">
        <v>2000</v>
      </c>
      <c r="B109" s="39">
        <v>36708</v>
      </c>
      <c r="C109" s="38">
        <v>183</v>
      </c>
      <c r="D109" s="40">
        <v>0.95833333333333304</v>
      </c>
      <c r="E109" s="37">
        <v>2.7050389385824758</v>
      </c>
      <c r="F109" s="52">
        <f t="shared" si="6"/>
        <v>183.95833333333334</v>
      </c>
      <c r="G109" s="70">
        <f t="shared" si="9"/>
        <v>0.99511630723456956</v>
      </c>
      <c r="H109" s="70"/>
      <c r="I109" s="70"/>
      <c r="J109" s="60">
        <v>4.6988994953873187</v>
      </c>
      <c r="K109" s="37">
        <f t="shared" si="7"/>
        <v>-6.0854975215444806E-2</v>
      </c>
    </row>
    <row r="110" spans="1:11" x14ac:dyDescent="0.25">
      <c r="A110" s="9">
        <v>2000</v>
      </c>
      <c r="B110" s="10">
        <v>36709</v>
      </c>
      <c r="C110" s="9">
        <v>184</v>
      </c>
      <c r="D110" s="11">
        <v>0</v>
      </c>
      <c r="E110" s="36">
        <v>2.635867173440126</v>
      </c>
      <c r="F110" s="51">
        <f t="shared" si="6"/>
        <v>184</v>
      </c>
      <c r="G110" s="69">
        <f t="shared" si="9"/>
        <v>0.96921222593217493</v>
      </c>
      <c r="H110" s="69"/>
      <c r="I110" s="69"/>
      <c r="J110" s="59">
        <v>4.5339808633671428</v>
      </c>
      <c r="K110" s="42">
        <f t="shared" si="7"/>
        <v>-6.9171765142349795E-2</v>
      </c>
    </row>
    <row r="111" spans="1:11" x14ac:dyDescent="0.25">
      <c r="A111" s="9">
        <v>2000</v>
      </c>
      <c r="B111" s="10">
        <v>36709</v>
      </c>
      <c r="C111" s="9">
        <v>184</v>
      </c>
      <c r="D111" s="11">
        <v>4.1666666666666664E-2</v>
      </c>
      <c r="E111" s="36">
        <v>2.5745574123662642</v>
      </c>
      <c r="F111" s="51">
        <f t="shared" si="6"/>
        <v>184.04166666666666</v>
      </c>
      <c r="G111" s="69">
        <f t="shared" si="9"/>
        <v>0.94567764065015125</v>
      </c>
      <c r="H111" s="69"/>
      <c r="I111" s="69"/>
      <c r="J111" s="59">
        <v>4.3465235052577942</v>
      </c>
      <c r="K111" s="42">
        <f t="shared" si="7"/>
        <v>-6.1309761073861768E-2</v>
      </c>
    </row>
    <row r="112" spans="1:11" x14ac:dyDescent="0.25">
      <c r="A112" s="9">
        <v>2000</v>
      </c>
      <c r="B112" s="10">
        <v>36709</v>
      </c>
      <c r="C112" s="9">
        <v>184</v>
      </c>
      <c r="D112" s="11">
        <v>8.3333333333333301E-2</v>
      </c>
      <c r="E112" s="36">
        <v>2.5155912910059519</v>
      </c>
      <c r="F112" s="51">
        <f t="shared" si="6"/>
        <v>184.08333333333334</v>
      </c>
      <c r="G112" s="69">
        <f t="shared" si="9"/>
        <v>0.92250788168644671</v>
      </c>
      <c r="H112" s="69"/>
      <c r="I112" s="69"/>
      <c r="J112" s="59">
        <v>4.1803723912364879</v>
      </c>
      <c r="K112" s="42">
        <f t="shared" si="7"/>
        <v>-5.8966121360312318E-2</v>
      </c>
    </row>
    <row r="113" spans="1:11" x14ac:dyDescent="0.25">
      <c r="A113" s="9">
        <v>2000</v>
      </c>
      <c r="B113" s="10">
        <v>36709</v>
      </c>
      <c r="C113" s="9">
        <v>184</v>
      </c>
      <c r="D113" s="11">
        <v>0.125</v>
      </c>
      <c r="E113" s="36">
        <v>2.4496402541326256</v>
      </c>
      <c r="F113" s="51">
        <f t="shared" si="6"/>
        <v>184.125</v>
      </c>
      <c r="G113" s="69">
        <f t="shared" si="9"/>
        <v>0.89594117872740664</v>
      </c>
      <c r="H113" s="69"/>
      <c r="I113" s="69"/>
      <c r="J113" s="59">
        <v>4.0205726043521732</v>
      </c>
      <c r="K113" s="42">
        <f t="shared" si="7"/>
        <v>-6.5951036873326263E-2</v>
      </c>
    </row>
    <row r="114" spans="1:11" x14ac:dyDescent="0.25">
      <c r="A114" s="9">
        <v>2000</v>
      </c>
      <c r="B114" s="10">
        <v>36709</v>
      </c>
      <c r="C114" s="9">
        <v>184</v>
      </c>
      <c r="D114" s="11">
        <v>0.16666666666666699</v>
      </c>
      <c r="E114" s="36">
        <v>2.413278744326389</v>
      </c>
      <c r="F114" s="51">
        <f t="shared" si="6"/>
        <v>184.16666666666666</v>
      </c>
      <c r="G114" s="69">
        <f t="shared" si="9"/>
        <v>0.88098629771942616</v>
      </c>
      <c r="H114" s="69">
        <f>LN(E114)</f>
        <v>0.88098629771942616</v>
      </c>
      <c r="I114" s="69"/>
      <c r="J114" s="59">
        <v>3.8418435071344872</v>
      </c>
      <c r="K114" s="42">
        <f t="shared" si="7"/>
        <v>-3.6361509806236647E-2</v>
      </c>
    </row>
    <row r="115" spans="1:11" x14ac:dyDescent="0.25">
      <c r="A115" s="9">
        <v>2000</v>
      </c>
      <c r="B115" s="10">
        <v>36709</v>
      </c>
      <c r="C115" s="9">
        <v>184</v>
      </c>
      <c r="D115" s="11">
        <v>0.20833333333333301</v>
      </c>
      <c r="E115" s="36">
        <v>2.386620981075275</v>
      </c>
      <c r="F115" s="51">
        <f t="shared" si="6"/>
        <v>184.20833333333334</v>
      </c>
      <c r="H115" s="69">
        <f>LN(E115)</f>
        <v>0.86987855011366766</v>
      </c>
      <c r="I115" s="69"/>
      <c r="J115" s="59">
        <v>3.7433028301528153</v>
      </c>
      <c r="K115" s="42">
        <f t="shared" si="7"/>
        <v>-2.6657763251114019E-2</v>
      </c>
    </row>
    <row r="116" spans="1:11" x14ac:dyDescent="0.25">
      <c r="A116" s="9">
        <v>2000</v>
      </c>
      <c r="B116" s="10">
        <v>36709</v>
      </c>
      <c r="C116" s="9">
        <v>184</v>
      </c>
      <c r="D116" s="11">
        <v>0.25</v>
      </c>
      <c r="E116" s="36">
        <v>2.3647996055032512</v>
      </c>
      <c r="F116" s="51">
        <f t="shared" si="6"/>
        <v>184.25</v>
      </c>
      <c r="H116" s="69">
        <f>LN(E116)</f>
        <v>0.86069328495138797</v>
      </c>
      <c r="I116" s="69"/>
      <c r="J116" s="59">
        <v>3.6710595693096884</v>
      </c>
      <c r="K116" s="42">
        <f t="shared" si="7"/>
        <v>-2.1821375572023793E-2</v>
      </c>
    </row>
    <row r="117" spans="1:11" x14ac:dyDescent="0.25">
      <c r="A117" s="9">
        <v>2000</v>
      </c>
      <c r="B117" s="10">
        <v>36709</v>
      </c>
      <c r="C117" s="9">
        <v>184</v>
      </c>
      <c r="D117" s="11">
        <v>0.29166666666666702</v>
      </c>
      <c r="E117" s="36">
        <v>2.3475958704784219</v>
      </c>
      <c r="F117" s="51">
        <f t="shared" si="6"/>
        <v>184.29166666666666</v>
      </c>
      <c r="H117" s="69">
        <f>LN(E117)</f>
        <v>0.85339177066080452</v>
      </c>
      <c r="I117" s="69"/>
      <c r="J117" s="59">
        <v>3.6119230501443118</v>
      </c>
      <c r="K117" s="42">
        <f t="shared" si="7"/>
        <v>-1.7203735024829303E-2</v>
      </c>
    </row>
    <row r="118" spans="1:11" x14ac:dyDescent="0.25">
      <c r="A118" s="9">
        <v>2000</v>
      </c>
      <c r="B118" s="10">
        <v>36709</v>
      </c>
      <c r="C118" s="9">
        <v>184</v>
      </c>
      <c r="D118" s="11">
        <v>0.33333333333333298</v>
      </c>
      <c r="E118" s="36">
        <v>2.3390774574642537</v>
      </c>
      <c r="F118" s="51">
        <f t="shared" si="6"/>
        <v>184.33333333333334</v>
      </c>
      <c r="H118" s="69">
        <f>LN(E118)</f>
        <v>0.84975660268616149</v>
      </c>
      <c r="I118" s="69"/>
      <c r="J118" s="59">
        <v>3.5653004620011433</v>
      </c>
      <c r="K118" s="42">
        <f t="shared" si="7"/>
        <v>-8.5184130141682246E-3</v>
      </c>
    </row>
    <row r="119" spans="1:11" x14ac:dyDescent="0.25">
      <c r="A119" s="9">
        <v>2000</v>
      </c>
      <c r="B119" s="10">
        <v>36709</v>
      </c>
      <c r="C119" s="9">
        <v>184</v>
      </c>
      <c r="D119" s="11">
        <v>0.375</v>
      </c>
      <c r="E119" s="7">
        <v>2.3475958704784219</v>
      </c>
      <c r="F119" s="5">
        <f t="shared" si="6"/>
        <v>184.375</v>
      </c>
      <c r="G119" s="67"/>
      <c r="H119" s="67"/>
      <c r="I119" s="67"/>
      <c r="J119" s="59">
        <v>3.5422153318814464</v>
      </c>
      <c r="K119" s="41">
        <f t="shared" si="7"/>
        <v>8.5184130141682246E-3</v>
      </c>
    </row>
    <row r="120" spans="1:11" x14ac:dyDescent="0.25">
      <c r="A120" s="9">
        <v>2000</v>
      </c>
      <c r="B120" s="10">
        <v>36709</v>
      </c>
      <c r="C120" s="9">
        <v>184</v>
      </c>
      <c r="D120" s="11">
        <v>0.41666666666666702</v>
      </c>
      <c r="E120" s="7">
        <v>2.3647996055032512</v>
      </c>
      <c r="F120" s="5">
        <f t="shared" si="6"/>
        <v>184.41666666666666</v>
      </c>
      <c r="G120" s="67"/>
      <c r="H120" s="67"/>
      <c r="I120" s="67"/>
      <c r="J120" s="59">
        <v>3.5653004620011433</v>
      </c>
      <c r="K120" s="41">
        <f t="shared" si="7"/>
        <v>1.7203735024829303E-2</v>
      </c>
    </row>
    <row r="121" spans="1:11" x14ac:dyDescent="0.25">
      <c r="A121" s="9">
        <v>2000</v>
      </c>
      <c r="B121" s="10">
        <v>36709</v>
      </c>
      <c r="C121" s="9">
        <v>184</v>
      </c>
      <c r="D121" s="11">
        <v>0.45833333333333298</v>
      </c>
      <c r="E121" s="7">
        <v>2.3910279430537891</v>
      </c>
      <c r="F121" s="5">
        <f t="shared" si="6"/>
        <v>184.45833333333334</v>
      </c>
      <c r="G121" s="67"/>
      <c r="H121" s="67"/>
      <c r="I121" s="67"/>
      <c r="J121" s="59">
        <v>3.6119230501443118</v>
      </c>
      <c r="K121" s="41">
        <f t="shared" si="7"/>
        <v>2.6228337550537884E-2</v>
      </c>
    </row>
    <row r="122" spans="1:11" x14ac:dyDescent="0.25">
      <c r="A122" s="9">
        <v>2000</v>
      </c>
      <c r="B122" s="10">
        <v>36709</v>
      </c>
      <c r="C122" s="9">
        <v>184</v>
      </c>
      <c r="D122" s="11">
        <v>0.5</v>
      </c>
      <c r="E122" s="7">
        <v>2.4222807378690594</v>
      </c>
      <c r="F122" s="5">
        <f t="shared" si="6"/>
        <v>184.5</v>
      </c>
      <c r="G122" s="67"/>
      <c r="H122" s="67"/>
      <c r="I122" s="67"/>
      <c r="J122" s="59">
        <v>3.683002555701326</v>
      </c>
      <c r="K122" s="41">
        <f t="shared" si="7"/>
        <v>3.1252794815270324E-2</v>
      </c>
    </row>
    <row r="123" spans="1:11" x14ac:dyDescent="0.25">
      <c r="A123" s="9">
        <v>2000</v>
      </c>
      <c r="B123" s="10">
        <v>36709</v>
      </c>
      <c r="C123" s="9">
        <v>184</v>
      </c>
      <c r="D123" s="11">
        <v>0.54166666666666696</v>
      </c>
      <c r="E123" s="7">
        <v>2.4916923530678083</v>
      </c>
      <c r="F123" s="5">
        <f t="shared" si="6"/>
        <v>184.54166666666666</v>
      </c>
      <c r="G123" s="67"/>
      <c r="H123" s="67"/>
      <c r="I123" s="67"/>
      <c r="J123" s="59">
        <v>3.7676984766099175</v>
      </c>
      <c r="K123" s="41">
        <f t="shared" si="7"/>
        <v>6.9411615198748944E-2</v>
      </c>
    </row>
    <row r="124" spans="1:11" x14ac:dyDescent="0.25">
      <c r="A124" s="9">
        <v>2000</v>
      </c>
      <c r="B124" s="10">
        <v>36709</v>
      </c>
      <c r="C124" s="9">
        <v>184</v>
      </c>
      <c r="D124" s="11">
        <v>0.58333333333333304</v>
      </c>
      <c r="E124" s="7">
        <v>2.5846104823366503</v>
      </c>
      <c r="F124" s="5">
        <f t="shared" si="6"/>
        <v>184.58333333333334</v>
      </c>
      <c r="G124" s="67"/>
      <c r="H124" s="67"/>
      <c r="I124" s="67"/>
      <c r="J124" s="59">
        <v>3.9558058348721099</v>
      </c>
      <c r="K124" s="41">
        <f t="shared" si="7"/>
        <v>9.2918129268841909E-2</v>
      </c>
    </row>
    <row r="125" spans="1:11" x14ac:dyDescent="0.25">
      <c r="A125" s="9">
        <v>2000</v>
      </c>
      <c r="B125" s="10">
        <v>36709</v>
      </c>
      <c r="C125" s="9">
        <v>184</v>
      </c>
      <c r="D125" s="11">
        <v>0.625</v>
      </c>
      <c r="E125" s="7">
        <v>2.6100307302960846</v>
      </c>
      <c r="F125" s="5">
        <f t="shared" si="6"/>
        <v>184.625</v>
      </c>
      <c r="G125" s="67"/>
      <c r="H125" s="67"/>
      <c r="I125" s="67"/>
      <c r="J125" s="59">
        <v>4.207616483297155</v>
      </c>
      <c r="K125" s="41">
        <f t="shared" si="7"/>
        <v>2.5420247959434317E-2</v>
      </c>
    </row>
    <row r="126" spans="1:11" x14ac:dyDescent="0.25">
      <c r="A126" s="9">
        <v>2000</v>
      </c>
      <c r="B126" s="10">
        <v>36709</v>
      </c>
      <c r="C126" s="9">
        <v>184</v>
      </c>
      <c r="D126" s="11">
        <v>0.66666666666666696</v>
      </c>
      <c r="E126" s="7">
        <v>2.6568405638908357</v>
      </c>
      <c r="F126" s="5">
        <f t="shared" si="6"/>
        <v>184.66666666666666</v>
      </c>
      <c r="G126" s="67"/>
      <c r="H126" s="67"/>
      <c r="I126" s="67"/>
      <c r="J126" s="59">
        <v>4.2765060441628302</v>
      </c>
      <c r="K126" s="41">
        <f t="shared" si="7"/>
        <v>4.6809833594751105E-2</v>
      </c>
    </row>
    <row r="127" spans="1:11" x14ac:dyDescent="0.25">
      <c r="A127" s="9">
        <v>2000</v>
      </c>
      <c r="B127" s="10">
        <v>36709</v>
      </c>
      <c r="C127" s="9">
        <v>184</v>
      </c>
      <c r="D127" s="11">
        <v>0.70833333333333304</v>
      </c>
      <c r="E127" s="7">
        <v>2.6834434050403373</v>
      </c>
      <c r="F127" s="5">
        <f t="shared" si="6"/>
        <v>184.70833333333334</v>
      </c>
      <c r="G127" s="67"/>
      <c r="H127" s="67"/>
      <c r="I127" s="67"/>
      <c r="J127" s="59">
        <v>4.4033619617637827</v>
      </c>
      <c r="K127" s="41">
        <f t="shared" si="7"/>
        <v>2.6602841149501621E-2</v>
      </c>
    </row>
    <row r="128" spans="1:11" x14ac:dyDescent="0.25">
      <c r="A128" s="9">
        <v>2000</v>
      </c>
      <c r="B128" s="10">
        <v>36709</v>
      </c>
      <c r="C128" s="9">
        <v>184</v>
      </c>
      <c r="D128" s="11">
        <v>0.75</v>
      </c>
      <c r="E128" s="36">
        <v>2.6888160136130348</v>
      </c>
      <c r="F128" s="51">
        <f t="shared" si="6"/>
        <v>184.75</v>
      </c>
      <c r="G128" s="69"/>
      <c r="H128" s="69"/>
      <c r="I128" s="69"/>
      <c r="J128" s="59">
        <v>4.4754563822231361</v>
      </c>
      <c r="K128" s="41">
        <f t="shared" si="7"/>
        <v>5.3726085726975015E-3</v>
      </c>
    </row>
    <row r="129" spans="1:11" x14ac:dyDescent="0.25">
      <c r="A129" s="9">
        <v>2000</v>
      </c>
      <c r="B129" s="10">
        <v>36709</v>
      </c>
      <c r="C129" s="9">
        <v>184</v>
      </c>
      <c r="D129" s="11">
        <v>0.79166666666666696</v>
      </c>
      <c r="E129" s="36">
        <v>2.6780882183917631</v>
      </c>
      <c r="F129" s="51">
        <f t="shared" si="6"/>
        <v>184.79166666666666</v>
      </c>
      <c r="G129" s="69">
        <f t="shared" ref="G129:G138" si="10">LN(E129)</f>
        <v>0.9851031886202708</v>
      </c>
      <c r="H129" s="69"/>
      <c r="I129" s="69"/>
      <c r="J129" s="59">
        <v>4.4900162970542947</v>
      </c>
      <c r="K129" s="42">
        <f t="shared" si="7"/>
        <v>-1.0727795221271652E-2</v>
      </c>
    </row>
    <row r="130" spans="1:11" x14ac:dyDescent="0.25">
      <c r="A130" s="9">
        <v>2000</v>
      </c>
      <c r="B130" s="10">
        <v>36709</v>
      </c>
      <c r="C130" s="9">
        <v>184</v>
      </c>
      <c r="D130" s="11">
        <v>0.83333333333333304</v>
      </c>
      <c r="E130" s="36">
        <v>2.6463198079991632</v>
      </c>
      <c r="F130" s="51">
        <f t="shared" ref="F130:F193" si="11">SUM(C130+D130)</f>
        <v>184.83333333333334</v>
      </c>
      <c r="G130" s="69">
        <f t="shared" si="10"/>
        <v>0.97316992309033434</v>
      </c>
      <c r="H130" s="69"/>
      <c r="I130" s="69"/>
      <c r="J130" s="59">
        <v>4.4609436812784908</v>
      </c>
      <c r="K130" s="42">
        <f t="shared" si="7"/>
        <v>-3.1768410392599922E-2</v>
      </c>
    </row>
    <row r="131" spans="1:11" x14ac:dyDescent="0.25">
      <c r="A131" s="9">
        <v>2000</v>
      </c>
      <c r="B131" s="10">
        <v>36709</v>
      </c>
      <c r="C131" s="9">
        <v>184</v>
      </c>
      <c r="D131" s="11">
        <v>0.875</v>
      </c>
      <c r="E131" s="36">
        <v>2.6100307302960846</v>
      </c>
      <c r="F131" s="51">
        <f t="shared" si="11"/>
        <v>184.875</v>
      </c>
      <c r="G131" s="69">
        <f t="shared" si="10"/>
        <v>0.95936199532509081</v>
      </c>
      <c r="H131" s="69"/>
      <c r="I131" s="69"/>
      <c r="J131" s="59">
        <v>4.3748504281820138</v>
      </c>
      <c r="K131" s="42">
        <f t="shared" ref="K131:K194" si="12">E131-E130</f>
        <v>-3.6289077703078654E-2</v>
      </c>
    </row>
    <row r="132" spans="1:11" x14ac:dyDescent="0.25">
      <c r="A132" s="9">
        <v>2000</v>
      </c>
      <c r="B132" s="10">
        <v>36709</v>
      </c>
      <c r="C132" s="9">
        <v>184</v>
      </c>
      <c r="D132" s="11">
        <v>0.91666666666666696</v>
      </c>
      <c r="E132" s="36">
        <v>2.5595997251392859</v>
      </c>
      <c r="F132" s="51">
        <f t="shared" si="11"/>
        <v>184.91666666666666</v>
      </c>
      <c r="G132" s="69">
        <f t="shared" si="10"/>
        <v>0.9398508888989171</v>
      </c>
      <c r="H132" s="69"/>
      <c r="I132" s="69"/>
      <c r="J132" s="59">
        <v>4.2765060441628302</v>
      </c>
      <c r="K132" s="42">
        <f t="shared" si="12"/>
        <v>-5.0431005156798658E-2</v>
      </c>
    </row>
    <row r="133" spans="1:11" s="35" customFormat="1" x14ac:dyDescent="0.25">
      <c r="A133" s="38">
        <v>2000</v>
      </c>
      <c r="B133" s="39">
        <v>36709</v>
      </c>
      <c r="C133" s="38">
        <v>184</v>
      </c>
      <c r="D133" s="40">
        <v>0.95833333333333304</v>
      </c>
      <c r="E133" s="37">
        <v>2.4964411416885133</v>
      </c>
      <c r="F133" s="52">
        <f t="shared" si="11"/>
        <v>184.95833333333334</v>
      </c>
      <c r="G133" s="70">
        <f t="shared" si="10"/>
        <v>0.91486617434914208</v>
      </c>
      <c r="H133" s="70"/>
      <c r="I133" s="70"/>
      <c r="J133" s="60">
        <v>4.1398366534939992</v>
      </c>
      <c r="K133" s="37">
        <f t="shared" si="12"/>
        <v>-6.3158583450772632E-2</v>
      </c>
    </row>
    <row r="134" spans="1:11" x14ac:dyDescent="0.25">
      <c r="A134" s="9">
        <v>2000</v>
      </c>
      <c r="B134" s="10">
        <v>36710</v>
      </c>
      <c r="C134" s="9">
        <v>185</v>
      </c>
      <c r="D134" s="11">
        <v>0</v>
      </c>
      <c r="E134" s="36">
        <v>2.4404611091830293</v>
      </c>
      <c r="F134" s="51">
        <f t="shared" si="11"/>
        <v>185</v>
      </c>
      <c r="G134" s="69">
        <f t="shared" si="10"/>
        <v>0.89218700062416856</v>
      </c>
      <c r="H134" s="69"/>
      <c r="I134" s="69"/>
      <c r="J134" s="59">
        <v>3.9686751807276788</v>
      </c>
      <c r="K134" s="42">
        <f t="shared" si="12"/>
        <v>-5.5980032505484001E-2</v>
      </c>
    </row>
    <row r="135" spans="1:11" x14ac:dyDescent="0.25">
      <c r="A135" s="9">
        <v>2000</v>
      </c>
      <c r="B135" s="10">
        <v>36710</v>
      </c>
      <c r="C135" s="9">
        <v>185</v>
      </c>
      <c r="D135" s="11">
        <v>4.1666666666666664E-2</v>
      </c>
      <c r="E135" s="36">
        <v>2.3910279430537891</v>
      </c>
      <c r="F135" s="51">
        <f t="shared" si="11"/>
        <v>185.04166666666666</v>
      </c>
      <c r="G135" s="69">
        <f t="shared" si="10"/>
        <v>0.87172337517234344</v>
      </c>
      <c r="H135" s="69"/>
      <c r="I135" s="69"/>
      <c r="J135" s="59">
        <v>3.8169677755637652</v>
      </c>
      <c r="K135" s="42">
        <f t="shared" si="12"/>
        <v>-4.9433166129240202E-2</v>
      </c>
    </row>
    <row r="136" spans="1:11" x14ac:dyDescent="0.25">
      <c r="A136" s="9">
        <v>2000</v>
      </c>
      <c r="B136" s="10">
        <v>36710</v>
      </c>
      <c r="C136" s="9">
        <v>185</v>
      </c>
      <c r="D136" s="11">
        <v>8.3333333333333301E-2</v>
      </c>
      <c r="E136" s="36">
        <v>2.3475958704784219</v>
      </c>
      <c r="F136" s="51">
        <f t="shared" si="11"/>
        <v>185.08333333333334</v>
      </c>
      <c r="G136" s="69">
        <f t="shared" si="10"/>
        <v>0.85339177066080452</v>
      </c>
      <c r="H136" s="69"/>
      <c r="I136" s="69"/>
      <c r="J136" s="59">
        <v>3.683002555701326</v>
      </c>
      <c r="K136" s="42">
        <f t="shared" si="12"/>
        <v>-4.3432072575367187E-2</v>
      </c>
    </row>
    <row r="137" spans="1:11" x14ac:dyDescent="0.25">
      <c r="A137" s="9">
        <v>2000</v>
      </c>
      <c r="B137" s="10">
        <v>36710</v>
      </c>
      <c r="C137" s="9">
        <v>185</v>
      </c>
      <c r="D137" s="11">
        <v>0.125</v>
      </c>
      <c r="E137" s="36">
        <v>2.3138517298150947</v>
      </c>
      <c r="F137" s="51">
        <f t="shared" si="11"/>
        <v>185.125</v>
      </c>
      <c r="G137" s="69">
        <f>LN(E137)</f>
        <v>0.8389135514442011</v>
      </c>
      <c r="H137" s="69"/>
      <c r="I137" s="69"/>
      <c r="J137" s="59">
        <v>3.5653004620011433</v>
      </c>
      <c r="K137" s="42">
        <f t="shared" si="12"/>
        <v>-3.3744140663327205E-2</v>
      </c>
    </row>
    <row r="138" spans="1:11" x14ac:dyDescent="0.25">
      <c r="A138" s="9">
        <v>2000</v>
      </c>
      <c r="B138" s="10">
        <v>36710</v>
      </c>
      <c r="C138" s="9">
        <v>185</v>
      </c>
      <c r="D138" s="11">
        <v>0.16666666666666699</v>
      </c>
      <c r="E138" s="36">
        <v>2.2809731034443081</v>
      </c>
      <c r="F138" s="51">
        <f t="shared" si="11"/>
        <v>185.16666666666666</v>
      </c>
      <c r="G138" s="69">
        <f t="shared" si="10"/>
        <v>0.82460215166951567</v>
      </c>
      <c r="H138" s="69">
        <f>LN(E138)</f>
        <v>0.82460215166951567</v>
      </c>
      <c r="I138" s="69"/>
      <c r="J138" s="59">
        <v>3.4738529263281701</v>
      </c>
      <c r="K138" s="42">
        <f t="shared" si="12"/>
        <v>-3.2878626370786534E-2</v>
      </c>
    </row>
    <row r="139" spans="1:11" x14ac:dyDescent="0.25">
      <c r="A139" s="9">
        <v>2000</v>
      </c>
      <c r="B139" s="10">
        <v>36710</v>
      </c>
      <c r="C139" s="9">
        <v>185</v>
      </c>
      <c r="D139" s="11">
        <v>0.20833333333333301</v>
      </c>
      <c r="E139" s="36">
        <v>2.2608535928576785</v>
      </c>
      <c r="F139" s="51">
        <f t="shared" si="11"/>
        <v>185.20833333333334</v>
      </c>
      <c r="H139" s="69">
        <f>LN(E139)</f>
        <v>0.81574243792975731</v>
      </c>
      <c r="I139" s="69"/>
      <c r="J139" s="59">
        <v>3.3847509578436532</v>
      </c>
      <c r="K139" s="42">
        <f t="shared" si="12"/>
        <v>-2.0119510586629641E-2</v>
      </c>
    </row>
    <row r="140" spans="1:11" x14ac:dyDescent="0.25">
      <c r="A140" s="9">
        <v>2000</v>
      </c>
      <c r="B140" s="10">
        <v>36710</v>
      </c>
      <c r="C140" s="9">
        <v>185</v>
      </c>
      <c r="D140" s="11">
        <v>0.25</v>
      </c>
      <c r="E140" s="36">
        <v>2.2449915896663963</v>
      </c>
      <c r="F140" s="51">
        <f t="shared" si="11"/>
        <v>185.25</v>
      </c>
      <c r="H140" s="69">
        <f>LN(E140)</f>
        <v>0.80870177493615203</v>
      </c>
      <c r="I140" s="69"/>
      <c r="J140" s="59">
        <v>3.3302265389096979</v>
      </c>
      <c r="K140" s="42">
        <f t="shared" si="12"/>
        <v>-1.586200319128217E-2</v>
      </c>
    </row>
    <row r="141" spans="1:11" x14ac:dyDescent="0.25">
      <c r="A141" s="9">
        <v>2000</v>
      </c>
      <c r="B141" s="10">
        <v>36710</v>
      </c>
      <c r="C141" s="9">
        <v>185</v>
      </c>
      <c r="D141" s="11">
        <v>0.29166666666666702</v>
      </c>
      <c r="E141" s="36">
        <v>2.2410581842914441</v>
      </c>
      <c r="F141" s="51">
        <f t="shared" si="11"/>
        <v>185.29166666666666</v>
      </c>
      <c r="H141" s="69">
        <f>LN(E141)</f>
        <v>0.80694815802098629</v>
      </c>
      <c r="I141" s="69"/>
      <c r="J141" s="59">
        <v>3.2872400803967374</v>
      </c>
      <c r="K141" s="42">
        <f t="shared" si="12"/>
        <v>-3.9334053749522369E-3</v>
      </c>
    </row>
    <row r="142" spans="1:11" x14ac:dyDescent="0.25">
      <c r="A142" s="9">
        <v>2000</v>
      </c>
      <c r="B142" s="10">
        <v>36710</v>
      </c>
      <c r="C142" s="9">
        <v>185</v>
      </c>
      <c r="D142" s="11">
        <v>0.33333333333333298</v>
      </c>
      <c r="E142" s="7">
        <v>2.2608535928576785</v>
      </c>
      <c r="F142" s="5">
        <f t="shared" si="11"/>
        <v>185.33333333333334</v>
      </c>
      <c r="G142" s="67"/>
      <c r="H142" s="67"/>
      <c r="I142" s="67"/>
      <c r="J142" s="59">
        <v>3.2765804452342659</v>
      </c>
      <c r="K142" s="41">
        <f t="shared" si="12"/>
        <v>1.9795408566234407E-2</v>
      </c>
    </row>
    <row r="143" spans="1:11" x14ac:dyDescent="0.25">
      <c r="A143" s="9">
        <v>2000</v>
      </c>
      <c r="B143" s="10">
        <v>36710</v>
      </c>
      <c r="C143" s="9">
        <v>185</v>
      </c>
      <c r="D143" s="11">
        <v>0.375</v>
      </c>
      <c r="E143" s="7">
        <v>2.2973056283533295</v>
      </c>
      <c r="F143" s="5">
        <f t="shared" si="11"/>
        <v>185.375</v>
      </c>
      <c r="G143" s="67"/>
      <c r="H143" s="67"/>
      <c r="I143" s="67"/>
      <c r="J143" s="59">
        <v>3.3302265389096979</v>
      </c>
      <c r="K143" s="41">
        <f t="shared" si="12"/>
        <v>3.6452035495651014E-2</v>
      </c>
    </row>
    <row r="144" spans="1:11" x14ac:dyDescent="0.25">
      <c r="A144" s="9">
        <v>2000</v>
      </c>
      <c r="B144" s="10">
        <v>36710</v>
      </c>
      <c r="C144" s="9">
        <v>185</v>
      </c>
      <c r="D144" s="11">
        <v>0.41666666666666702</v>
      </c>
      <c r="E144" s="7">
        <v>2.3222057431102781</v>
      </c>
      <c r="F144" s="5">
        <f t="shared" si="11"/>
        <v>185.41666666666666</v>
      </c>
      <c r="G144" s="67"/>
      <c r="H144" s="67"/>
      <c r="I144" s="67"/>
      <c r="J144" s="59">
        <v>3.4290125429629525</v>
      </c>
      <c r="K144" s="41">
        <f t="shared" si="12"/>
        <v>2.4900114756948533E-2</v>
      </c>
    </row>
    <row r="145" spans="1:11" x14ac:dyDescent="0.25">
      <c r="A145" s="9">
        <v>2000</v>
      </c>
      <c r="B145" s="10">
        <v>36710</v>
      </c>
      <c r="C145" s="9">
        <v>185</v>
      </c>
      <c r="D145" s="11">
        <v>0.45833333333333298</v>
      </c>
      <c r="E145" s="7">
        <v>2.3433297470260515</v>
      </c>
      <c r="F145" s="5">
        <f t="shared" si="11"/>
        <v>185.45833333333334</v>
      </c>
      <c r="G145" s="67"/>
      <c r="H145" s="67"/>
      <c r="I145" s="67"/>
      <c r="J145" s="59">
        <v>3.4964925287541413</v>
      </c>
      <c r="K145" s="41">
        <f t="shared" si="12"/>
        <v>2.1124003915773404E-2</v>
      </c>
    </row>
    <row r="146" spans="1:11" x14ac:dyDescent="0.25">
      <c r="A146" s="9">
        <v>2000</v>
      </c>
      <c r="B146" s="10">
        <v>36710</v>
      </c>
      <c r="C146" s="9">
        <v>185</v>
      </c>
      <c r="D146" s="11">
        <v>0.5</v>
      </c>
      <c r="E146" s="7">
        <v>2.3734856534799507</v>
      </c>
      <c r="F146" s="5">
        <f t="shared" si="11"/>
        <v>185.5</v>
      </c>
      <c r="G146" s="67"/>
      <c r="H146" s="67"/>
      <c r="I146" s="67"/>
      <c r="J146" s="59">
        <v>3.5537391518321173</v>
      </c>
      <c r="K146" s="41">
        <f t="shared" si="12"/>
        <v>3.0155906453899206E-2</v>
      </c>
    </row>
    <row r="147" spans="1:11" x14ac:dyDescent="0.25">
      <c r="A147" s="9">
        <v>2000</v>
      </c>
      <c r="B147" s="10">
        <v>36710</v>
      </c>
      <c r="C147" s="9">
        <v>185</v>
      </c>
      <c r="D147" s="11">
        <v>0.54166666666666696</v>
      </c>
      <c r="E147" s="7">
        <v>2.3998849249033474</v>
      </c>
      <c r="F147" s="5">
        <f t="shared" si="11"/>
        <v>185.54166666666666</v>
      </c>
      <c r="G147" s="67"/>
      <c r="H147" s="67"/>
      <c r="I147" s="67"/>
      <c r="J147" s="59">
        <v>3.6354624755554212</v>
      </c>
      <c r="K147" s="41">
        <f t="shared" si="12"/>
        <v>2.6399271423396709E-2</v>
      </c>
    </row>
    <row r="148" spans="1:11" x14ac:dyDescent="0.25">
      <c r="A148" s="9">
        <v>2000</v>
      </c>
      <c r="B148" s="10">
        <v>36710</v>
      </c>
      <c r="C148" s="9">
        <v>185</v>
      </c>
      <c r="D148" s="11">
        <v>0.58333333333333304</v>
      </c>
      <c r="E148" s="7">
        <v>2.4222807378690594</v>
      </c>
      <c r="F148" s="5">
        <f t="shared" si="11"/>
        <v>185.58333333333334</v>
      </c>
      <c r="G148" s="67"/>
      <c r="H148" s="67"/>
      <c r="I148" s="67"/>
      <c r="J148" s="59">
        <v>3.707005216540237</v>
      </c>
      <c r="K148" s="41">
        <f t="shared" si="12"/>
        <v>2.2395812965712025E-2</v>
      </c>
    </row>
    <row r="149" spans="1:11" x14ac:dyDescent="0.25">
      <c r="A149" s="9">
        <v>2000</v>
      </c>
      <c r="B149" s="10">
        <v>36710</v>
      </c>
      <c r="C149" s="9">
        <v>185</v>
      </c>
      <c r="D149" s="11">
        <v>0.625</v>
      </c>
      <c r="E149" s="7">
        <v>2.4268037110378247</v>
      </c>
      <c r="F149" s="5">
        <f t="shared" si="11"/>
        <v>185.625</v>
      </c>
      <c r="G149" s="67"/>
      <c r="H149" s="67"/>
      <c r="I149" s="67"/>
      <c r="J149" s="59">
        <v>3.7676984766099175</v>
      </c>
      <c r="K149" s="41">
        <f t="shared" si="12"/>
        <v>4.5229731687652652E-3</v>
      </c>
    </row>
    <row r="150" spans="1:11" x14ac:dyDescent="0.25">
      <c r="A150" s="9">
        <v>2000</v>
      </c>
      <c r="B150" s="10">
        <v>36710</v>
      </c>
      <c r="C150" s="9">
        <v>185</v>
      </c>
      <c r="D150" s="11">
        <v>0.66666666666666696</v>
      </c>
      <c r="E150" s="7">
        <v>2.4222807378690594</v>
      </c>
      <c r="F150" s="5">
        <f t="shared" si="11"/>
        <v>185.66666666666666</v>
      </c>
      <c r="G150" s="67"/>
      <c r="H150" s="67"/>
      <c r="I150" s="67"/>
      <c r="J150" s="59">
        <v>3.7799558564710698</v>
      </c>
      <c r="K150" s="41">
        <f t="shared" si="12"/>
        <v>-4.5229731687652652E-3</v>
      </c>
    </row>
    <row r="151" spans="1:11" x14ac:dyDescent="0.25">
      <c r="A151" s="9">
        <v>2000</v>
      </c>
      <c r="B151" s="10">
        <v>36710</v>
      </c>
      <c r="C151" s="9">
        <v>185</v>
      </c>
      <c r="D151" s="11">
        <v>0.70833333333333304</v>
      </c>
      <c r="E151" s="36">
        <v>2.4268037110378247</v>
      </c>
      <c r="F151" s="51">
        <f t="shared" si="11"/>
        <v>185.70833333333334</v>
      </c>
      <c r="G151" s="69">
        <f>LN(E151)</f>
        <v>0.8865750462746439</v>
      </c>
      <c r="H151" s="69"/>
      <c r="I151" s="69"/>
      <c r="J151" s="59">
        <v>3.7676984766099175</v>
      </c>
      <c r="K151" s="41">
        <f t="shared" si="12"/>
        <v>4.5229731687652652E-3</v>
      </c>
    </row>
    <row r="152" spans="1:11" x14ac:dyDescent="0.25">
      <c r="A152" s="9">
        <v>2000</v>
      </c>
      <c r="B152" s="10">
        <v>36710</v>
      </c>
      <c r="C152" s="9">
        <v>185</v>
      </c>
      <c r="D152" s="11">
        <v>0.75</v>
      </c>
      <c r="E152" s="36">
        <v>2.4177724314853934</v>
      </c>
      <c r="F152" s="51">
        <f t="shared" si="11"/>
        <v>185.75</v>
      </c>
      <c r="G152" s="69">
        <f t="shared" ref="G152:G165" si="13">LN(E152)</f>
        <v>0.88284663340682312</v>
      </c>
      <c r="H152" s="69"/>
      <c r="I152" s="69"/>
      <c r="J152" s="59">
        <v>3.7799558564710698</v>
      </c>
      <c r="K152" s="42">
        <f t="shared" si="12"/>
        <v>-9.0312795524312151E-3</v>
      </c>
    </row>
    <row r="153" spans="1:11" x14ac:dyDescent="0.25">
      <c r="A153" s="9">
        <v>2000</v>
      </c>
      <c r="B153" s="10">
        <v>36710</v>
      </c>
      <c r="C153" s="9">
        <v>185</v>
      </c>
      <c r="D153" s="11">
        <v>0.79166666666666696</v>
      </c>
      <c r="E153" s="36">
        <v>2.3910279430537891</v>
      </c>
      <c r="F153" s="51">
        <f t="shared" si="11"/>
        <v>185.79166666666666</v>
      </c>
      <c r="G153" s="69">
        <f t="shared" si="13"/>
        <v>0.87172337517234344</v>
      </c>
      <c r="H153" s="69"/>
      <c r="I153" s="69"/>
      <c r="J153" s="59">
        <v>3.7554808441338579</v>
      </c>
      <c r="K153" s="42">
        <f t="shared" si="12"/>
        <v>-2.6744488431604374E-2</v>
      </c>
    </row>
    <row r="154" spans="1:11" x14ac:dyDescent="0.25">
      <c r="A154" s="9">
        <v>2000</v>
      </c>
      <c r="B154" s="10">
        <v>36710</v>
      </c>
      <c r="C154" s="9">
        <v>185</v>
      </c>
      <c r="D154" s="11">
        <v>0.83333333333333304</v>
      </c>
      <c r="E154" s="36">
        <v>2.3647996055032512</v>
      </c>
      <c r="F154" s="51">
        <f t="shared" si="11"/>
        <v>185.83333333333334</v>
      </c>
      <c r="G154" s="69">
        <f t="shared" si="13"/>
        <v>0.86069328495138797</v>
      </c>
      <c r="H154" s="69"/>
      <c r="I154" s="69"/>
      <c r="J154" s="59">
        <v>3.683002555701326</v>
      </c>
      <c r="K154" s="42">
        <f t="shared" si="12"/>
        <v>-2.6228337550537884E-2</v>
      </c>
    </row>
    <row r="155" spans="1:11" x14ac:dyDescent="0.25">
      <c r="A155" s="9">
        <v>2000</v>
      </c>
      <c r="B155" s="10">
        <v>36710</v>
      </c>
      <c r="C155" s="9">
        <v>185</v>
      </c>
      <c r="D155" s="11">
        <v>0.875</v>
      </c>
      <c r="E155" s="36">
        <v>2.3348389569334445</v>
      </c>
      <c r="F155" s="51">
        <f t="shared" si="11"/>
        <v>185.875</v>
      </c>
      <c r="G155" s="69">
        <f t="shared" si="13"/>
        <v>0.84794291954899081</v>
      </c>
      <c r="H155" s="69"/>
      <c r="I155" s="69"/>
      <c r="J155" s="59">
        <v>3.6119230501443118</v>
      </c>
      <c r="K155" s="42">
        <f t="shared" si="12"/>
        <v>-2.9960648569806736E-2</v>
      </c>
    </row>
    <row r="156" spans="1:11" x14ac:dyDescent="0.25">
      <c r="A156" s="9">
        <v>2000</v>
      </c>
      <c r="B156" s="10">
        <v>36710</v>
      </c>
      <c r="C156" s="9">
        <v>185</v>
      </c>
      <c r="D156" s="11">
        <v>0.91666666666666696</v>
      </c>
      <c r="E156" s="36">
        <v>2.3055518083099291</v>
      </c>
      <c r="F156" s="51">
        <f t="shared" si="11"/>
        <v>185.91666666666666</v>
      </c>
      <c r="G156" s="69">
        <f t="shared" si="13"/>
        <v>0.83532004402781102</v>
      </c>
      <c r="H156" s="69"/>
      <c r="I156" s="69"/>
      <c r="J156" s="59">
        <v>3.5307288805784403</v>
      </c>
      <c r="K156" s="42">
        <f t="shared" si="12"/>
        <v>-2.9287148623515336E-2</v>
      </c>
    </row>
    <row r="157" spans="1:11" s="35" customFormat="1" x14ac:dyDescent="0.25">
      <c r="A157" s="38">
        <v>2000</v>
      </c>
      <c r="B157" s="39">
        <v>36710</v>
      </c>
      <c r="C157" s="38">
        <v>185</v>
      </c>
      <c r="D157" s="40">
        <v>0.95833333333333304</v>
      </c>
      <c r="E157" s="37">
        <v>2.2728860692893158</v>
      </c>
      <c r="F157" s="52">
        <f t="shared" si="11"/>
        <v>185.95833333333334</v>
      </c>
      <c r="G157" s="70">
        <f t="shared" si="13"/>
        <v>0.82105042011630036</v>
      </c>
      <c r="H157" s="70"/>
      <c r="I157" s="70"/>
      <c r="J157" s="60">
        <v>3.4513599141190494</v>
      </c>
      <c r="K157" s="37">
        <f t="shared" si="12"/>
        <v>-3.2665739020613316E-2</v>
      </c>
    </row>
    <row r="158" spans="1:11" x14ac:dyDescent="0.25">
      <c r="A158" s="9">
        <v>2000</v>
      </c>
      <c r="B158" s="10">
        <v>36711</v>
      </c>
      <c r="C158" s="9">
        <v>186</v>
      </c>
      <c r="D158" s="11">
        <v>0</v>
      </c>
      <c r="E158" s="36">
        <v>2.2489377915122248</v>
      </c>
      <c r="F158" s="51">
        <f t="shared" si="11"/>
        <v>186</v>
      </c>
      <c r="G158" s="69">
        <f t="shared" si="13"/>
        <v>0.8104580120842706</v>
      </c>
      <c r="H158" s="69"/>
      <c r="I158" s="69"/>
      <c r="J158" s="59">
        <v>3.3628348761228066</v>
      </c>
      <c r="K158" s="42">
        <f t="shared" si="12"/>
        <v>-2.3948277777090965E-2</v>
      </c>
    </row>
    <row r="159" spans="1:11" x14ac:dyDescent="0.25">
      <c r="A159" s="9">
        <v>2000</v>
      </c>
      <c r="B159" s="10">
        <v>36711</v>
      </c>
      <c r="C159" s="9">
        <v>186</v>
      </c>
      <c r="D159" s="11">
        <v>4.1666666666666664E-2</v>
      </c>
      <c r="E159" s="36">
        <v>2.2215816568373143</v>
      </c>
      <c r="F159" s="51">
        <f t="shared" si="11"/>
        <v>186.04166666666666</v>
      </c>
      <c r="G159" s="69">
        <f t="shared" si="13"/>
        <v>0.79821940024127136</v>
      </c>
      <c r="H159" s="69"/>
      <c r="I159" s="69"/>
      <c r="J159" s="59">
        <v>3.2979343943420725</v>
      </c>
      <c r="K159" s="42">
        <f t="shared" si="12"/>
        <v>-2.7356134674910493E-2</v>
      </c>
    </row>
    <row r="160" spans="1:11" x14ac:dyDescent="0.25">
      <c r="A160" s="9">
        <v>2000</v>
      </c>
      <c r="B160" s="10">
        <v>36711</v>
      </c>
      <c r="C160" s="9">
        <v>186</v>
      </c>
      <c r="D160" s="11">
        <v>8.3333333333333301E-2</v>
      </c>
      <c r="E160" s="36">
        <v>2.1948404739779948</v>
      </c>
      <c r="F160" s="51">
        <f t="shared" si="11"/>
        <v>186.08333333333334</v>
      </c>
      <c r="G160" s="69">
        <f t="shared" si="13"/>
        <v>0.78610936688284183</v>
      </c>
      <c r="H160" s="69"/>
      <c r="I160" s="69"/>
      <c r="J160" s="59">
        <v>3.2237985280144019</v>
      </c>
      <c r="K160" s="42">
        <f t="shared" si="12"/>
        <v>-2.674118285931959E-2</v>
      </c>
    </row>
    <row r="161" spans="1:11" x14ac:dyDescent="0.25">
      <c r="A161" s="9">
        <v>2000</v>
      </c>
      <c r="B161" s="10">
        <v>36711</v>
      </c>
      <c r="C161" s="9">
        <v>186</v>
      </c>
      <c r="D161" s="11">
        <v>0.125</v>
      </c>
      <c r="E161" s="36">
        <v>2.1613403446152661</v>
      </c>
      <c r="F161" s="51">
        <f t="shared" si="11"/>
        <v>186.125</v>
      </c>
      <c r="G161" s="69">
        <f t="shared" si="13"/>
        <v>0.77072855916147076</v>
      </c>
      <c r="H161" s="69"/>
      <c r="I161" s="69"/>
      <c r="J161" s="59">
        <v>3.1513291977723443</v>
      </c>
      <c r="K161" s="42">
        <f t="shared" si="12"/>
        <v>-3.3500129362728615E-2</v>
      </c>
    </row>
    <row r="162" spans="1:11" x14ac:dyDescent="0.25">
      <c r="A162" s="9">
        <v>2000</v>
      </c>
      <c r="B162" s="10">
        <v>36711</v>
      </c>
      <c r="C162" s="9">
        <v>186</v>
      </c>
      <c r="D162" s="11">
        <v>0.16666666666666699</v>
      </c>
      <c r="E162" s="36">
        <v>2.1359533554227341</v>
      </c>
      <c r="F162" s="51">
        <f t="shared" si="11"/>
        <v>186.16666666666666</v>
      </c>
      <c r="G162" s="69">
        <f t="shared" si="13"/>
        <v>0.75891308351060283</v>
      </c>
      <c r="H162" s="69"/>
      <c r="I162" s="69"/>
      <c r="J162" s="59">
        <v>3.0605429393367647</v>
      </c>
      <c r="K162" s="42">
        <f t="shared" si="12"/>
        <v>-2.5386989192532017E-2</v>
      </c>
    </row>
    <row r="163" spans="1:11" x14ac:dyDescent="0.25">
      <c r="A163" s="9">
        <v>2000</v>
      </c>
      <c r="B163" s="10">
        <v>36711</v>
      </c>
      <c r="C163" s="9">
        <v>186</v>
      </c>
      <c r="D163" s="11">
        <v>0.20833333333333301</v>
      </c>
      <c r="E163" s="36">
        <v>2.1181699450672018</v>
      </c>
      <c r="F163" s="51">
        <f t="shared" si="11"/>
        <v>186.20833333333334</v>
      </c>
      <c r="G163" s="69">
        <f t="shared" si="13"/>
        <v>0.75055248242449368</v>
      </c>
      <c r="H163" s="69"/>
      <c r="I163" s="69"/>
      <c r="J163" s="59">
        <v>2.9917435106307155</v>
      </c>
      <c r="K163" s="42">
        <f t="shared" si="12"/>
        <v>-1.7783410355532325E-2</v>
      </c>
    </row>
    <row r="164" spans="1:11" x14ac:dyDescent="0.25">
      <c r="A164" s="9">
        <v>2000</v>
      </c>
      <c r="B164" s="10">
        <v>36711</v>
      </c>
      <c r="C164" s="9">
        <v>186</v>
      </c>
      <c r="D164" s="11">
        <v>0.25</v>
      </c>
      <c r="E164" s="36">
        <v>2.107637701545233</v>
      </c>
      <c r="F164" s="51">
        <f t="shared" si="11"/>
        <v>186.25</v>
      </c>
      <c r="G164" s="69">
        <f t="shared" si="13"/>
        <v>0.74556774757088473</v>
      </c>
      <c r="H164" s="69"/>
      <c r="I164" s="69"/>
      <c r="J164" s="59">
        <v>2.9435499866319832</v>
      </c>
      <c r="K164" s="42">
        <f t="shared" si="12"/>
        <v>-1.0532243521968798E-2</v>
      </c>
    </row>
    <row r="165" spans="1:11" x14ac:dyDescent="0.25">
      <c r="A165" s="9">
        <v>2000</v>
      </c>
      <c r="B165" s="10">
        <v>36711</v>
      </c>
      <c r="C165" s="9">
        <v>186</v>
      </c>
      <c r="D165" s="11">
        <v>0.29166666666666702</v>
      </c>
      <c r="E165" s="36">
        <v>2.0972075858294232</v>
      </c>
      <c r="F165" s="51">
        <f t="shared" si="11"/>
        <v>186.29166666666666</v>
      </c>
      <c r="G165" s="69">
        <f t="shared" si="13"/>
        <v>0.74060673883225436</v>
      </c>
      <c r="H165" s="69"/>
      <c r="I165" s="69"/>
      <c r="J165" s="59">
        <v>2.9150073212607936</v>
      </c>
      <c r="K165" s="42">
        <f t="shared" si="12"/>
        <v>-1.0430115715809762E-2</v>
      </c>
    </row>
    <row r="166" spans="1:11" x14ac:dyDescent="0.25">
      <c r="A166" s="9">
        <v>2000</v>
      </c>
      <c r="B166" s="10">
        <v>36711</v>
      </c>
      <c r="C166" s="9">
        <v>186</v>
      </c>
      <c r="D166" s="11">
        <v>0.33333333333333298</v>
      </c>
      <c r="E166" s="7">
        <v>2.0972075858294232</v>
      </c>
      <c r="F166" s="5">
        <f t="shared" si="11"/>
        <v>186.33333333333334</v>
      </c>
      <c r="G166" s="67"/>
      <c r="H166" s="67"/>
      <c r="I166" s="67"/>
      <c r="J166" s="59">
        <v>2.8867414250119876</v>
      </c>
      <c r="K166" s="41">
        <f t="shared" si="12"/>
        <v>0</v>
      </c>
    </row>
    <row r="167" spans="1:11" x14ac:dyDescent="0.25">
      <c r="A167" s="9">
        <v>2000</v>
      </c>
      <c r="B167" s="10">
        <v>36711</v>
      </c>
      <c r="C167" s="9">
        <v>186</v>
      </c>
      <c r="D167" s="11">
        <v>0.375</v>
      </c>
      <c r="E167" s="7">
        <v>2.1111370526697106</v>
      </c>
      <c r="F167" s="5">
        <f t="shared" si="11"/>
        <v>186.375</v>
      </c>
      <c r="G167" s="67"/>
      <c r="H167" s="67"/>
      <c r="I167" s="67"/>
      <c r="J167" s="59">
        <v>2.8867414250119876</v>
      </c>
      <c r="K167" s="41">
        <f t="shared" si="12"/>
        <v>1.3929466840287397E-2</v>
      </c>
    </row>
    <row r="168" spans="1:11" x14ac:dyDescent="0.25">
      <c r="A168" s="9">
        <v>2000</v>
      </c>
      <c r="B168" s="10">
        <v>36711</v>
      </c>
      <c r="C168" s="9">
        <v>186</v>
      </c>
      <c r="D168" s="11">
        <v>0.41666666666666702</v>
      </c>
      <c r="E168" s="7">
        <v>2.1217035605338075</v>
      </c>
      <c r="F168" s="5">
        <f t="shared" si="11"/>
        <v>186.41666666666666</v>
      </c>
      <c r="G168" s="67"/>
      <c r="H168" s="67"/>
      <c r="I168" s="67"/>
      <c r="J168" s="59">
        <v>2.9244906576414915</v>
      </c>
      <c r="K168" s="41">
        <f t="shared" si="12"/>
        <v>1.0566507864096852E-2</v>
      </c>
    </row>
    <row r="169" spans="1:11" x14ac:dyDescent="0.25">
      <c r="A169" s="9">
        <v>2000</v>
      </c>
      <c r="B169" s="10">
        <v>36711</v>
      </c>
      <c r="C169" s="9">
        <v>186</v>
      </c>
      <c r="D169" s="11">
        <v>0.45833333333333298</v>
      </c>
      <c r="E169" s="7">
        <v>2.1395448253108942</v>
      </c>
      <c r="F169" s="5">
        <f t="shared" si="11"/>
        <v>186.45833333333334</v>
      </c>
      <c r="G169" s="67"/>
      <c r="H169" s="67"/>
      <c r="I169" s="67"/>
      <c r="J169" s="59">
        <v>2.9531261803084212</v>
      </c>
      <c r="K169" s="41">
        <f t="shared" si="12"/>
        <v>1.7841264777086696E-2</v>
      </c>
    </row>
    <row r="170" spans="1:11" x14ac:dyDescent="0.25">
      <c r="A170" s="9">
        <v>2000</v>
      </c>
      <c r="B170" s="10">
        <v>36711</v>
      </c>
      <c r="C170" s="9">
        <v>186</v>
      </c>
      <c r="D170" s="11">
        <v>0.5</v>
      </c>
      <c r="E170" s="7">
        <v>2.1687004191342307</v>
      </c>
      <c r="F170" s="5">
        <f t="shared" si="11"/>
        <v>186.5</v>
      </c>
      <c r="G170" s="67"/>
      <c r="H170" s="67"/>
      <c r="I170" s="67"/>
      <c r="J170" s="59">
        <v>3.0014764913574359</v>
      </c>
      <c r="K170" s="41">
        <f t="shared" si="12"/>
        <v>2.9155593823336545E-2</v>
      </c>
    </row>
    <row r="171" spans="1:11" x14ac:dyDescent="0.25">
      <c r="A171" s="9">
        <v>2000</v>
      </c>
      <c r="B171" s="10">
        <v>36711</v>
      </c>
      <c r="C171" s="9">
        <v>186</v>
      </c>
      <c r="D171" s="11">
        <v>0.54166666666666696</v>
      </c>
      <c r="E171" s="7">
        <v>2.2100466629296136</v>
      </c>
      <c r="F171" s="5">
        <f t="shared" si="11"/>
        <v>186.54166666666666</v>
      </c>
      <c r="G171" s="67"/>
      <c r="H171" s="67"/>
      <c r="I171" s="67"/>
      <c r="J171" s="59">
        <v>3.080488940743173</v>
      </c>
      <c r="K171" s="41">
        <f t="shared" si="12"/>
        <v>4.1346243795382875E-2</v>
      </c>
    </row>
    <row r="172" spans="1:11" x14ac:dyDescent="0.25">
      <c r="A172" s="9">
        <v>2000</v>
      </c>
      <c r="B172" s="10">
        <v>36711</v>
      </c>
      <c r="C172" s="9">
        <v>186</v>
      </c>
      <c r="D172" s="11">
        <v>0.58333333333333304</v>
      </c>
      <c r="E172" s="7">
        <v>2.2528968314594393</v>
      </c>
      <c r="F172" s="5">
        <f t="shared" si="11"/>
        <v>186.58333333333334</v>
      </c>
      <c r="G172" s="67"/>
      <c r="H172" s="67"/>
      <c r="I172" s="67"/>
      <c r="J172" s="59">
        <v>3.1925383819230722</v>
      </c>
      <c r="K172" s="41">
        <f t="shared" si="12"/>
        <v>4.2850168529825705E-2</v>
      </c>
    </row>
    <row r="173" spans="1:11" x14ac:dyDescent="0.25">
      <c r="A173" s="9">
        <v>2000</v>
      </c>
      <c r="B173" s="10">
        <v>36711</v>
      </c>
      <c r="C173" s="9">
        <v>186</v>
      </c>
      <c r="D173" s="11">
        <v>0.625</v>
      </c>
      <c r="E173" s="7">
        <v>2.2850363632460993</v>
      </c>
      <c r="F173" s="5">
        <f t="shared" si="11"/>
        <v>186.625</v>
      </c>
      <c r="G173" s="67"/>
      <c r="H173" s="67"/>
      <c r="I173" s="67"/>
      <c r="J173" s="59">
        <v>3.3086634998900788</v>
      </c>
      <c r="K173" s="41">
        <f t="shared" si="12"/>
        <v>3.2139531786659958E-2</v>
      </c>
    </row>
    <row r="174" spans="1:11" x14ac:dyDescent="0.25">
      <c r="A174" s="9">
        <v>2000</v>
      </c>
      <c r="B174" s="10">
        <v>36711</v>
      </c>
      <c r="C174" s="9">
        <v>186</v>
      </c>
      <c r="D174" s="11">
        <v>0.66666666666666696</v>
      </c>
      <c r="E174" s="7">
        <v>2.3264031442533155</v>
      </c>
      <c r="F174" s="5">
        <f t="shared" si="11"/>
        <v>186.66666666666666</v>
      </c>
      <c r="G174" s="67"/>
      <c r="H174" s="67"/>
      <c r="I174" s="67"/>
      <c r="J174" s="59">
        <v>3.3957625020219493</v>
      </c>
      <c r="K174" s="41">
        <f t="shared" si="12"/>
        <v>4.1366781007216247E-2</v>
      </c>
    </row>
    <row r="175" spans="1:11" x14ac:dyDescent="0.25">
      <c r="A175" s="9">
        <v>2000</v>
      </c>
      <c r="B175" s="10">
        <v>36711</v>
      </c>
      <c r="C175" s="9">
        <v>186</v>
      </c>
      <c r="D175" s="11">
        <v>0.70833333333333304</v>
      </c>
      <c r="E175" s="7">
        <v>2.3561697992234025</v>
      </c>
      <c r="F175" s="5">
        <f t="shared" si="11"/>
        <v>186.70833333333334</v>
      </c>
      <c r="G175" s="67"/>
      <c r="H175" s="67"/>
      <c r="I175" s="67"/>
      <c r="J175" s="59">
        <v>3.5078675996024811</v>
      </c>
      <c r="K175" s="41">
        <f t="shared" si="12"/>
        <v>2.9766654970087014E-2</v>
      </c>
    </row>
    <row r="176" spans="1:11" x14ac:dyDescent="0.25">
      <c r="A176" s="9">
        <v>2000</v>
      </c>
      <c r="B176" s="10">
        <v>36711</v>
      </c>
      <c r="C176" s="9">
        <v>186</v>
      </c>
      <c r="D176" s="11">
        <v>0.75</v>
      </c>
      <c r="E176" s="7">
        <v>2.3822283096887822</v>
      </c>
      <c r="F176" s="5">
        <f t="shared" si="11"/>
        <v>186.75</v>
      </c>
      <c r="G176" s="67"/>
      <c r="H176" s="67"/>
      <c r="I176" s="67"/>
      <c r="J176" s="59">
        <v>3.5885360412558338</v>
      </c>
      <c r="K176" s="41">
        <f t="shared" si="12"/>
        <v>2.6058510465379658E-2</v>
      </c>
    </row>
    <row r="177" spans="1:11" x14ac:dyDescent="0.25">
      <c r="A177" s="9">
        <v>2000</v>
      </c>
      <c r="B177" s="10">
        <v>36711</v>
      </c>
      <c r="C177" s="9">
        <v>186</v>
      </c>
      <c r="D177" s="11">
        <v>0.79166666666666696</v>
      </c>
      <c r="E177" s="36">
        <v>2.395449242115629</v>
      </c>
      <c r="F177" s="51">
        <f t="shared" si="11"/>
        <v>186.79166666666666</v>
      </c>
      <c r="G177" s="69">
        <f>LN(E177)</f>
        <v>0.87357078826897583</v>
      </c>
      <c r="H177" s="69"/>
      <c r="I177" s="69"/>
      <c r="J177" s="59">
        <v>3.6591553108097075</v>
      </c>
      <c r="K177" s="41">
        <f t="shared" si="12"/>
        <v>1.3220932426846854E-2</v>
      </c>
    </row>
    <row r="178" spans="1:11" x14ac:dyDescent="0.25">
      <c r="A178" s="9">
        <v>2000</v>
      </c>
      <c r="B178" s="10">
        <v>36711</v>
      </c>
      <c r="C178" s="9">
        <v>186</v>
      </c>
      <c r="D178" s="11">
        <v>0.83333333333333304</v>
      </c>
      <c r="E178" s="36">
        <v>2.386620981075275</v>
      </c>
      <c r="F178" s="51">
        <f t="shared" si="11"/>
        <v>186.83333333333334</v>
      </c>
      <c r="G178" s="69">
        <f t="shared" ref="G178:G187" si="14">LN(E178)</f>
        <v>0.86987855011366766</v>
      </c>
      <c r="H178" s="69"/>
      <c r="I178" s="69"/>
      <c r="J178" s="59">
        <v>3.6949843959773148</v>
      </c>
      <c r="K178" s="42">
        <f t="shared" si="12"/>
        <v>-8.8282610403540573E-3</v>
      </c>
    </row>
    <row r="179" spans="1:11" x14ac:dyDescent="0.25">
      <c r="A179" s="9">
        <v>2000</v>
      </c>
      <c r="B179" s="10">
        <v>36711</v>
      </c>
      <c r="C179" s="9">
        <v>186</v>
      </c>
      <c r="D179" s="11">
        <v>0.875</v>
      </c>
      <c r="E179" s="36">
        <v>2.3734856534799507</v>
      </c>
      <c r="F179" s="51">
        <f t="shared" si="11"/>
        <v>186.875</v>
      </c>
      <c r="G179" s="69">
        <f t="shared" si="14"/>
        <v>0.86435961453339494</v>
      </c>
      <c r="H179" s="69"/>
      <c r="I179" s="69"/>
      <c r="J179" s="59">
        <v>3.6710595693096884</v>
      </c>
      <c r="K179" s="42">
        <f t="shared" si="12"/>
        <v>-1.313532759532432E-2</v>
      </c>
    </row>
    <row r="180" spans="1:11" x14ac:dyDescent="0.25">
      <c r="A180" s="9">
        <v>2000</v>
      </c>
      <c r="B180" s="10">
        <v>36711</v>
      </c>
      <c r="C180" s="9">
        <v>186</v>
      </c>
      <c r="D180" s="11">
        <v>0.91666666666666696</v>
      </c>
      <c r="E180" s="36">
        <v>2.3390774574642537</v>
      </c>
      <c r="F180" s="51">
        <f t="shared" si="11"/>
        <v>186.91666666666666</v>
      </c>
      <c r="G180" s="69">
        <f t="shared" si="14"/>
        <v>0.84975660268616149</v>
      </c>
      <c r="H180" s="69"/>
      <c r="I180" s="69"/>
      <c r="J180" s="59">
        <v>3.6354624755554212</v>
      </c>
      <c r="K180" s="42">
        <f t="shared" si="12"/>
        <v>-3.4408196015697001E-2</v>
      </c>
    </row>
    <row r="181" spans="1:11" s="35" customFormat="1" x14ac:dyDescent="0.25">
      <c r="A181" s="38">
        <v>2000</v>
      </c>
      <c r="B181" s="39">
        <v>36711</v>
      </c>
      <c r="C181" s="38">
        <v>186</v>
      </c>
      <c r="D181" s="40">
        <v>0.95833333333333304</v>
      </c>
      <c r="E181" s="37">
        <v>2.3096950295321745</v>
      </c>
      <c r="F181" s="52">
        <f t="shared" si="11"/>
        <v>186.95833333333334</v>
      </c>
      <c r="G181" s="70">
        <f t="shared" si="14"/>
        <v>0.83711549397050744</v>
      </c>
      <c r="H181" s="70"/>
      <c r="I181" s="70"/>
      <c r="J181" s="60">
        <v>3.5422153318814464</v>
      </c>
      <c r="K181" s="37">
        <f t="shared" si="12"/>
        <v>-2.9382427932079125E-2</v>
      </c>
    </row>
    <row r="182" spans="1:11" x14ac:dyDescent="0.25">
      <c r="A182" s="9">
        <v>2000</v>
      </c>
      <c r="B182" s="10">
        <v>36712</v>
      </c>
      <c r="C182" s="9">
        <v>187</v>
      </c>
      <c r="D182" s="11">
        <v>0</v>
      </c>
      <c r="E182" s="36">
        <v>2.2850363632460993</v>
      </c>
      <c r="F182" s="51">
        <f t="shared" si="11"/>
        <v>187</v>
      </c>
      <c r="G182" s="69">
        <f t="shared" si="14"/>
        <v>0.82638193811280347</v>
      </c>
      <c r="H182" s="69"/>
      <c r="I182" s="69"/>
      <c r="J182" s="59">
        <v>3.4625881559137524</v>
      </c>
      <c r="K182" s="42">
        <f t="shared" si="12"/>
        <v>-2.465866628607527E-2</v>
      </c>
    </row>
    <row r="183" spans="1:11" x14ac:dyDescent="0.25">
      <c r="A183" s="9">
        <v>2000</v>
      </c>
      <c r="B183" s="10">
        <v>36712</v>
      </c>
      <c r="C183" s="9">
        <v>187</v>
      </c>
      <c r="D183" s="11">
        <v>4.1666666666666664E-2</v>
      </c>
      <c r="E183" s="36">
        <v>2.2608535928576785</v>
      </c>
      <c r="F183" s="51">
        <f t="shared" si="11"/>
        <v>187.04166666666666</v>
      </c>
      <c r="G183" s="69">
        <f t="shared" si="14"/>
        <v>0.81574243792975731</v>
      </c>
      <c r="H183" s="69"/>
      <c r="I183" s="69"/>
      <c r="J183" s="59">
        <v>3.3957625020219493</v>
      </c>
      <c r="K183" s="42">
        <f t="shared" si="12"/>
        <v>-2.418277038842076E-2</v>
      </c>
    </row>
    <row r="184" spans="1:11" x14ac:dyDescent="0.25">
      <c r="A184" s="9">
        <v>2000</v>
      </c>
      <c r="B184" s="10">
        <v>36712</v>
      </c>
      <c r="C184" s="9">
        <v>187</v>
      </c>
      <c r="D184" s="11">
        <v>8.3333333333333301E-2</v>
      </c>
      <c r="E184" s="36">
        <v>2.2410581842914441</v>
      </c>
      <c r="F184" s="51">
        <f t="shared" si="11"/>
        <v>187.08333333333334</v>
      </c>
      <c r="G184" s="69">
        <f t="shared" si="14"/>
        <v>0.80694815802098629</v>
      </c>
      <c r="H184" s="69"/>
      <c r="I184" s="69"/>
      <c r="J184" s="59">
        <v>3.3302265389096979</v>
      </c>
      <c r="K184" s="42">
        <f t="shared" si="12"/>
        <v>-1.9795408566234407E-2</v>
      </c>
    </row>
    <row r="185" spans="1:11" x14ac:dyDescent="0.25">
      <c r="A185" s="9">
        <v>2000</v>
      </c>
      <c r="B185" s="10">
        <v>36712</v>
      </c>
      <c r="C185" s="9">
        <v>187</v>
      </c>
      <c r="D185" s="11">
        <v>0.125</v>
      </c>
      <c r="E185" s="36">
        <v>2.2177241635761824</v>
      </c>
      <c r="F185" s="51">
        <f t="shared" si="11"/>
        <v>187.125</v>
      </c>
      <c r="G185" s="69">
        <f t="shared" si="14"/>
        <v>0.79648151851468652</v>
      </c>
      <c r="H185" s="69"/>
      <c r="I185" s="69"/>
      <c r="J185" s="59">
        <v>3.2765804452342659</v>
      </c>
      <c r="K185" s="42">
        <f t="shared" si="12"/>
        <v>-2.3334020715261694E-2</v>
      </c>
    </row>
    <row r="186" spans="1:11" x14ac:dyDescent="0.25">
      <c r="A186" s="9">
        <v>2000</v>
      </c>
      <c r="B186" s="10">
        <v>36712</v>
      </c>
      <c r="C186" s="9">
        <v>187</v>
      </c>
      <c r="D186" s="11">
        <v>0.16666666666666699</v>
      </c>
      <c r="E186" s="36">
        <v>2.206226574550282</v>
      </c>
      <c r="F186" s="51">
        <f t="shared" si="11"/>
        <v>187.16666666666666</v>
      </c>
      <c r="G186" s="69">
        <f t="shared" si="14"/>
        <v>0.79128362387552342</v>
      </c>
      <c r="H186" s="69"/>
      <c r="I186" s="69"/>
      <c r="J186" s="59">
        <v>3.2133446167376212</v>
      </c>
      <c r="K186" s="42">
        <f t="shared" si="12"/>
        <v>-1.1497589025900368E-2</v>
      </c>
    </row>
    <row r="187" spans="1:11" x14ac:dyDescent="0.25">
      <c r="A187" s="9">
        <v>2000</v>
      </c>
      <c r="B187" s="10">
        <v>36712</v>
      </c>
      <c r="C187" s="9">
        <v>187</v>
      </c>
      <c r="D187" s="11">
        <v>0.20833333333333301</v>
      </c>
      <c r="E187" s="36">
        <v>2.1948404739779948</v>
      </c>
      <c r="F187" s="51">
        <f t="shared" si="11"/>
        <v>187.20833333333334</v>
      </c>
      <c r="G187" s="69">
        <f t="shared" si="14"/>
        <v>0.78610936688284183</v>
      </c>
      <c r="H187" s="69"/>
      <c r="I187" s="69"/>
      <c r="J187" s="59">
        <v>3.1821858388896533</v>
      </c>
      <c r="K187" s="42">
        <f t="shared" si="12"/>
        <v>-1.1386100572287283E-2</v>
      </c>
    </row>
    <row r="188" spans="1:11" x14ac:dyDescent="0.25">
      <c r="A188" s="9">
        <v>2000</v>
      </c>
      <c r="B188" s="10">
        <v>36712</v>
      </c>
      <c r="C188" s="9">
        <v>187</v>
      </c>
      <c r="D188" s="11">
        <v>0.25</v>
      </c>
      <c r="E188" s="7">
        <v>2.1948404739779948</v>
      </c>
      <c r="F188" s="5">
        <f t="shared" si="11"/>
        <v>187.25</v>
      </c>
      <c r="G188" s="67"/>
      <c r="H188" s="67"/>
      <c r="I188" s="67"/>
      <c r="J188" s="59">
        <v>3.1513291977723443</v>
      </c>
      <c r="K188" s="41">
        <f t="shared" si="12"/>
        <v>0</v>
      </c>
    </row>
    <row r="189" spans="1:11" x14ac:dyDescent="0.25">
      <c r="A189" s="9">
        <v>2000</v>
      </c>
      <c r="B189" s="10">
        <v>36712</v>
      </c>
      <c r="C189" s="9">
        <v>187</v>
      </c>
      <c r="D189" s="11">
        <v>0.29166666666666702</v>
      </c>
      <c r="E189" s="7">
        <v>2.2100466629296136</v>
      </c>
      <c r="F189" s="5">
        <f t="shared" si="11"/>
        <v>187.29166666666666</v>
      </c>
      <c r="G189" s="67"/>
      <c r="H189" s="67"/>
      <c r="I189" s="67"/>
      <c r="J189" s="59">
        <v>3.1513291977723443</v>
      </c>
      <c r="K189" s="41">
        <f t="shared" si="12"/>
        <v>1.5206188951618849E-2</v>
      </c>
    </row>
    <row r="190" spans="1:11" x14ac:dyDescent="0.25">
      <c r="A190" s="9">
        <v>2000</v>
      </c>
      <c r="B190" s="10">
        <v>36712</v>
      </c>
      <c r="C190" s="9">
        <v>187</v>
      </c>
      <c r="D190" s="11">
        <v>0.33333333333333298</v>
      </c>
      <c r="E190" s="7">
        <v>2.2371375338918571</v>
      </c>
      <c r="F190" s="5">
        <f t="shared" si="11"/>
        <v>187.33333333333334</v>
      </c>
      <c r="G190" s="67"/>
      <c r="H190" s="67"/>
      <c r="I190" s="67"/>
      <c r="J190" s="59">
        <v>3.1925383819230722</v>
      </c>
      <c r="K190" s="41">
        <f t="shared" si="12"/>
        <v>2.7090870962243496E-2</v>
      </c>
    </row>
    <row r="191" spans="1:11" x14ac:dyDescent="0.25">
      <c r="A191" s="9">
        <v>2000</v>
      </c>
      <c r="B191" s="10">
        <v>36712</v>
      </c>
      <c r="C191" s="9">
        <v>187</v>
      </c>
      <c r="D191" s="11">
        <v>0.375</v>
      </c>
      <c r="E191" s="7">
        <v>2.2608535928576785</v>
      </c>
      <c r="F191" s="5">
        <f t="shared" si="11"/>
        <v>187.375</v>
      </c>
      <c r="G191" s="67"/>
      <c r="H191" s="67"/>
      <c r="I191" s="67"/>
      <c r="J191" s="59">
        <v>3.2659553764006963</v>
      </c>
      <c r="K191" s="41">
        <f t="shared" si="12"/>
        <v>2.3716058965821407E-2</v>
      </c>
    </row>
    <row r="192" spans="1:11" x14ac:dyDescent="0.25">
      <c r="A192" s="9">
        <v>2000</v>
      </c>
      <c r="B192" s="10">
        <v>36712</v>
      </c>
      <c r="C192" s="9">
        <v>187</v>
      </c>
      <c r="D192" s="11">
        <v>0.41666666666666702</v>
      </c>
      <c r="E192" s="7">
        <v>2.2891128419716376</v>
      </c>
      <c r="F192" s="5">
        <f t="shared" si="11"/>
        <v>187.41666666666666</v>
      </c>
      <c r="G192" s="67"/>
      <c r="H192" s="67"/>
      <c r="I192" s="67"/>
      <c r="J192" s="59">
        <v>3.3302265389096979</v>
      </c>
      <c r="K192" s="41">
        <f t="shared" si="12"/>
        <v>2.8259249113959051E-2</v>
      </c>
    </row>
    <row r="193" spans="1:11" x14ac:dyDescent="0.25">
      <c r="A193" s="9">
        <v>2000</v>
      </c>
      <c r="B193" s="10">
        <v>36712</v>
      </c>
      <c r="C193" s="9">
        <v>187</v>
      </c>
      <c r="D193" s="11">
        <v>0.45833333333333298</v>
      </c>
      <c r="E193" s="7">
        <v>2.3306142007195056</v>
      </c>
      <c r="F193" s="5">
        <f t="shared" si="11"/>
        <v>187.45833333333334</v>
      </c>
      <c r="G193" s="67"/>
      <c r="H193" s="67"/>
      <c r="I193" s="67"/>
      <c r="J193" s="59">
        <v>3.4068098698418368</v>
      </c>
      <c r="K193" s="41">
        <f t="shared" si="12"/>
        <v>4.1501358747868089E-2</v>
      </c>
    </row>
    <row r="194" spans="1:11" x14ac:dyDescent="0.25">
      <c r="A194" s="9">
        <v>2000</v>
      </c>
      <c r="B194" s="10">
        <v>36712</v>
      </c>
      <c r="C194" s="9">
        <v>187</v>
      </c>
      <c r="D194" s="11">
        <v>0.5</v>
      </c>
      <c r="E194" s="7">
        <v>2.3734856534799507</v>
      </c>
      <c r="F194" s="5">
        <f t="shared" ref="F194:F257" si="15">SUM(C194+D194)</f>
        <v>187.5</v>
      </c>
      <c r="G194" s="67"/>
      <c r="H194" s="67"/>
      <c r="I194" s="67"/>
      <c r="J194" s="59">
        <v>3.5192796767466281</v>
      </c>
      <c r="K194" s="41">
        <f t="shared" si="12"/>
        <v>4.2871452760445017E-2</v>
      </c>
    </row>
    <row r="195" spans="1:11" x14ac:dyDescent="0.25">
      <c r="A195" s="9">
        <v>2000</v>
      </c>
      <c r="B195" s="10">
        <v>36712</v>
      </c>
      <c r="C195" s="9">
        <v>187</v>
      </c>
      <c r="D195" s="11">
        <v>0.54166666666666696</v>
      </c>
      <c r="E195" s="7">
        <v>2.4268037110378247</v>
      </c>
      <c r="F195" s="5">
        <f t="shared" si="15"/>
        <v>187.54166666666666</v>
      </c>
      <c r="G195" s="67"/>
      <c r="H195" s="67"/>
      <c r="I195" s="67"/>
      <c r="J195" s="59">
        <v>3.6354624755554212</v>
      </c>
      <c r="K195" s="41">
        <f t="shared" ref="K195:K258" si="16">E195-E194</f>
        <v>5.3318057557873999E-2</v>
      </c>
    </row>
    <row r="196" spans="1:11" x14ac:dyDescent="0.25">
      <c r="A196" s="9">
        <v>2000</v>
      </c>
      <c r="B196" s="10">
        <v>36712</v>
      </c>
      <c r="C196" s="9">
        <v>187</v>
      </c>
      <c r="D196" s="11">
        <v>0.58333333333333304</v>
      </c>
      <c r="E196" s="7">
        <v>2.4869589634909595</v>
      </c>
      <c r="F196" s="5">
        <f t="shared" si="15"/>
        <v>187.58333333333334</v>
      </c>
      <c r="G196" s="67"/>
      <c r="H196" s="67"/>
      <c r="I196" s="67"/>
      <c r="J196" s="59">
        <v>3.7799558564710698</v>
      </c>
      <c r="K196" s="41">
        <f t="shared" si="16"/>
        <v>6.01552524531348E-2</v>
      </c>
    </row>
    <row r="197" spans="1:11" x14ac:dyDescent="0.25">
      <c r="A197" s="9">
        <v>2000</v>
      </c>
      <c r="B197" s="10">
        <v>36712</v>
      </c>
      <c r="C197" s="9">
        <v>187</v>
      </c>
      <c r="D197" s="11">
        <v>0.625</v>
      </c>
      <c r="E197" s="7">
        <v>2.5204178295746433</v>
      </c>
      <c r="F197" s="5">
        <f t="shared" si="15"/>
        <v>187.625</v>
      </c>
      <c r="G197" s="67"/>
      <c r="H197" s="67"/>
      <c r="I197" s="67"/>
      <c r="J197" s="59">
        <v>3.9429782208427082</v>
      </c>
      <c r="K197" s="41">
        <f t="shared" si="16"/>
        <v>3.3458866083683869E-2</v>
      </c>
    </row>
    <row r="198" spans="1:11" x14ac:dyDescent="0.25">
      <c r="A198" s="9">
        <v>2000</v>
      </c>
      <c r="B198" s="10">
        <v>36712</v>
      </c>
      <c r="C198" s="9">
        <v>187</v>
      </c>
      <c r="D198" s="11">
        <v>0.66666666666666696</v>
      </c>
      <c r="E198" s="7">
        <v>2.5695553136966085</v>
      </c>
      <c r="F198" s="5">
        <f t="shared" si="15"/>
        <v>187.66666666666666</v>
      </c>
      <c r="G198" s="67"/>
      <c r="H198" s="67"/>
      <c r="I198" s="67"/>
      <c r="J198" s="59">
        <v>4.0336526546738307</v>
      </c>
      <c r="K198" s="41">
        <f t="shared" si="16"/>
        <v>4.9137484121965169E-2</v>
      </c>
    </row>
    <row r="199" spans="1:11" x14ac:dyDescent="0.25">
      <c r="A199" s="9">
        <v>2000</v>
      </c>
      <c r="B199" s="10">
        <v>36712</v>
      </c>
      <c r="C199" s="9">
        <v>187</v>
      </c>
      <c r="D199" s="11">
        <v>0.70833333333333304</v>
      </c>
      <c r="E199" s="7">
        <v>2.5998130655774938</v>
      </c>
      <c r="F199" s="5">
        <f t="shared" si="15"/>
        <v>187.70833333333334</v>
      </c>
      <c r="G199" s="67"/>
      <c r="H199" s="67"/>
      <c r="I199" s="67"/>
      <c r="J199" s="59">
        <v>4.1668165682834921</v>
      </c>
      <c r="K199" s="41">
        <f t="shared" si="16"/>
        <v>3.0257751880885309E-2</v>
      </c>
    </row>
    <row r="200" spans="1:11" x14ac:dyDescent="0.25">
      <c r="A200" s="9">
        <v>2000</v>
      </c>
      <c r="B200" s="10">
        <v>36712</v>
      </c>
      <c r="C200" s="9">
        <v>187</v>
      </c>
      <c r="D200" s="11">
        <v>0.75</v>
      </c>
      <c r="E200" s="36">
        <v>2.6254822191317331</v>
      </c>
      <c r="F200" s="51">
        <f t="shared" si="15"/>
        <v>187.75</v>
      </c>
      <c r="G200" s="69"/>
      <c r="H200" s="69"/>
      <c r="I200" s="69"/>
      <c r="J200" s="59">
        <v>4.2488158958739666</v>
      </c>
      <c r="K200" s="41">
        <f t="shared" si="16"/>
        <v>2.5669153554239266E-2</v>
      </c>
    </row>
    <row r="201" spans="1:11" x14ac:dyDescent="0.25">
      <c r="A201" s="9">
        <v>2000</v>
      </c>
      <c r="B201" s="10">
        <v>36712</v>
      </c>
      <c r="C201" s="9">
        <v>187</v>
      </c>
      <c r="D201" s="11">
        <v>0.79166666666666696</v>
      </c>
      <c r="E201" s="36">
        <v>2.6151645068479743</v>
      </c>
      <c r="F201" s="51">
        <f t="shared" si="15"/>
        <v>187.79166666666666</v>
      </c>
      <c r="G201" s="69">
        <f t="shared" ref="G201:G207" si="17">LN(E201)</f>
        <v>0.96132700446668218</v>
      </c>
      <c r="H201" s="69"/>
      <c r="I201" s="69"/>
      <c r="J201" s="59">
        <v>4.3183799976469732</v>
      </c>
      <c r="K201" s="42">
        <f t="shared" si="16"/>
        <v>-1.0317712283758773E-2</v>
      </c>
    </row>
    <row r="202" spans="1:11" x14ac:dyDescent="0.25">
      <c r="A202" s="9">
        <v>2000</v>
      </c>
      <c r="B202" s="10">
        <v>36712</v>
      </c>
      <c r="C202" s="9">
        <v>187</v>
      </c>
      <c r="D202" s="11">
        <v>0.83333333333333304</v>
      </c>
      <c r="E202" s="36">
        <v>2.5998130655774938</v>
      </c>
      <c r="F202" s="51">
        <f t="shared" si="15"/>
        <v>187.83333333333334</v>
      </c>
      <c r="G202" s="69">
        <f t="shared" si="17"/>
        <v>0.95543954458785163</v>
      </c>
      <c r="H202" s="69"/>
      <c r="I202" s="69"/>
      <c r="J202" s="59">
        <v>4.2904187177451876</v>
      </c>
      <c r="K202" s="42">
        <f t="shared" si="16"/>
        <v>-1.5351441270480493E-2</v>
      </c>
    </row>
    <row r="203" spans="1:11" x14ac:dyDescent="0.25">
      <c r="A203" s="9">
        <v>2000</v>
      </c>
      <c r="B203" s="10">
        <v>36712</v>
      </c>
      <c r="C203" s="9">
        <v>187</v>
      </c>
      <c r="D203" s="11">
        <v>0.875</v>
      </c>
      <c r="E203" s="36">
        <v>2.5846104823366503</v>
      </c>
      <c r="F203" s="51">
        <f t="shared" si="15"/>
        <v>187.875</v>
      </c>
      <c r="G203" s="69">
        <f t="shared" si="17"/>
        <v>0.94957481279083655</v>
      </c>
      <c r="H203" s="69"/>
      <c r="I203" s="69"/>
      <c r="J203" s="59">
        <v>4.2488158958739666</v>
      </c>
      <c r="K203" s="42">
        <f t="shared" si="16"/>
        <v>-1.5202583240843559E-2</v>
      </c>
    </row>
    <row r="204" spans="1:11" x14ac:dyDescent="0.25">
      <c r="A204" s="9">
        <v>2000</v>
      </c>
      <c r="B204" s="10">
        <v>36712</v>
      </c>
      <c r="C204" s="9">
        <v>187</v>
      </c>
      <c r="D204" s="11">
        <v>0.91666666666666696</v>
      </c>
      <c r="E204" s="36">
        <v>2.5546461302250036</v>
      </c>
      <c r="F204" s="51">
        <f t="shared" si="15"/>
        <v>187.91666666666666</v>
      </c>
      <c r="G204" s="69">
        <f t="shared" si="17"/>
        <v>0.93791371317312422</v>
      </c>
      <c r="H204" s="69"/>
      <c r="I204" s="69"/>
      <c r="J204" s="59">
        <v>4.207616483297155</v>
      </c>
      <c r="K204" s="42">
        <f t="shared" si="16"/>
        <v>-2.9964352111646608E-2</v>
      </c>
    </row>
    <row r="205" spans="1:11" s="35" customFormat="1" x14ac:dyDescent="0.25">
      <c r="A205" s="38">
        <v>2000</v>
      </c>
      <c r="B205" s="39">
        <v>36712</v>
      </c>
      <c r="C205" s="38">
        <v>187</v>
      </c>
      <c r="D205" s="40">
        <v>0.95833333333333304</v>
      </c>
      <c r="E205" s="37">
        <v>2.5107804036032788</v>
      </c>
      <c r="F205" s="52">
        <f t="shared" si="15"/>
        <v>187.95833333333334</v>
      </c>
      <c r="G205" s="70">
        <f t="shared" si="17"/>
        <v>0.92059362258900967</v>
      </c>
      <c r="H205" s="70"/>
      <c r="I205" s="70"/>
      <c r="J205" s="60">
        <v>4.1264122770325304</v>
      </c>
      <c r="K205" s="37">
        <f t="shared" si="16"/>
        <v>-4.3865726621724832E-2</v>
      </c>
    </row>
    <row r="206" spans="1:11" x14ac:dyDescent="0.25">
      <c r="A206" s="9">
        <v>2000</v>
      </c>
      <c r="B206" s="10">
        <v>36713</v>
      </c>
      <c r="C206" s="9">
        <v>188</v>
      </c>
      <c r="D206" s="11">
        <v>0</v>
      </c>
      <c r="E206" s="36">
        <v>2.4635212591974551</v>
      </c>
      <c r="F206" s="51">
        <f t="shared" si="15"/>
        <v>188</v>
      </c>
      <c r="G206" s="69">
        <f t="shared" si="17"/>
        <v>0.90159173263684145</v>
      </c>
      <c r="H206" s="69"/>
      <c r="I206" s="69"/>
      <c r="J206" s="59">
        <v>4.0075349691145767</v>
      </c>
      <c r="K206" s="42">
        <f t="shared" si="16"/>
        <v>-4.7259144405823683E-2</v>
      </c>
    </row>
    <row r="207" spans="1:11" x14ac:dyDescent="0.25">
      <c r="A207" s="9">
        <v>2000</v>
      </c>
      <c r="B207" s="10">
        <v>36713</v>
      </c>
      <c r="C207" s="9">
        <v>188</v>
      </c>
      <c r="D207" s="11">
        <v>4.1666666666666664E-2</v>
      </c>
      <c r="E207" s="36">
        <v>2.4222807378690594</v>
      </c>
      <c r="F207" s="51">
        <f t="shared" si="15"/>
        <v>188.04166666666666</v>
      </c>
      <c r="G207" s="69">
        <f t="shared" si="17"/>
        <v>0.88470955000287832</v>
      </c>
      <c r="H207" s="69"/>
      <c r="I207" s="69"/>
      <c r="J207" s="59">
        <v>3.8794614070391735</v>
      </c>
      <c r="K207" s="42">
        <f t="shared" si="16"/>
        <v>-4.1240521328395729E-2</v>
      </c>
    </row>
    <row r="208" spans="1:11" x14ac:dyDescent="0.25">
      <c r="A208" s="9">
        <v>2000</v>
      </c>
      <c r="B208" s="10">
        <v>36713</v>
      </c>
      <c r="C208" s="9">
        <v>188</v>
      </c>
      <c r="D208" s="11">
        <v>8.3333333333333301E-2</v>
      </c>
      <c r="E208" s="36">
        <v>2.3822283096887822</v>
      </c>
      <c r="F208" s="51">
        <f t="shared" si="15"/>
        <v>188.08333333333334</v>
      </c>
      <c r="G208" s="69">
        <f>LN(E208)</f>
        <v>0.86803631423620642</v>
      </c>
      <c r="H208" s="69"/>
      <c r="I208" s="69"/>
      <c r="J208" s="59">
        <v>3.7676984766099175</v>
      </c>
      <c r="K208" s="42">
        <f t="shared" si="16"/>
        <v>-4.0052428180277211E-2</v>
      </c>
    </row>
    <row r="209" spans="1:11" x14ac:dyDescent="0.25">
      <c r="A209" s="9">
        <v>2000</v>
      </c>
      <c r="B209" s="10">
        <v>36713</v>
      </c>
      <c r="C209" s="9">
        <v>188</v>
      </c>
      <c r="D209" s="11">
        <v>0.125</v>
      </c>
      <c r="E209" s="36">
        <v>2.3561697992234025</v>
      </c>
      <c r="F209" s="51">
        <f t="shared" si="15"/>
        <v>188.125</v>
      </c>
      <c r="G209" s="69">
        <f>LN(E209)</f>
        <v>0.85703733417002725</v>
      </c>
      <c r="H209" s="69"/>
      <c r="I209" s="69"/>
      <c r="J209" s="59">
        <v>3.6591553108097075</v>
      </c>
      <c r="K209" s="42">
        <f t="shared" si="16"/>
        <v>-2.6058510465379658E-2</v>
      </c>
    </row>
    <row r="210" spans="1:11" x14ac:dyDescent="0.25">
      <c r="A210" s="9">
        <v>2000</v>
      </c>
      <c r="B210" s="10">
        <v>36713</v>
      </c>
      <c r="C210" s="9">
        <v>188</v>
      </c>
      <c r="D210" s="11">
        <v>0.16666666666666699</v>
      </c>
      <c r="E210" s="36">
        <v>2.3348389569334445</v>
      </c>
      <c r="F210" s="51">
        <f t="shared" si="15"/>
        <v>188.16666666666666</v>
      </c>
      <c r="G210" s="69">
        <f>LN(E210)</f>
        <v>0.84794291954899081</v>
      </c>
      <c r="H210" s="69"/>
      <c r="I210" s="69"/>
      <c r="J210" s="59">
        <v>3.5885360412558338</v>
      </c>
      <c r="K210" s="42">
        <f t="shared" si="16"/>
        <v>-2.1330842289958074E-2</v>
      </c>
    </row>
    <row r="211" spans="1:11" x14ac:dyDescent="0.25">
      <c r="A211" s="9">
        <v>2000</v>
      </c>
      <c r="B211" s="10">
        <v>36713</v>
      </c>
      <c r="C211" s="9">
        <v>188</v>
      </c>
      <c r="D211" s="11">
        <v>0.20833333333333301</v>
      </c>
      <c r="E211" s="36">
        <v>2.3138517298150947</v>
      </c>
      <c r="F211" s="51">
        <f t="shared" si="15"/>
        <v>188.20833333333334</v>
      </c>
      <c r="G211" s="69">
        <f>LN(E211)</f>
        <v>0.8389135514442011</v>
      </c>
      <c r="H211" s="69"/>
      <c r="I211" s="69"/>
      <c r="J211" s="59">
        <v>3.5307288805784403</v>
      </c>
      <c r="K211" s="42">
        <f t="shared" si="16"/>
        <v>-2.0987227118349772E-2</v>
      </c>
    </row>
    <row r="212" spans="1:11" x14ac:dyDescent="0.25">
      <c r="A212" s="9">
        <v>2000</v>
      </c>
      <c r="B212" s="10">
        <v>36713</v>
      </c>
      <c r="C212" s="9">
        <v>188</v>
      </c>
      <c r="D212" s="11">
        <v>0.25</v>
      </c>
      <c r="E212" s="7">
        <v>2.3138517298150947</v>
      </c>
      <c r="F212" s="5">
        <f t="shared" si="15"/>
        <v>188.25</v>
      </c>
      <c r="G212" s="67"/>
      <c r="H212" s="67"/>
      <c r="I212" s="67"/>
      <c r="J212" s="59">
        <v>3.4738529263281701</v>
      </c>
      <c r="K212" s="41">
        <f t="shared" si="16"/>
        <v>0</v>
      </c>
    </row>
    <row r="213" spans="1:11" x14ac:dyDescent="0.25">
      <c r="A213" s="9">
        <v>2000</v>
      </c>
      <c r="B213" s="10">
        <v>36713</v>
      </c>
      <c r="C213" s="9">
        <v>188</v>
      </c>
      <c r="D213" s="11">
        <v>0.29166666666666702</v>
      </c>
      <c r="E213" s="7">
        <v>2.3222057431102781</v>
      </c>
      <c r="F213" s="5">
        <f t="shared" si="15"/>
        <v>188.29166666666666</v>
      </c>
      <c r="G213" s="67"/>
      <c r="H213" s="67"/>
      <c r="I213" s="67"/>
      <c r="J213" s="59">
        <v>3.4738529263281701</v>
      </c>
      <c r="K213" s="41">
        <f t="shared" si="16"/>
        <v>8.3540132951833712E-3</v>
      </c>
    </row>
    <row r="214" spans="1:11" x14ac:dyDescent="0.25">
      <c r="A214" s="9">
        <v>2000</v>
      </c>
      <c r="B214" s="10">
        <v>36713</v>
      </c>
      <c r="C214" s="9">
        <v>188</v>
      </c>
      <c r="D214" s="11">
        <v>0.33333333333333298</v>
      </c>
      <c r="E214" s="7">
        <v>2.3475958704784219</v>
      </c>
      <c r="F214" s="5">
        <f t="shared" si="15"/>
        <v>188.33333333333334</v>
      </c>
      <c r="G214" s="67"/>
      <c r="H214" s="67"/>
      <c r="I214" s="67"/>
      <c r="J214" s="59">
        <v>3.4964925287541413</v>
      </c>
      <c r="K214" s="41">
        <f t="shared" si="16"/>
        <v>2.5390127368143833E-2</v>
      </c>
    </row>
    <row r="215" spans="1:11" x14ac:dyDescent="0.25">
      <c r="A215" s="9">
        <v>2000</v>
      </c>
      <c r="B215" s="10">
        <v>36713</v>
      </c>
      <c r="C215" s="9">
        <v>188</v>
      </c>
      <c r="D215" s="11">
        <v>0.375</v>
      </c>
      <c r="E215" s="7">
        <v>2.395449242115629</v>
      </c>
      <c r="F215" s="5">
        <f t="shared" si="15"/>
        <v>188.375</v>
      </c>
      <c r="G215" s="67"/>
      <c r="H215" s="67"/>
      <c r="I215" s="67"/>
      <c r="J215" s="59">
        <v>3.5653004620011433</v>
      </c>
      <c r="K215" s="41">
        <f t="shared" si="16"/>
        <v>4.7853371637207154E-2</v>
      </c>
    </row>
    <row r="216" spans="1:11" x14ac:dyDescent="0.25">
      <c r="A216" s="9">
        <v>2000</v>
      </c>
      <c r="B216" s="10">
        <v>36713</v>
      </c>
      <c r="C216" s="9">
        <v>188</v>
      </c>
      <c r="D216" s="11">
        <v>0.41666666666666702</v>
      </c>
      <c r="E216" s="7">
        <v>2.4775381818909268</v>
      </c>
      <c r="F216" s="5">
        <f t="shared" si="15"/>
        <v>188.41666666666666</v>
      </c>
      <c r="G216" s="67"/>
      <c r="H216" s="67"/>
      <c r="I216" s="67"/>
      <c r="J216" s="59">
        <v>3.6949843959773148</v>
      </c>
      <c r="K216" s="41">
        <f t="shared" si="16"/>
        <v>8.2088939775297742E-2</v>
      </c>
    </row>
    <row r="217" spans="1:11" x14ac:dyDescent="0.25">
      <c r="A217" s="9">
        <v>2000</v>
      </c>
      <c r="B217" s="10">
        <v>36713</v>
      </c>
      <c r="C217" s="9">
        <v>188</v>
      </c>
      <c r="D217" s="11">
        <v>0.45833333333333298</v>
      </c>
      <c r="E217" s="7">
        <v>2.5447870778345729</v>
      </c>
      <c r="F217" s="5">
        <f t="shared" si="15"/>
        <v>188.45833333333334</v>
      </c>
      <c r="G217" s="67"/>
      <c r="H217" s="67"/>
      <c r="I217" s="67"/>
      <c r="J217" s="59">
        <v>3.9174476474008855</v>
      </c>
      <c r="K217" s="41">
        <f t="shared" si="16"/>
        <v>6.7248895943646136E-2</v>
      </c>
    </row>
    <row r="218" spans="1:11" x14ac:dyDescent="0.25">
      <c r="A218" s="9">
        <v>2000</v>
      </c>
      <c r="B218" s="10">
        <v>36713</v>
      </c>
      <c r="C218" s="9">
        <v>188</v>
      </c>
      <c r="D218" s="11">
        <v>0.5</v>
      </c>
      <c r="E218" s="7">
        <v>2.6410850031878441</v>
      </c>
      <c r="F218" s="5">
        <f t="shared" si="15"/>
        <v>188.5</v>
      </c>
      <c r="G218" s="67"/>
      <c r="H218" s="67"/>
      <c r="I218" s="67"/>
      <c r="J218" s="59">
        <v>4.0996939778714712</v>
      </c>
      <c r="K218" s="41">
        <f t="shared" si="16"/>
        <v>9.6297925353271197E-2</v>
      </c>
    </row>
    <row r="219" spans="1:11" x14ac:dyDescent="0.25">
      <c r="A219" s="9">
        <v>2000</v>
      </c>
      <c r="B219" s="10">
        <v>36713</v>
      </c>
      <c r="C219" s="9">
        <v>188</v>
      </c>
      <c r="D219" s="11">
        <v>0.54166666666666696</v>
      </c>
      <c r="E219" s="7">
        <v>2.7771939514476687</v>
      </c>
      <c r="F219" s="5">
        <f t="shared" si="15"/>
        <v>188.54166666666666</v>
      </c>
      <c r="G219" s="67"/>
      <c r="H219" s="67"/>
      <c r="I219" s="67"/>
      <c r="J219" s="59">
        <v>4.3606639652787109</v>
      </c>
      <c r="K219" s="41">
        <f t="shared" si="16"/>
        <v>0.13610894825982456</v>
      </c>
    </row>
    <row r="220" spans="1:11" x14ac:dyDescent="0.25">
      <c r="A220" s="9">
        <v>2000</v>
      </c>
      <c r="B220" s="10">
        <v>36713</v>
      </c>
      <c r="C220" s="9">
        <v>188</v>
      </c>
      <c r="D220" s="11">
        <v>0.58333333333333304</v>
      </c>
      <c r="E220" s="7">
        <v>2.987304032007458</v>
      </c>
      <c r="F220" s="5">
        <f t="shared" si="15"/>
        <v>188.58333333333334</v>
      </c>
      <c r="G220" s="67"/>
      <c r="H220" s="67"/>
      <c r="I220" s="67"/>
      <c r="J220" s="59">
        <v>4.7295229036522191</v>
      </c>
      <c r="K220" s="41">
        <f t="shared" si="16"/>
        <v>0.2101100805597893</v>
      </c>
    </row>
    <row r="221" spans="1:11" x14ac:dyDescent="0.25">
      <c r="A221" s="9">
        <v>2000</v>
      </c>
      <c r="B221" s="10">
        <v>36713</v>
      </c>
      <c r="C221" s="9">
        <v>188</v>
      </c>
      <c r="D221" s="11">
        <v>0.625</v>
      </c>
      <c r="E221" s="7">
        <v>3.1595981118694811</v>
      </c>
      <c r="F221" s="5">
        <f t="shared" si="15"/>
        <v>188.625</v>
      </c>
      <c r="G221" s="67"/>
      <c r="H221" s="67"/>
      <c r="I221" s="67"/>
      <c r="J221" s="59">
        <v>5.2989269160093713</v>
      </c>
      <c r="K221" s="41">
        <f t="shared" si="16"/>
        <v>0.17229407986202316</v>
      </c>
    </row>
    <row r="222" spans="1:11" x14ac:dyDescent="0.25">
      <c r="A222" s="9">
        <v>2000</v>
      </c>
      <c r="B222" s="10">
        <v>36713</v>
      </c>
      <c r="C222" s="9">
        <v>188</v>
      </c>
      <c r="D222" s="11">
        <v>0.66666666666666696</v>
      </c>
      <c r="E222" s="7">
        <v>3.2156061261289062</v>
      </c>
      <c r="F222" s="5">
        <f t="shared" si="15"/>
        <v>188.66666666666666</v>
      </c>
      <c r="G222" s="67"/>
      <c r="H222" s="67"/>
      <c r="I222" s="67"/>
      <c r="J222" s="59">
        <v>5.7658485416517102</v>
      </c>
      <c r="K222" s="41">
        <f t="shared" si="16"/>
        <v>5.6008014259425032E-2</v>
      </c>
    </row>
    <row r="223" spans="1:11" x14ac:dyDescent="0.25">
      <c r="A223" s="9">
        <v>2000</v>
      </c>
      <c r="B223" s="10">
        <v>36713</v>
      </c>
      <c r="C223" s="9">
        <v>188</v>
      </c>
      <c r="D223" s="11">
        <v>0.70833333333333304</v>
      </c>
      <c r="E223" s="36">
        <v>3.2876940232363667</v>
      </c>
      <c r="F223" s="51">
        <f t="shared" si="15"/>
        <v>188.70833333333334</v>
      </c>
      <c r="G223" s="69">
        <f>LN(E223)</f>
        <v>1.1901864142373018</v>
      </c>
      <c r="H223" s="69"/>
      <c r="I223" s="69"/>
      <c r="J223" s="59">
        <v>5.9176317781271175</v>
      </c>
      <c r="K223" s="41">
        <f t="shared" si="16"/>
        <v>7.2087897107460552E-2</v>
      </c>
    </row>
    <row r="224" spans="1:11" x14ac:dyDescent="0.25">
      <c r="A224" s="9">
        <v>2000</v>
      </c>
      <c r="B224" s="10">
        <v>36713</v>
      </c>
      <c r="C224" s="9">
        <v>188</v>
      </c>
      <c r="D224" s="11">
        <v>0.75</v>
      </c>
      <c r="E224" s="36">
        <v>3.2658212777496511</v>
      </c>
      <c r="F224" s="51">
        <f t="shared" si="15"/>
        <v>188.75</v>
      </c>
      <c r="G224" s="69">
        <f t="shared" ref="G224:G236" si="18">LN(E224)</f>
        <v>1.1835112709902353</v>
      </c>
      <c r="H224" s="69"/>
      <c r="I224" s="69"/>
      <c r="J224" s="59">
        <v>6.1129919328898827</v>
      </c>
      <c r="K224" s="42">
        <f t="shared" si="16"/>
        <v>-2.1872745486715583E-2</v>
      </c>
    </row>
    <row r="225" spans="1:11" x14ac:dyDescent="0.25">
      <c r="A225" s="9">
        <v>2000</v>
      </c>
      <c r="B225" s="10">
        <v>36713</v>
      </c>
      <c r="C225" s="9">
        <v>188</v>
      </c>
      <c r="D225" s="11">
        <v>0.79166666666666696</v>
      </c>
      <c r="E225" s="36">
        <v>3.2369871835643362</v>
      </c>
      <c r="F225" s="51">
        <f t="shared" si="15"/>
        <v>188.79166666666666</v>
      </c>
      <c r="G225" s="69">
        <f t="shared" si="18"/>
        <v>1.1746430155801788</v>
      </c>
      <c r="H225" s="69"/>
      <c r="I225" s="69"/>
      <c r="J225" s="59">
        <v>6.0537161998635529</v>
      </c>
      <c r="K225" s="42">
        <f t="shared" si="16"/>
        <v>-2.8834094185314907E-2</v>
      </c>
    </row>
    <row r="226" spans="1:11" x14ac:dyDescent="0.25">
      <c r="A226" s="9">
        <v>2000</v>
      </c>
      <c r="B226" s="10">
        <v>36713</v>
      </c>
      <c r="C226" s="9">
        <v>188</v>
      </c>
      <c r="D226" s="11">
        <v>0.83333333333333304</v>
      </c>
      <c r="E226" s="36">
        <v>3.1665197852493852</v>
      </c>
      <c r="F226" s="51">
        <f t="shared" si="15"/>
        <v>188.83333333333334</v>
      </c>
      <c r="G226" s="69">
        <f t="shared" si="18"/>
        <v>1.1526331252571755</v>
      </c>
      <c r="H226" s="69"/>
      <c r="I226" s="69"/>
      <c r="J226" s="59">
        <v>5.9755750232095837</v>
      </c>
      <c r="K226" s="42">
        <f t="shared" si="16"/>
        <v>-7.046739831495108E-2</v>
      </c>
    </row>
    <row r="227" spans="1:11" x14ac:dyDescent="0.25">
      <c r="A227" s="9">
        <v>2000</v>
      </c>
      <c r="B227" s="10">
        <v>36713</v>
      </c>
      <c r="C227" s="9">
        <v>188</v>
      </c>
      <c r="D227" s="11">
        <v>0.875</v>
      </c>
      <c r="E227" s="36">
        <v>3.0983043974051929</v>
      </c>
      <c r="F227" s="51">
        <f t="shared" si="15"/>
        <v>188.875</v>
      </c>
      <c r="G227" s="69">
        <f t="shared" si="18"/>
        <v>1.1308549932702485</v>
      </c>
      <c r="H227" s="69"/>
      <c r="I227" s="69"/>
      <c r="J227" s="59">
        <v>5.7846064640904746</v>
      </c>
      <c r="K227" s="42">
        <f t="shared" si="16"/>
        <v>-6.8215387844192232E-2</v>
      </c>
    </row>
    <row r="228" spans="1:11" x14ac:dyDescent="0.25">
      <c r="A228" s="9">
        <v>2000</v>
      </c>
      <c r="B228" s="10">
        <v>36713</v>
      </c>
      <c r="C228" s="9">
        <v>188</v>
      </c>
      <c r="D228" s="11">
        <v>0.91666666666666696</v>
      </c>
      <c r="E228" s="36">
        <v>3.0584260935820016</v>
      </c>
      <c r="F228" s="51">
        <f t="shared" si="15"/>
        <v>188.91666666666666</v>
      </c>
      <c r="G228" s="69">
        <f t="shared" si="18"/>
        <v>1.1179004351391093</v>
      </c>
      <c r="H228" s="69"/>
      <c r="I228" s="69"/>
      <c r="J228" s="59">
        <v>5.5997409143772163</v>
      </c>
      <c r="K228" s="42">
        <f t="shared" si="16"/>
        <v>-3.9878303823191352E-2</v>
      </c>
    </row>
    <row r="229" spans="1:11" s="35" customFormat="1" x14ac:dyDescent="0.25">
      <c r="A229" s="38">
        <v>2000</v>
      </c>
      <c r="B229" s="39">
        <v>36713</v>
      </c>
      <c r="C229" s="38">
        <v>188</v>
      </c>
      <c r="D229" s="40">
        <v>0.95833333333333304</v>
      </c>
      <c r="E229" s="37">
        <v>2.9809635070980658</v>
      </c>
      <c r="F229" s="52">
        <f t="shared" si="15"/>
        <v>188.95833333333334</v>
      </c>
      <c r="G229" s="70">
        <f t="shared" si="18"/>
        <v>1.0922465727887536</v>
      </c>
      <c r="H229" s="70"/>
      <c r="I229" s="70"/>
      <c r="J229" s="60">
        <v>5.4916696303035275</v>
      </c>
      <c r="K229" s="37">
        <f t="shared" si="16"/>
        <v>-7.746258648393578E-2</v>
      </c>
    </row>
    <row r="230" spans="1:11" x14ac:dyDescent="0.25">
      <c r="A230" s="9">
        <v>2000</v>
      </c>
      <c r="B230" s="10">
        <v>36714</v>
      </c>
      <c r="C230" s="9">
        <v>189</v>
      </c>
      <c r="D230" s="11">
        <v>0</v>
      </c>
      <c r="E230" s="36">
        <v>2.9495679615848132</v>
      </c>
      <c r="F230" s="51">
        <f t="shared" si="15"/>
        <v>189</v>
      </c>
      <c r="G230" s="69">
        <f t="shared" si="18"/>
        <v>1.0816587059262748</v>
      </c>
      <c r="H230" s="69"/>
      <c r="I230" s="69"/>
      <c r="J230" s="59">
        <v>5.2817439216749751</v>
      </c>
      <c r="K230" s="42">
        <f t="shared" si="16"/>
        <v>-3.1395545513252632E-2</v>
      </c>
    </row>
    <row r="231" spans="1:11" x14ac:dyDescent="0.25">
      <c r="A231" s="9">
        <v>2000</v>
      </c>
      <c r="B231" s="10">
        <v>36714</v>
      </c>
      <c r="C231" s="9">
        <v>189</v>
      </c>
      <c r="D231" s="11">
        <v>4.1666666666666664E-2</v>
      </c>
      <c r="E231" s="36">
        <v>2.882266525293034</v>
      </c>
      <c r="F231" s="51">
        <f t="shared" si="15"/>
        <v>189.04166666666666</v>
      </c>
      <c r="G231" s="69">
        <f t="shared" si="18"/>
        <v>1.0585769725841867</v>
      </c>
      <c r="H231" s="69"/>
      <c r="I231" s="69"/>
      <c r="J231" s="59">
        <v>5.1966611425062688</v>
      </c>
      <c r="K231" s="42">
        <f t="shared" si="16"/>
        <v>-6.7301436291779204E-2</v>
      </c>
    </row>
    <row r="232" spans="1:11" x14ac:dyDescent="0.25">
      <c r="A232" s="9">
        <v>2000</v>
      </c>
      <c r="B232" s="10">
        <v>36714</v>
      </c>
      <c r="C232" s="9">
        <v>189</v>
      </c>
      <c r="D232" s="11">
        <v>8.3333333333333301E-2</v>
      </c>
      <c r="E232" s="36">
        <v>2.8524608738814385</v>
      </c>
      <c r="F232" s="51">
        <f t="shared" si="15"/>
        <v>189.08333333333334</v>
      </c>
      <c r="G232" s="69">
        <f t="shared" si="18"/>
        <v>1.0481820862293261</v>
      </c>
      <c r="H232" s="69"/>
      <c r="I232" s="69"/>
      <c r="J232" s="59">
        <v>5.0142724262683842</v>
      </c>
      <c r="K232" s="42">
        <f t="shared" si="16"/>
        <v>-2.9805651411595413E-2</v>
      </c>
    </row>
    <row r="233" spans="1:11" x14ac:dyDescent="0.25">
      <c r="A233" s="9">
        <v>2000</v>
      </c>
      <c r="B233" s="10">
        <v>36714</v>
      </c>
      <c r="C233" s="9">
        <v>189</v>
      </c>
      <c r="D233" s="11">
        <v>0.125</v>
      </c>
      <c r="E233" s="36">
        <v>2.7885676330786713</v>
      </c>
      <c r="F233" s="51">
        <f t="shared" si="15"/>
        <v>189.125</v>
      </c>
      <c r="G233" s="69">
        <f t="shared" si="18"/>
        <v>1.0255280708401155</v>
      </c>
      <c r="H233" s="69"/>
      <c r="I233" s="69"/>
      <c r="J233" s="59">
        <v>4.9334983032017306</v>
      </c>
      <c r="K233" s="42">
        <f t="shared" si="16"/>
        <v>-6.3893240802767259E-2</v>
      </c>
    </row>
    <row r="234" spans="1:11" x14ac:dyDescent="0.25">
      <c r="A234" s="9">
        <v>2000</v>
      </c>
      <c r="B234" s="10">
        <v>36714</v>
      </c>
      <c r="C234" s="9">
        <v>189</v>
      </c>
      <c r="D234" s="11">
        <v>0.16666666666666699</v>
      </c>
      <c r="E234" s="36">
        <v>2.7771939514476687</v>
      </c>
      <c r="F234" s="51">
        <f t="shared" si="15"/>
        <v>189.16666666666666</v>
      </c>
      <c r="G234" s="69">
        <f t="shared" si="18"/>
        <v>1.0214410479627605</v>
      </c>
      <c r="H234" s="69"/>
      <c r="I234" s="69"/>
      <c r="J234" s="59">
        <v>4.7603458891020907</v>
      </c>
      <c r="K234" s="42">
        <f t="shared" si="16"/>
        <v>-1.1373681631002608E-2</v>
      </c>
    </row>
    <row r="235" spans="1:11" x14ac:dyDescent="0.25">
      <c r="A235" s="9">
        <v>2000</v>
      </c>
      <c r="B235" s="10">
        <v>36714</v>
      </c>
      <c r="C235" s="9">
        <v>189</v>
      </c>
      <c r="D235" s="11">
        <v>0.20833333333333301</v>
      </c>
      <c r="E235" s="36">
        <v>2.7490808975435908</v>
      </c>
      <c r="F235" s="51">
        <f t="shared" si="15"/>
        <v>189.20833333333334</v>
      </c>
      <c r="G235" s="69">
        <f t="shared" si="18"/>
        <v>1.0112666367397796</v>
      </c>
      <c r="H235" s="69"/>
      <c r="I235" s="69"/>
      <c r="J235" s="59">
        <v>4.7295229036522191</v>
      </c>
      <c r="K235" s="42">
        <f t="shared" si="16"/>
        <v>-2.8113053904077923E-2</v>
      </c>
    </row>
    <row r="236" spans="1:11" x14ac:dyDescent="0.25">
      <c r="A236" s="9">
        <v>2000</v>
      </c>
      <c r="B236" s="10">
        <v>36714</v>
      </c>
      <c r="C236" s="9">
        <v>189</v>
      </c>
      <c r="D236" s="11">
        <v>0.25</v>
      </c>
      <c r="E236" s="36">
        <v>2.7050389385824758</v>
      </c>
      <c r="F236" s="51">
        <f t="shared" si="15"/>
        <v>189.25</v>
      </c>
      <c r="G236" s="69">
        <f t="shared" si="18"/>
        <v>0.99511630723456956</v>
      </c>
      <c r="H236" s="69"/>
      <c r="I236" s="69"/>
      <c r="J236" s="59">
        <v>4.6533357657007883</v>
      </c>
      <c r="K236" s="42">
        <f t="shared" si="16"/>
        <v>-4.4041958961114958E-2</v>
      </c>
    </row>
    <row r="237" spans="1:11" x14ac:dyDescent="0.25">
      <c r="A237" s="9">
        <v>2000</v>
      </c>
      <c r="B237" s="10">
        <v>36714</v>
      </c>
      <c r="C237" s="9">
        <v>189</v>
      </c>
      <c r="D237" s="11">
        <v>0.29166666666666702</v>
      </c>
      <c r="E237" s="7">
        <v>2.7104818034826299</v>
      </c>
      <c r="F237" s="5">
        <f t="shared" si="15"/>
        <v>189.29166666666666</v>
      </c>
      <c r="G237" s="67"/>
      <c r="H237" s="67"/>
      <c r="I237" s="67"/>
      <c r="J237" s="59">
        <v>4.5339808633671428</v>
      </c>
      <c r="K237" s="41">
        <f t="shared" si="16"/>
        <v>5.4428649001541096E-3</v>
      </c>
    </row>
    <row r="238" spans="1:11" x14ac:dyDescent="0.25">
      <c r="A238" s="9">
        <v>2000</v>
      </c>
      <c r="B238" s="10">
        <v>36714</v>
      </c>
      <c r="C238" s="9">
        <v>189</v>
      </c>
      <c r="D238" s="11">
        <v>0.33333333333333298</v>
      </c>
      <c r="E238" s="7">
        <v>2.7050389385824758</v>
      </c>
      <c r="F238" s="5">
        <f t="shared" si="15"/>
        <v>189.33333333333334</v>
      </c>
      <c r="G238" s="67"/>
      <c r="H238" s="67"/>
      <c r="I238" s="67"/>
      <c r="J238" s="59">
        <v>4.5487311747496744</v>
      </c>
      <c r="K238" s="41">
        <f t="shared" si="16"/>
        <v>-5.4428649001541096E-3</v>
      </c>
    </row>
    <row r="239" spans="1:11" x14ac:dyDescent="0.25">
      <c r="A239" s="9">
        <v>2000</v>
      </c>
      <c r="B239" s="10">
        <v>36714</v>
      </c>
      <c r="C239" s="9">
        <v>189</v>
      </c>
      <c r="D239" s="11">
        <v>0.375</v>
      </c>
      <c r="E239" s="7">
        <v>2.7715347570002895</v>
      </c>
      <c r="F239" s="5">
        <f t="shared" si="15"/>
        <v>189.375</v>
      </c>
      <c r="G239" s="67"/>
      <c r="H239" s="67"/>
      <c r="I239" s="67"/>
      <c r="J239" s="59">
        <v>4.5339808633671428</v>
      </c>
      <c r="K239" s="41">
        <f t="shared" si="16"/>
        <v>6.6495818417813712E-2</v>
      </c>
    </row>
    <row r="240" spans="1:11" x14ac:dyDescent="0.25">
      <c r="A240" s="9">
        <v>2000</v>
      </c>
      <c r="B240" s="10">
        <v>36714</v>
      </c>
      <c r="C240" s="9">
        <v>189</v>
      </c>
      <c r="D240" s="11">
        <v>0.41666666666666702</v>
      </c>
      <c r="E240" s="7">
        <v>2.811537851206285</v>
      </c>
      <c r="F240" s="5">
        <f t="shared" si="15"/>
        <v>189.41666666666666</v>
      </c>
      <c r="G240" s="67"/>
      <c r="H240" s="67"/>
      <c r="I240" s="67"/>
      <c r="J240" s="59">
        <v>4.7141863333341174</v>
      </c>
      <c r="K240" s="41">
        <f t="shared" si="16"/>
        <v>4.000309420599546E-2</v>
      </c>
    </row>
    <row r="241" spans="1:11" x14ac:dyDescent="0.25">
      <c r="A241" s="9">
        <v>2000</v>
      </c>
      <c r="B241" s="10">
        <v>36714</v>
      </c>
      <c r="C241" s="9">
        <v>189</v>
      </c>
      <c r="D241" s="11">
        <v>0.45833333333333298</v>
      </c>
      <c r="E241" s="7">
        <v>2.9125601722824603</v>
      </c>
      <c r="F241" s="5">
        <f t="shared" si="15"/>
        <v>189.45833333333334</v>
      </c>
      <c r="G241" s="67"/>
      <c r="H241" s="67"/>
      <c r="I241" s="67"/>
      <c r="J241" s="59">
        <v>4.8225958027270597</v>
      </c>
      <c r="K241" s="41">
        <f t="shared" si="16"/>
        <v>0.10102232107617537</v>
      </c>
    </row>
    <row r="242" spans="1:11" x14ac:dyDescent="0.25">
      <c r="A242" s="9">
        <v>2000</v>
      </c>
      <c r="B242" s="10">
        <v>36714</v>
      </c>
      <c r="C242" s="9">
        <v>189</v>
      </c>
      <c r="D242" s="11">
        <v>0.5</v>
      </c>
      <c r="E242" s="7">
        <v>3.1734639767740971</v>
      </c>
      <c r="F242" s="5">
        <f t="shared" si="15"/>
        <v>189.5</v>
      </c>
      <c r="G242" s="67"/>
      <c r="H242" s="67"/>
      <c r="I242" s="67"/>
      <c r="J242" s="59">
        <v>5.0963690305757732</v>
      </c>
      <c r="K242" s="41">
        <f t="shared" si="16"/>
        <v>0.26090380449163675</v>
      </c>
    </row>
    <row r="243" spans="1:11" x14ac:dyDescent="0.25">
      <c r="A243" s="9">
        <v>2000</v>
      </c>
      <c r="B243" s="10">
        <v>36714</v>
      </c>
      <c r="C243" s="9">
        <v>189</v>
      </c>
      <c r="D243" s="11">
        <v>0.54166666666666696</v>
      </c>
      <c r="E243" s="7">
        <v>3.4864573458817789</v>
      </c>
      <c r="F243" s="5">
        <f t="shared" si="15"/>
        <v>189.54166666666666</v>
      </c>
      <c r="G243" s="67"/>
      <c r="H243" s="67"/>
      <c r="I243" s="67"/>
      <c r="J243" s="59">
        <v>5.8034254113119159</v>
      </c>
      <c r="K243" s="41">
        <f t="shared" si="16"/>
        <v>0.31299336910768183</v>
      </c>
    </row>
    <row r="244" spans="1:11" x14ac:dyDescent="0.25">
      <c r="A244" s="9">
        <v>2000</v>
      </c>
      <c r="B244" s="10">
        <v>36714</v>
      </c>
      <c r="C244" s="9">
        <v>189</v>
      </c>
      <c r="D244" s="11">
        <v>0.58333333333333304</v>
      </c>
      <c r="E244" s="36">
        <v>3.6342324115193447</v>
      </c>
      <c r="F244" s="51">
        <f t="shared" si="15"/>
        <v>189.58333333333334</v>
      </c>
      <c r="G244" s="69"/>
      <c r="H244" s="69"/>
      <c r="I244" s="69"/>
      <c r="J244" s="59">
        <v>6.651645923798859</v>
      </c>
      <c r="K244" s="41">
        <f t="shared" si="16"/>
        <v>0.14777506563756582</v>
      </c>
    </row>
    <row r="245" spans="1:11" x14ac:dyDescent="0.25">
      <c r="A245" s="9">
        <v>2000</v>
      </c>
      <c r="B245" s="10">
        <v>36714</v>
      </c>
      <c r="C245" s="9">
        <v>189</v>
      </c>
      <c r="D245" s="11">
        <v>0.625</v>
      </c>
      <c r="E245" s="36">
        <v>3.6089993938103291</v>
      </c>
      <c r="F245" s="51">
        <f t="shared" si="15"/>
        <v>189.625</v>
      </c>
      <c r="G245" s="69"/>
      <c r="H245" s="69"/>
      <c r="I245" s="69"/>
      <c r="J245" s="59">
        <v>7.0521203564209891</v>
      </c>
      <c r="K245" s="42">
        <f t="shared" si="16"/>
        <v>-2.5233017709015648E-2</v>
      </c>
    </row>
    <row r="246" spans="1:11" x14ac:dyDescent="0.25">
      <c r="A246" s="9">
        <v>2000</v>
      </c>
      <c r="B246" s="10">
        <v>36714</v>
      </c>
      <c r="C246" s="9">
        <v>189</v>
      </c>
      <c r="D246" s="11">
        <v>0.66666666666666696</v>
      </c>
      <c r="E246" s="36">
        <v>3.5757355673902138</v>
      </c>
      <c r="F246" s="51">
        <f t="shared" si="15"/>
        <v>189.66666666666666</v>
      </c>
      <c r="G246" s="69">
        <f t="shared" ref="G246:G257" si="19">LN(E246)</f>
        <v>1.2741709080978454</v>
      </c>
      <c r="H246" s="69"/>
      <c r="I246" s="69"/>
      <c r="J246" s="59">
        <v>6.9837381946079375</v>
      </c>
      <c r="K246" s="42">
        <f t="shared" si="16"/>
        <v>-3.3263826420115272E-2</v>
      </c>
    </row>
    <row r="247" spans="1:11" x14ac:dyDescent="0.25">
      <c r="A247" s="9">
        <v>2000</v>
      </c>
      <c r="B247" s="10">
        <v>36714</v>
      </c>
      <c r="C247" s="9">
        <v>189</v>
      </c>
      <c r="D247" s="11">
        <v>0.70833333333333304</v>
      </c>
      <c r="E247" s="36">
        <v>3.5592650154159369</v>
      </c>
      <c r="F247" s="51">
        <f t="shared" si="15"/>
        <v>189.70833333333334</v>
      </c>
      <c r="G247" s="69">
        <f t="shared" si="19"/>
        <v>1.2695540672050565</v>
      </c>
      <c r="H247" s="69"/>
      <c r="I247" s="69"/>
      <c r="J247" s="59">
        <v>6.8935923235507151</v>
      </c>
      <c r="K247" s="42">
        <f t="shared" si="16"/>
        <v>-1.6470551974276937E-2</v>
      </c>
    </row>
    <row r="248" spans="1:11" x14ac:dyDescent="0.25">
      <c r="A248" s="9">
        <v>2000</v>
      </c>
      <c r="B248" s="10">
        <v>36714</v>
      </c>
      <c r="C248" s="9">
        <v>189</v>
      </c>
      <c r="D248" s="11">
        <v>0.75</v>
      </c>
      <c r="E248" s="36">
        <v>3.5347589326359845</v>
      </c>
      <c r="F248" s="51">
        <f t="shared" si="15"/>
        <v>189.75</v>
      </c>
      <c r="G248" s="69">
        <f t="shared" si="19"/>
        <v>1.2626451025779231</v>
      </c>
      <c r="H248" s="69"/>
      <c r="I248" s="69"/>
      <c r="J248" s="59">
        <v>6.8489566813440019</v>
      </c>
      <c r="K248" s="42">
        <f t="shared" si="16"/>
        <v>-2.4506082779952365E-2</v>
      </c>
    </row>
    <row r="249" spans="1:11" x14ac:dyDescent="0.25">
      <c r="A249" s="9">
        <v>2000</v>
      </c>
      <c r="B249" s="10">
        <v>36714</v>
      </c>
      <c r="C249" s="9">
        <v>189</v>
      </c>
      <c r="D249" s="11">
        <v>0.79166666666666696</v>
      </c>
      <c r="E249" s="36">
        <v>3.4390879477025704</v>
      </c>
      <c r="F249" s="51">
        <f t="shared" si="15"/>
        <v>189.79166666666666</v>
      </c>
      <c r="G249" s="69">
        <f t="shared" si="19"/>
        <v>1.2352063047499311</v>
      </c>
      <c r="H249" s="69"/>
      <c r="I249" s="69"/>
      <c r="J249" s="59">
        <v>6.7825445328888474</v>
      </c>
      <c r="K249" s="42">
        <f t="shared" si="16"/>
        <v>-9.5670984933414083E-2</v>
      </c>
    </row>
    <row r="250" spans="1:11" x14ac:dyDescent="0.25">
      <c r="A250" s="9">
        <v>2000</v>
      </c>
      <c r="B250" s="10">
        <v>36714</v>
      </c>
      <c r="C250" s="9">
        <v>189</v>
      </c>
      <c r="D250" s="11">
        <v>0.83333333333333304</v>
      </c>
      <c r="E250" s="36">
        <v>3.3395669393412621</v>
      </c>
      <c r="F250" s="51">
        <f t="shared" si="15"/>
        <v>189.83333333333334</v>
      </c>
      <c r="G250" s="69">
        <f t="shared" si="19"/>
        <v>1.2058411397023081</v>
      </c>
      <c r="H250" s="69"/>
      <c r="I250" s="69"/>
      <c r="J250" s="59">
        <v>6.5232735710096765</v>
      </c>
      <c r="K250" s="42">
        <f t="shared" si="16"/>
        <v>-9.9521008361308283E-2</v>
      </c>
    </row>
    <row r="251" spans="1:11" x14ac:dyDescent="0.25">
      <c r="A251" s="9">
        <v>2000</v>
      </c>
      <c r="B251" s="10">
        <v>36714</v>
      </c>
      <c r="C251" s="9">
        <v>189</v>
      </c>
      <c r="D251" s="11">
        <v>0.875</v>
      </c>
      <c r="E251" s="36">
        <v>3.2298370033706574</v>
      </c>
      <c r="F251" s="51">
        <f t="shared" si="15"/>
        <v>189.875</v>
      </c>
      <c r="G251" s="69">
        <f t="shared" si="19"/>
        <v>1.1724316726085098</v>
      </c>
      <c r="H251" s="69"/>
      <c r="I251" s="69"/>
      <c r="J251" s="59">
        <v>6.2535689413042332</v>
      </c>
      <c r="K251" s="42">
        <f t="shared" si="16"/>
        <v>-0.10972993597060476</v>
      </c>
    </row>
    <row r="252" spans="1:11" x14ac:dyDescent="0.25">
      <c r="A252" s="9">
        <v>2000</v>
      </c>
      <c r="B252" s="10">
        <v>36714</v>
      </c>
      <c r="C252" s="9">
        <v>189</v>
      </c>
      <c r="D252" s="11">
        <v>0.91666666666666696</v>
      </c>
      <c r="E252" s="36">
        <v>3.152698883614101</v>
      </c>
      <c r="F252" s="51">
        <f t="shared" si="15"/>
        <v>189.91666666666666</v>
      </c>
      <c r="G252" s="69">
        <f t="shared" si="19"/>
        <v>1.1482588744527571</v>
      </c>
      <c r="H252" s="69"/>
      <c r="I252" s="69"/>
      <c r="J252" s="59">
        <v>5.9561978411128926</v>
      </c>
      <c r="K252" s="42">
        <f t="shared" si="16"/>
        <v>-7.7138119756556378E-2</v>
      </c>
    </row>
    <row r="253" spans="1:11" s="35" customFormat="1" x14ac:dyDescent="0.25">
      <c r="A253" s="38">
        <v>2000</v>
      </c>
      <c r="B253" s="39">
        <v>36714</v>
      </c>
      <c r="C253" s="38">
        <v>189</v>
      </c>
      <c r="D253" s="40">
        <v>0.95833333333333304</v>
      </c>
      <c r="E253" s="37">
        <v>3.0782681027140892</v>
      </c>
      <c r="F253" s="52">
        <f t="shared" si="15"/>
        <v>189.95833333333334</v>
      </c>
      <c r="G253" s="70">
        <f t="shared" si="19"/>
        <v>1.1243671345195159</v>
      </c>
      <c r="H253" s="70"/>
      <c r="I253" s="70"/>
      <c r="J253" s="60">
        <v>5.747151446108675</v>
      </c>
      <c r="K253" s="37">
        <f t="shared" si="16"/>
        <v>-7.4430780900011762E-2</v>
      </c>
    </row>
    <row r="254" spans="1:11" x14ac:dyDescent="0.25">
      <c r="A254" s="9">
        <v>2000</v>
      </c>
      <c r="B254" s="10">
        <v>36715</v>
      </c>
      <c r="C254" s="9">
        <v>190</v>
      </c>
      <c r="D254" s="11">
        <v>0</v>
      </c>
      <c r="E254" s="36">
        <v>3.0257827154897026</v>
      </c>
      <c r="F254" s="51">
        <f t="shared" si="15"/>
        <v>190</v>
      </c>
      <c r="G254" s="69">
        <f t="shared" si="19"/>
        <v>1.1071698069352915</v>
      </c>
      <c r="H254" s="69"/>
      <c r="I254" s="69"/>
      <c r="J254" s="59">
        <v>5.5454420127753092</v>
      </c>
      <c r="K254" s="42">
        <f t="shared" si="16"/>
        <v>-5.248538722438667E-2</v>
      </c>
    </row>
    <row r="255" spans="1:11" x14ac:dyDescent="0.25">
      <c r="A255" s="9">
        <v>2000</v>
      </c>
      <c r="B255" s="10">
        <v>36715</v>
      </c>
      <c r="C255" s="9">
        <v>190</v>
      </c>
      <c r="D255" s="11">
        <v>4.1666666666666664E-2</v>
      </c>
      <c r="E255" s="36">
        <v>2.9620650295942372</v>
      </c>
      <c r="F255" s="51">
        <f t="shared" si="15"/>
        <v>190.04166666666666</v>
      </c>
      <c r="G255" s="69">
        <f t="shared" si="19"/>
        <v>1.0858866702279155</v>
      </c>
      <c r="H255" s="69"/>
      <c r="I255" s="69"/>
      <c r="J255" s="59">
        <v>5.403205191029004</v>
      </c>
      <c r="K255" s="42">
        <f t="shared" si="16"/>
        <v>-6.3717685895465337E-2</v>
      </c>
    </row>
    <row r="256" spans="1:11" x14ac:dyDescent="0.25">
      <c r="A256" s="9">
        <v>2000</v>
      </c>
      <c r="B256" s="10">
        <v>36715</v>
      </c>
      <c r="C256" s="9">
        <v>190</v>
      </c>
      <c r="D256" s="11">
        <v>8.3333333333333301E-2</v>
      </c>
      <c r="E256" s="36">
        <v>2.8943249800990039</v>
      </c>
      <c r="F256" s="51">
        <f t="shared" si="15"/>
        <v>190.08333333333334</v>
      </c>
      <c r="G256" s="69">
        <f>LN(E256)</f>
        <v>1.0627519163411654</v>
      </c>
      <c r="H256" s="69"/>
      <c r="I256" s="69"/>
      <c r="J256" s="59">
        <v>5.230528535485738</v>
      </c>
      <c r="K256" s="42">
        <f t="shared" si="16"/>
        <v>-6.7740049495233379E-2</v>
      </c>
    </row>
    <row r="257" spans="1:11" x14ac:dyDescent="0.25">
      <c r="A257" s="9">
        <v>2000</v>
      </c>
      <c r="B257" s="10">
        <v>36715</v>
      </c>
      <c r="C257" s="9">
        <v>190</v>
      </c>
      <c r="D257" s="11">
        <v>0.125</v>
      </c>
      <c r="E257" s="36">
        <v>2.8289624226754149</v>
      </c>
      <c r="F257" s="51">
        <f t="shared" si="15"/>
        <v>190.125</v>
      </c>
      <c r="G257" s="69">
        <f t="shared" si="19"/>
        <v>1.0399100093310401</v>
      </c>
      <c r="H257" s="69">
        <f>LN(E257)</f>
        <v>1.0399100093310401</v>
      </c>
      <c r="I257" s="69"/>
      <c r="J257" s="59">
        <v>5.0469511655799568</v>
      </c>
      <c r="K257" s="42">
        <f t="shared" si="16"/>
        <v>-6.5362557423588985E-2</v>
      </c>
    </row>
    <row r="258" spans="1:11" x14ac:dyDescent="0.25">
      <c r="A258" s="9">
        <v>2000</v>
      </c>
      <c r="B258" s="10">
        <v>36715</v>
      </c>
      <c r="C258" s="9">
        <v>190</v>
      </c>
      <c r="D258" s="11">
        <v>0.16666666666666699</v>
      </c>
      <c r="E258" s="36">
        <v>2.8000154386394165</v>
      </c>
      <c r="F258" s="51">
        <f t="shared" ref="F258:F321" si="20">SUM(C258+D258)</f>
        <v>190.16666666666666</v>
      </c>
      <c r="H258" s="69">
        <f>LN(E258)</f>
        <v>1.0296249309657488</v>
      </c>
      <c r="I258" s="69"/>
      <c r="J258" s="59">
        <v>4.8698168636190102</v>
      </c>
      <c r="K258" s="42">
        <f t="shared" si="16"/>
        <v>-2.894698403599838E-2</v>
      </c>
    </row>
    <row r="259" spans="1:11" x14ac:dyDescent="0.25">
      <c r="A259" s="9">
        <v>2000</v>
      </c>
      <c r="B259" s="10">
        <v>36715</v>
      </c>
      <c r="C259" s="9">
        <v>190</v>
      </c>
      <c r="D259" s="11">
        <v>0.20833333333333301</v>
      </c>
      <c r="E259" s="36">
        <v>2.794282240249101</v>
      </c>
      <c r="F259" s="51">
        <f t="shared" si="20"/>
        <v>190.20833333333334</v>
      </c>
      <c r="H259" s="69">
        <f>LN(E259)</f>
        <v>1.0275752722859484</v>
      </c>
      <c r="I259" s="69"/>
      <c r="J259" s="59">
        <v>4.7913697524103434</v>
      </c>
      <c r="K259" s="42">
        <f t="shared" ref="K259:K322" si="21">E259-E258</f>
        <v>-5.7331983903154971E-3</v>
      </c>
    </row>
    <row r="260" spans="1:11" x14ac:dyDescent="0.25">
      <c r="A260" s="9">
        <v>2000</v>
      </c>
      <c r="B260" s="10">
        <v>36715</v>
      </c>
      <c r="C260" s="9">
        <v>190</v>
      </c>
      <c r="D260" s="11">
        <v>0.25</v>
      </c>
      <c r="E260" s="36">
        <v>2.7771939514476687</v>
      </c>
      <c r="F260" s="51">
        <f t="shared" si="20"/>
        <v>190.25</v>
      </c>
      <c r="H260" s="69">
        <f>LN(E260)</f>
        <v>1.0214410479627605</v>
      </c>
      <c r="I260" s="69"/>
      <c r="J260" s="59">
        <v>4.775832629401358</v>
      </c>
      <c r="K260" s="42">
        <f t="shared" si="21"/>
        <v>-1.7088288801432316E-2</v>
      </c>
    </row>
    <row r="261" spans="1:11" x14ac:dyDescent="0.25">
      <c r="A261" s="9">
        <v>2000</v>
      </c>
      <c r="B261" s="10">
        <v>36715</v>
      </c>
      <c r="C261" s="9">
        <v>190</v>
      </c>
      <c r="D261" s="11">
        <v>0.29166666666666702</v>
      </c>
      <c r="E261" s="7">
        <v>2.8000154386394165</v>
      </c>
      <c r="F261" s="5">
        <f t="shared" si="20"/>
        <v>190.29166666666666</v>
      </c>
      <c r="G261" s="67"/>
      <c r="H261" s="67"/>
      <c r="I261" s="67"/>
      <c r="J261" s="59">
        <v>4.7295229036522191</v>
      </c>
      <c r="K261" s="41">
        <f t="shared" si="21"/>
        <v>2.2821487191747813E-2</v>
      </c>
    </row>
    <row r="262" spans="1:11" x14ac:dyDescent="0.25">
      <c r="A262" s="9">
        <v>2000</v>
      </c>
      <c r="B262" s="10">
        <v>36715</v>
      </c>
      <c r="C262" s="9">
        <v>190</v>
      </c>
      <c r="D262" s="11">
        <v>0.33333333333333298</v>
      </c>
      <c r="E262" s="7">
        <v>2.8583833436841726</v>
      </c>
      <c r="F262" s="5">
        <f t="shared" si="20"/>
        <v>190.33333333333334</v>
      </c>
      <c r="G262" s="67"/>
      <c r="H262" s="67"/>
      <c r="I262" s="67"/>
      <c r="J262" s="59">
        <v>4.7913697524103434</v>
      </c>
      <c r="K262" s="41">
        <f t="shared" si="21"/>
        <v>5.8367905044756085E-2</v>
      </c>
    </row>
    <row r="263" spans="1:11" x14ac:dyDescent="0.25">
      <c r="A263" s="9">
        <v>2000</v>
      </c>
      <c r="B263" s="10">
        <v>36715</v>
      </c>
      <c r="C263" s="9">
        <v>190</v>
      </c>
      <c r="D263" s="11">
        <v>0.375</v>
      </c>
      <c r="E263" s="7">
        <v>2.9003836455807828</v>
      </c>
      <c r="F263" s="5">
        <f t="shared" si="20"/>
        <v>190.375</v>
      </c>
      <c r="G263" s="67"/>
      <c r="H263" s="67"/>
      <c r="I263" s="67"/>
      <c r="J263" s="59">
        <v>4.9495483568676759</v>
      </c>
      <c r="K263" s="41">
        <f t="shared" si="21"/>
        <v>4.2000301896610193E-2</v>
      </c>
    </row>
    <row r="264" spans="1:11" x14ac:dyDescent="0.25">
      <c r="A264" s="9">
        <v>2000</v>
      </c>
      <c r="B264" s="10">
        <v>36715</v>
      </c>
      <c r="C264" s="9">
        <v>190</v>
      </c>
      <c r="D264" s="11">
        <v>0.41666666666666702</v>
      </c>
      <c r="E264" s="7">
        <v>3.0000470314508272</v>
      </c>
      <c r="F264" s="5">
        <f t="shared" si="20"/>
        <v>190.41666666666666</v>
      </c>
      <c r="G264" s="67"/>
      <c r="H264" s="67"/>
      <c r="I264" s="67"/>
      <c r="J264" s="59">
        <v>5.063370313227054</v>
      </c>
      <c r="K264" s="41">
        <f t="shared" si="21"/>
        <v>9.9663385870044419E-2</v>
      </c>
    </row>
    <row r="265" spans="1:11" x14ac:dyDescent="0.25">
      <c r="A265" s="9">
        <v>2000</v>
      </c>
      <c r="B265" s="10">
        <v>36715</v>
      </c>
      <c r="C265" s="9">
        <v>190</v>
      </c>
      <c r="D265" s="11">
        <v>0.45833333333333298</v>
      </c>
      <c r="E265" s="7">
        <v>3.1253249697034855</v>
      </c>
      <c r="F265" s="5">
        <f t="shared" si="20"/>
        <v>190.45833333333334</v>
      </c>
      <c r="G265" s="67"/>
      <c r="H265" s="67"/>
      <c r="I265" s="67"/>
      <c r="J265" s="59">
        <v>5.3334607898396396</v>
      </c>
      <c r="K265" s="41">
        <f t="shared" si="21"/>
        <v>0.12527793825265832</v>
      </c>
    </row>
    <row r="266" spans="1:11" x14ac:dyDescent="0.25">
      <c r="A266" s="9">
        <v>2000</v>
      </c>
      <c r="B266" s="10">
        <v>36715</v>
      </c>
      <c r="C266" s="9">
        <v>190</v>
      </c>
      <c r="D266" s="11">
        <v>0.5</v>
      </c>
      <c r="E266" s="7">
        <v>3.2014673930574284</v>
      </c>
      <c r="F266" s="5">
        <f t="shared" si="20"/>
        <v>190.5</v>
      </c>
      <c r="G266" s="67"/>
      <c r="H266" s="67"/>
      <c r="I266" s="67"/>
      <c r="J266" s="59">
        <v>5.6729673975704218</v>
      </c>
      <c r="K266" s="41">
        <f t="shared" si="21"/>
        <v>7.6142423353942945E-2</v>
      </c>
    </row>
    <row r="267" spans="1:11" x14ac:dyDescent="0.25">
      <c r="A267" s="9">
        <v>2000</v>
      </c>
      <c r="B267" s="10">
        <v>36715</v>
      </c>
      <c r="C267" s="9">
        <v>190</v>
      </c>
      <c r="D267" s="11">
        <v>0.54166666666666696</v>
      </c>
      <c r="E267" s="7">
        <v>3.5185537021837643</v>
      </c>
      <c r="F267" s="5">
        <f t="shared" si="20"/>
        <v>190.54166666666666</v>
      </c>
      <c r="G267" s="67"/>
      <c r="H267" s="67"/>
      <c r="I267" s="67"/>
      <c r="J267" s="59">
        <v>5.8793154283399147</v>
      </c>
      <c r="K267" s="41">
        <f t="shared" si="21"/>
        <v>0.31708630912633584</v>
      </c>
    </row>
    <row r="268" spans="1:11" x14ac:dyDescent="0.25">
      <c r="A268" s="9">
        <v>2000</v>
      </c>
      <c r="B268" s="10">
        <v>36715</v>
      </c>
      <c r="C268" s="9">
        <v>190</v>
      </c>
      <c r="D268" s="11">
        <v>0.58333333333333304</v>
      </c>
      <c r="E268" s="7">
        <v>4.0437752725273546</v>
      </c>
      <c r="F268" s="5">
        <f t="shared" si="20"/>
        <v>190.58333333333334</v>
      </c>
      <c r="G268" s="67"/>
      <c r="H268" s="67"/>
      <c r="I268" s="67"/>
      <c r="J268" s="59">
        <v>6.7386279191971923</v>
      </c>
      <c r="K268" s="41">
        <f t="shared" si="21"/>
        <v>0.52522157034359029</v>
      </c>
    </row>
    <row r="269" spans="1:11" x14ac:dyDescent="0.25">
      <c r="A269" s="9">
        <v>2000</v>
      </c>
      <c r="B269" s="10">
        <v>36715</v>
      </c>
      <c r="C269" s="9">
        <v>190</v>
      </c>
      <c r="D269" s="11">
        <v>0.625</v>
      </c>
      <c r="E269" s="7">
        <v>4.3520163128967368</v>
      </c>
      <c r="F269" s="5">
        <f t="shared" si="20"/>
        <v>190.625</v>
      </c>
      <c r="G269" s="67"/>
      <c r="H269" s="67"/>
      <c r="I269" s="67"/>
      <c r="J269" s="59">
        <v>8.1619926084752148</v>
      </c>
      <c r="K269" s="41">
        <f t="shared" si="21"/>
        <v>0.30824104036938227</v>
      </c>
    </row>
    <row r="270" spans="1:11" x14ac:dyDescent="0.25">
      <c r="A270" s="9">
        <v>2000</v>
      </c>
      <c r="B270" s="10">
        <v>36715</v>
      </c>
      <c r="C270" s="9">
        <v>190</v>
      </c>
      <c r="D270" s="11">
        <v>0.66666666666666696</v>
      </c>
      <c r="E270" s="7">
        <v>4.4839721190620203</v>
      </c>
      <c r="F270" s="5">
        <f t="shared" si="20"/>
        <v>190.66666666666666</v>
      </c>
      <c r="G270" s="67"/>
      <c r="H270" s="67"/>
      <c r="I270" s="67"/>
      <c r="J270" s="59">
        <v>8.9973341812919703</v>
      </c>
      <c r="K270" s="41">
        <f t="shared" si="21"/>
        <v>0.13195580616528346</v>
      </c>
    </row>
    <row r="271" spans="1:11" x14ac:dyDescent="0.25">
      <c r="A271" s="9">
        <v>2000</v>
      </c>
      <c r="B271" s="10">
        <v>36715</v>
      </c>
      <c r="C271" s="9">
        <v>190</v>
      </c>
      <c r="D271" s="11">
        <v>0.70833333333333304</v>
      </c>
      <c r="E271" s="7">
        <v>4.5177725436257719</v>
      </c>
      <c r="F271" s="5">
        <f t="shared" si="20"/>
        <v>190.70833333333334</v>
      </c>
      <c r="G271" s="67"/>
      <c r="H271" s="67"/>
      <c r="I271" s="67"/>
      <c r="J271" s="59">
        <v>9.3549379920379945</v>
      </c>
      <c r="K271" s="41">
        <f t="shared" si="21"/>
        <v>3.3800424563751541E-2</v>
      </c>
    </row>
    <row r="272" spans="1:11" x14ac:dyDescent="0.25">
      <c r="A272" s="9">
        <v>2000</v>
      </c>
      <c r="B272" s="10">
        <v>36715</v>
      </c>
      <c r="C272" s="9">
        <v>190</v>
      </c>
      <c r="D272" s="11">
        <v>0.75</v>
      </c>
      <c r="E272" s="36">
        <v>4.6095338575879099</v>
      </c>
      <c r="F272" s="51">
        <f t="shared" si="20"/>
        <v>190.75</v>
      </c>
      <c r="G272" s="69">
        <f>LN(E272)</f>
        <v>1.5281267364053492</v>
      </c>
      <c r="H272" s="69"/>
      <c r="I272" s="69"/>
      <c r="J272" s="59">
        <v>9.4465380586064285</v>
      </c>
      <c r="K272" s="41">
        <f t="shared" si="21"/>
        <v>9.1761313962138047E-2</v>
      </c>
    </row>
    <row r="273" spans="1:11" x14ac:dyDescent="0.25">
      <c r="A273" s="9">
        <v>2000</v>
      </c>
      <c r="B273" s="10">
        <v>36715</v>
      </c>
      <c r="C273" s="9">
        <v>190</v>
      </c>
      <c r="D273" s="11">
        <v>0.79166666666666696</v>
      </c>
      <c r="E273" s="36">
        <v>4.4616207839116058</v>
      </c>
      <c r="F273" s="51">
        <f t="shared" si="20"/>
        <v>190.79166666666666</v>
      </c>
      <c r="G273" s="69">
        <f t="shared" ref="G273:G282" si="22">LN(E273)</f>
        <v>1.4955121044810489</v>
      </c>
      <c r="H273" s="69"/>
      <c r="I273" s="69"/>
      <c r="J273" s="59">
        <v>9.6952137062002972</v>
      </c>
      <c r="K273" s="42">
        <f t="shared" si="21"/>
        <v>-0.14791307367630413</v>
      </c>
    </row>
    <row r="274" spans="1:11" x14ac:dyDescent="0.25">
      <c r="A274" s="9">
        <v>2000</v>
      </c>
      <c r="B274" s="10">
        <v>36715</v>
      </c>
      <c r="C274" s="9">
        <v>190</v>
      </c>
      <c r="D274" s="11">
        <v>0.83333333333333304</v>
      </c>
      <c r="E274" s="36">
        <v>4.2985346941405744</v>
      </c>
      <c r="F274" s="51">
        <f t="shared" si="20"/>
        <v>190.83333333333334</v>
      </c>
      <c r="G274" s="69">
        <f t="shared" si="22"/>
        <v>1.4582741958201164</v>
      </c>
      <c r="H274" s="69"/>
      <c r="I274" s="69"/>
      <c r="J274" s="59">
        <v>9.2943652680531326</v>
      </c>
      <c r="K274" s="42">
        <f t="shared" si="21"/>
        <v>-0.16308608977103134</v>
      </c>
    </row>
    <row r="275" spans="1:11" x14ac:dyDescent="0.25">
      <c r="A275" s="9">
        <v>2000</v>
      </c>
      <c r="B275" s="10">
        <v>36715</v>
      </c>
      <c r="C275" s="9">
        <v>190</v>
      </c>
      <c r="D275" s="11">
        <v>0.875</v>
      </c>
      <c r="E275" s="36">
        <v>4.1432037103572297</v>
      </c>
      <c r="F275" s="51">
        <f t="shared" si="20"/>
        <v>190.875</v>
      </c>
      <c r="G275" s="69">
        <f t="shared" si="22"/>
        <v>1.4214693316565001</v>
      </c>
      <c r="H275" s="69"/>
      <c r="I275" s="69"/>
      <c r="J275" s="59">
        <v>8.8523975450964087</v>
      </c>
      <c r="K275" s="42">
        <f t="shared" si="21"/>
        <v>-0.15533098378334476</v>
      </c>
    </row>
    <row r="276" spans="1:11" x14ac:dyDescent="0.25">
      <c r="A276" s="9">
        <v>2000</v>
      </c>
      <c r="B276" s="10">
        <v>36715</v>
      </c>
      <c r="C276" s="9">
        <v>190</v>
      </c>
      <c r="D276" s="11">
        <v>0.91666666666666696</v>
      </c>
      <c r="E276" s="36">
        <v>3.9475243875579284</v>
      </c>
      <c r="F276" s="51">
        <f t="shared" si="20"/>
        <v>190.91666666666666</v>
      </c>
      <c r="G276" s="69">
        <f t="shared" si="22"/>
        <v>1.3730886451039859</v>
      </c>
      <c r="H276" s="69"/>
      <c r="I276" s="69"/>
      <c r="J276" s="59">
        <v>8.4314463695317876</v>
      </c>
      <c r="K276" s="42">
        <f t="shared" si="21"/>
        <v>-0.19567932279930123</v>
      </c>
    </row>
    <row r="277" spans="1:11" s="35" customFormat="1" x14ac:dyDescent="0.25">
      <c r="A277" s="38">
        <v>2000</v>
      </c>
      <c r="B277" s="39">
        <v>36715</v>
      </c>
      <c r="C277" s="38">
        <v>190</v>
      </c>
      <c r="D277" s="40">
        <v>0.95833333333333337</v>
      </c>
      <c r="E277" s="37">
        <v>3.76415232617122</v>
      </c>
      <c r="F277" s="52">
        <f t="shared" si="20"/>
        <v>190.95833333333334</v>
      </c>
      <c r="G277" s="70">
        <f t="shared" si="22"/>
        <v>1.3255226901314865</v>
      </c>
      <c r="H277" s="70"/>
      <c r="I277" s="70"/>
      <c r="J277" s="60">
        <v>7.9011501017830046</v>
      </c>
      <c r="K277" s="37">
        <f t="shared" si="21"/>
        <v>-0.18337206138670847</v>
      </c>
    </row>
    <row r="278" spans="1:11" x14ac:dyDescent="0.25">
      <c r="A278" s="9">
        <v>2000</v>
      </c>
      <c r="B278" s="10">
        <v>36716</v>
      </c>
      <c r="C278" s="9">
        <v>191</v>
      </c>
      <c r="D278" s="11">
        <v>0</v>
      </c>
      <c r="E278" s="36">
        <v>3.6597125015343277</v>
      </c>
      <c r="F278" s="51">
        <f t="shared" si="20"/>
        <v>191</v>
      </c>
      <c r="G278" s="69">
        <f t="shared" si="22"/>
        <v>1.2973845928345917</v>
      </c>
      <c r="H278" s="69"/>
      <c r="I278" s="69"/>
      <c r="J278" s="59">
        <v>7.4042068459924657</v>
      </c>
      <c r="K278" s="42">
        <f t="shared" si="21"/>
        <v>-0.10443982463689228</v>
      </c>
    </row>
    <row r="279" spans="1:11" x14ac:dyDescent="0.25">
      <c r="A279" s="9">
        <v>2000</v>
      </c>
      <c r="B279" s="10">
        <v>36716</v>
      </c>
      <c r="C279" s="9">
        <v>191</v>
      </c>
      <c r="D279" s="11">
        <v>4.1666666666666664E-2</v>
      </c>
      <c r="E279" s="36">
        <v>3.5757355673902138</v>
      </c>
      <c r="F279" s="51">
        <f t="shared" si="20"/>
        <v>191.04166666666666</v>
      </c>
      <c r="G279" s="69">
        <f t="shared" si="22"/>
        <v>1.2741709080978454</v>
      </c>
      <c r="H279" s="69"/>
      <c r="I279" s="69"/>
      <c r="J279" s="59">
        <v>7.121172090878936</v>
      </c>
      <c r="K279" s="42">
        <f t="shared" si="21"/>
        <v>-8.3976934144113891E-2</v>
      </c>
    </row>
    <row r="280" spans="1:11" x14ac:dyDescent="0.25">
      <c r="A280" s="9">
        <v>2000</v>
      </c>
      <c r="B280" s="10">
        <v>36716</v>
      </c>
      <c r="C280" s="9">
        <v>191</v>
      </c>
      <c r="D280" s="11">
        <v>8.3333333333333301E-2</v>
      </c>
      <c r="E280" s="36">
        <v>3.4547752883286851</v>
      </c>
      <c r="F280" s="51">
        <f t="shared" si="20"/>
        <v>191.08333333333334</v>
      </c>
      <c r="G280" s="69">
        <f t="shared" si="22"/>
        <v>1.2397574155469253</v>
      </c>
      <c r="H280" s="69"/>
      <c r="I280" s="69"/>
      <c r="J280" s="59">
        <v>6.8935923235507151</v>
      </c>
      <c r="K280" s="42">
        <f t="shared" si="21"/>
        <v>-0.12096027906152873</v>
      </c>
    </row>
    <row r="281" spans="1:11" x14ac:dyDescent="0.25">
      <c r="A281" s="9">
        <v>2000</v>
      </c>
      <c r="B281" s="10">
        <v>36716</v>
      </c>
      <c r="C281" s="9">
        <v>191</v>
      </c>
      <c r="D281" s="11">
        <v>0.125</v>
      </c>
      <c r="E281" s="36">
        <v>3.3470741017923271</v>
      </c>
      <c r="F281" s="51">
        <f t="shared" si="20"/>
        <v>191.125</v>
      </c>
      <c r="G281" s="69">
        <f t="shared" si="22"/>
        <v>1.2080865617487715</v>
      </c>
      <c r="H281" s="69"/>
      <c r="I281" s="69"/>
      <c r="J281" s="59">
        <v>6.5657866892376289</v>
      </c>
      <c r="K281" s="42">
        <f t="shared" si="21"/>
        <v>-0.10770118653635796</v>
      </c>
    </row>
    <row r="282" spans="1:11" x14ac:dyDescent="0.25">
      <c r="A282" s="9">
        <v>2000</v>
      </c>
      <c r="B282" s="10">
        <v>36716</v>
      </c>
      <c r="C282" s="9">
        <v>191</v>
      </c>
      <c r="D282" s="11">
        <v>0.16666666666666699</v>
      </c>
      <c r="E282" s="36">
        <v>3.2950324285426786</v>
      </c>
      <c r="F282" s="51">
        <f t="shared" si="20"/>
        <v>191.16666666666666</v>
      </c>
      <c r="G282" s="69">
        <f t="shared" si="22"/>
        <v>1.1924160096488872</v>
      </c>
      <c r="H282" s="69"/>
      <c r="I282" s="69"/>
      <c r="J282" s="59">
        <v>6.273913554992756</v>
      </c>
      <c r="K282" s="42">
        <f t="shared" si="21"/>
        <v>-5.2041673249648479E-2</v>
      </c>
    </row>
    <row r="283" spans="1:11" x14ac:dyDescent="0.25">
      <c r="A283" s="9">
        <v>2000</v>
      </c>
      <c r="B283" s="10">
        <v>36716</v>
      </c>
      <c r="C283" s="9">
        <v>191</v>
      </c>
      <c r="D283" s="11">
        <v>0.20833333333333301</v>
      </c>
      <c r="E283" s="36">
        <v>3.258577596346222</v>
      </c>
      <c r="F283" s="51">
        <f t="shared" si="20"/>
        <v>191.20833333333334</v>
      </c>
      <c r="G283" s="69"/>
      <c r="H283" s="69"/>
      <c r="I283" s="69"/>
      <c r="J283" s="59">
        <v>6.1328792101427609</v>
      </c>
      <c r="K283" s="42">
        <f t="shared" si="21"/>
        <v>-3.6454832196456621E-2</v>
      </c>
    </row>
    <row r="284" spans="1:11" x14ac:dyDescent="0.25">
      <c r="A284" s="9">
        <v>2000</v>
      </c>
      <c r="B284" s="10">
        <v>36716</v>
      </c>
      <c r="C284" s="9">
        <v>191</v>
      </c>
      <c r="D284" s="11">
        <v>0.25</v>
      </c>
      <c r="E284" s="7">
        <v>3.2950324285426786</v>
      </c>
      <c r="F284" s="5">
        <f t="shared" si="20"/>
        <v>191.25</v>
      </c>
      <c r="G284" s="67"/>
      <c r="H284" s="67"/>
      <c r="I284" s="67"/>
      <c r="J284" s="59">
        <v>6.0340856269545311</v>
      </c>
      <c r="K284" s="41">
        <f t="shared" si="21"/>
        <v>3.6454832196456621E-2</v>
      </c>
    </row>
    <row r="285" spans="1:11" x14ac:dyDescent="0.25">
      <c r="A285" s="9">
        <v>2000</v>
      </c>
      <c r="B285" s="10">
        <v>36716</v>
      </c>
      <c r="C285" s="9">
        <v>191</v>
      </c>
      <c r="D285" s="11">
        <v>0.29166666666666702</v>
      </c>
      <c r="E285" s="7">
        <v>3.3546056871483612</v>
      </c>
      <c r="F285" s="5">
        <f t="shared" si="20"/>
        <v>191.29166666666666</v>
      </c>
      <c r="G285" s="67"/>
      <c r="H285" s="67"/>
      <c r="I285" s="67"/>
      <c r="J285" s="59">
        <v>6.1328792101427609</v>
      </c>
      <c r="K285" s="41">
        <f t="shared" si="21"/>
        <v>5.9573258605682522E-2</v>
      </c>
    </row>
    <row r="286" spans="1:11" x14ac:dyDescent="0.25">
      <c r="A286" s="9">
        <v>2000</v>
      </c>
      <c r="B286" s="10">
        <v>36716</v>
      </c>
      <c r="C286" s="9">
        <v>191</v>
      </c>
      <c r="D286" s="11">
        <v>0.33333333333333298</v>
      </c>
      <c r="E286" s="7">
        <v>3.5024533997334322</v>
      </c>
      <c r="F286" s="5">
        <f t="shared" si="20"/>
        <v>191.33333333333334</v>
      </c>
      <c r="G286" s="67"/>
      <c r="H286" s="67"/>
      <c r="I286" s="67"/>
      <c r="J286" s="59">
        <v>6.294324355415613</v>
      </c>
      <c r="K286" s="41">
        <f t="shared" si="21"/>
        <v>0.14784771258507101</v>
      </c>
    </row>
    <row r="287" spans="1:11" x14ac:dyDescent="0.25">
      <c r="A287" s="9">
        <v>2000</v>
      </c>
      <c r="B287" s="10">
        <v>36716</v>
      </c>
      <c r="C287" s="9">
        <v>191</v>
      </c>
      <c r="D287" s="11">
        <v>0.375</v>
      </c>
      <c r="E287" s="7">
        <v>3.6682611872896134</v>
      </c>
      <c r="F287" s="5">
        <f t="shared" si="20"/>
        <v>191.375</v>
      </c>
      <c r="G287" s="67"/>
      <c r="H287" s="67"/>
      <c r="I287" s="67"/>
      <c r="J287" s="59">
        <v>6.6949956632342342</v>
      </c>
      <c r="K287" s="41">
        <f t="shared" si="21"/>
        <v>0.1658077875561812</v>
      </c>
    </row>
    <row r="288" spans="1:11" x14ac:dyDescent="0.25">
      <c r="A288" s="9">
        <v>2000</v>
      </c>
      <c r="B288" s="10">
        <v>36716</v>
      </c>
      <c r="C288" s="9">
        <v>191</v>
      </c>
      <c r="D288" s="11">
        <v>0.41666666666666702</v>
      </c>
      <c r="E288" s="7">
        <v>3.7201405155893132</v>
      </c>
      <c r="F288" s="5">
        <f t="shared" si="20"/>
        <v>191.41666666666666</v>
      </c>
      <c r="G288" s="67"/>
      <c r="H288" s="67"/>
      <c r="I288" s="67"/>
      <c r="J288" s="59">
        <v>7.1443392609474614</v>
      </c>
      <c r="K288" s="41">
        <f t="shared" si="21"/>
        <v>5.1879328299699878E-2</v>
      </c>
    </row>
    <row r="289" spans="1:11" x14ac:dyDescent="0.25">
      <c r="A289" s="9">
        <v>2000</v>
      </c>
      <c r="B289" s="10">
        <v>36716</v>
      </c>
      <c r="C289" s="9">
        <v>191</v>
      </c>
      <c r="D289" s="11">
        <v>0.45833333333333298</v>
      </c>
      <c r="E289" s="7">
        <v>3.8179187087199669</v>
      </c>
      <c r="F289" s="5">
        <f t="shared" si="20"/>
        <v>191.45833333333334</v>
      </c>
      <c r="G289" s="67"/>
      <c r="H289" s="67"/>
      <c r="I289" s="67"/>
      <c r="J289" s="59">
        <v>7.2849336465835055</v>
      </c>
      <c r="K289" s="41">
        <f t="shared" si="21"/>
        <v>9.7778193130653612E-2</v>
      </c>
    </row>
    <row r="290" spans="1:11" x14ac:dyDescent="0.25">
      <c r="A290" s="9">
        <v>2000</v>
      </c>
      <c r="B290" s="10">
        <v>36716</v>
      </c>
      <c r="C290" s="9">
        <v>191</v>
      </c>
      <c r="D290" s="11">
        <v>0.5</v>
      </c>
      <c r="E290" s="7">
        <v>3.9952590600380233</v>
      </c>
      <c r="F290" s="5">
        <f t="shared" si="20"/>
        <v>191.5</v>
      </c>
      <c r="G290" s="67"/>
      <c r="H290" s="67"/>
      <c r="I290" s="67"/>
      <c r="J290" s="59">
        <v>7.5499151997831087</v>
      </c>
      <c r="K290" s="41">
        <f t="shared" si="21"/>
        <v>0.17734035131805648</v>
      </c>
    </row>
    <row r="291" spans="1:11" x14ac:dyDescent="0.25">
      <c r="A291" s="9">
        <v>2000</v>
      </c>
      <c r="B291" s="10">
        <v>36716</v>
      </c>
      <c r="C291" s="9">
        <v>191</v>
      </c>
      <c r="D291" s="11">
        <v>0.54166666666666696</v>
      </c>
      <c r="E291" s="7">
        <v>4.2044294946137653</v>
      </c>
      <c r="F291" s="5">
        <f t="shared" si="20"/>
        <v>191.54166666666666</v>
      </c>
      <c r="G291" s="67"/>
      <c r="H291" s="67"/>
      <c r="I291" s="67"/>
      <c r="J291" s="59">
        <v>8.0305123578266215</v>
      </c>
      <c r="K291" s="41">
        <f t="shared" si="21"/>
        <v>0.20917043457574191</v>
      </c>
    </row>
    <row r="292" spans="1:11" x14ac:dyDescent="0.25">
      <c r="A292" s="9">
        <v>2000</v>
      </c>
      <c r="B292" s="10">
        <v>36716</v>
      </c>
      <c r="C292" s="9">
        <v>191</v>
      </c>
      <c r="D292" s="11">
        <v>0.58333333333333304</v>
      </c>
      <c r="E292" s="7">
        <v>4.3091616476572314</v>
      </c>
      <c r="F292" s="5">
        <f t="shared" si="20"/>
        <v>191.58333333333334</v>
      </c>
      <c r="G292" s="67"/>
      <c r="H292" s="67"/>
      <c r="I292" s="67"/>
      <c r="J292" s="59">
        <v>8.5973699041023437</v>
      </c>
      <c r="K292" s="41">
        <f t="shared" si="21"/>
        <v>0.10473215304346617</v>
      </c>
    </row>
    <row r="293" spans="1:11" x14ac:dyDescent="0.25">
      <c r="A293" s="9">
        <v>2000</v>
      </c>
      <c r="B293" s="10">
        <v>36716</v>
      </c>
      <c r="C293" s="9">
        <v>191</v>
      </c>
      <c r="D293" s="11">
        <v>0.625</v>
      </c>
      <c r="E293" s="7">
        <v>4.4952023525311064</v>
      </c>
      <c r="F293" s="5">
        <f t="shared" si="20"/>
        <v>191.625</v>
      </c>
      <c r="G293" s="67"/>
      <c r="H293" s="67"/>
      <c r="I293" s="67"/>
      <c r="J293" s="59">
        <v>8.8811968771198693</v>
      </c>
      <c r="K293" s="41">
        <f t="shared" si="21"/>
        <v>0.18604070487387503</v>
      </c>
    </row>
    <row r="294" spans="1:11" x14ac:dyDescent="0.25">
      <c r="A294" s="9">
        <v>2000</v>
      </c>
      <c r="B294" s="10">
        <v>36716</v>
      </c>
      <c r="C294" s="9">
        <v>191</v>
      </c>
      <c r="D294" s="11">
        <v>0.66666666666666696</v>
      </c>
      <c r="E294" s="7">
        <v>4.751724834911669</v>
      </c>
      <c r="F294" s="5">
        <f t="shared" si="20"/>
        <v>191.66666666666666</v>
      </c>
      <c r="G294" s="67"/>
      <c r="H294" s="67"/>
      <c r="I294" s="67"/>
      <c r="J294" s="59">
        <v>9.3853722290815895</v>
      </c>
      <c r="K294" s="41">
        <f t="shared" si="21"/>
        <v>0.25652248238056252</v>
      </c>
    </row>
    <row r="295" spans="1:11" x14ac:dyDescent="0.25">
      <c r="A295" s="9">
        <v>2000</v>
      </c>
      <c r="B295" s="10">
        <v>36716</v>
      </c>
      <c r="C295" s="9">
        <v>191</v>
      </c>
      <c r="D295" s="11">
        <v>0.70833333333333304</v>
      </c>
      <c r="E295" s="7">
        <v>4.9380714821007272</v>
      </c>
      <c r="F295" s="5">
        <f t="shared" si="20"/>
        <v>191.70833333333334</v>
      </c>
      <c r="G295" s="67"/>
      <c r="H295" s="67"/>
      <c r="I295" s="67"/>
      <c r="J295" s="59">
        <v>10.080555108161704</v>
      </c>
      <c r="K295" s="41">
        <f t="shared" si="21"/>
        <v>0.18634664718905825</v>
      </c>
    </row>
    <row r="296" spans="1:11" x14ac:dyDescent="0.25">
      <c r="A296" s="9">
        <v>2000</v>
      </c>
      <c r="B296" s="10">
        <v>36716</v>
      </c>
      <c r="C296" s="9">
        <v>191</v>
      </c>
      <c r="D296" s="11">
        <v>0.75</v>
      </c>
      <c r="E296" s="7">
        <v>4.6886667229954107</v>
      </c>
      <c r="F296" s="5">
        <f t="shared" si="20"/>
        <v>191.75</v>
      </c>
      <c r="G296" s="67"/>
      <c r="H296" s="67"/>
      <c r="I296" s="67"/>
      <c r="J296" s="59">
        <v>10.146251545150216</v>
      </c>
      <c r="K296" s="41">
        <f t="shared" si="21"/>
        <v>-0.24940475910531656</v>
      </c>
    </row>
    <row r="297" spans="1:11" x14ac:dyDescent="0.25">
      <c r="A297" s="9">
        <v>2000</v>
      </c>
      <c r="B297" s="10">
        <v>36716</v>
      </c>
      <c r="C297" s="9">
        <v>191</v>
      </c>
      <c r="D297" s="11">
        <v>0.79166666666666696</v>
      </c>
      <c r="E297" s="7">
        <v>5.06389352946778</v>
      </c>
      <c r="F297" s="5">
        <f t="shared" si="20"/>
        <v>191.79166666666666</v>
      </c>
      <c r="G297" s="67"/>
      <c r="H297" s="67"/>
      <c r="I297" s="67"/>
      <c r="J297" s="59">
        <v>9.7901456257532669</v>
      </c>
      <c r="K297" s="41">
        <f t="shared" si="21"/>
        <v>0.37522680647236939</v>
      </c>
    </row>
    <row r="298" spans="1:11" x14ac:dyDescent="0.25">
      <c r="A298" s="9">
        <v>2000</v>
      </c>
      <c r="B298" s="10">
        <v>36716</v>
      </c>
      <c r="C298" s="9">
        <v>191</v>
      </c>
      <c r="D298" s="11">
        <v>0.83333333333333304</v>
      </c>
      <c r="E298" s="36">
        <v>5.0902497131041873</v>
      </c>
      <c r="F298" s="51">
        <f t="shared" si="20"/>
        <v>191.83333333333334</v>
      </c>
      <c r="G298" s="69">
        <f>LN(E298)</f>
        <v>1.6273268889080073</v>
      </c>
      <c r="H298" s="69"/>
      <c r="I298" s="69"/>
      <c r="J298" s="59">
        <v>9.6637747366079676</v>
      </c>
      <c r="K298" s="41">
        <f t="shared" si="21"/>
        <v>2.6356183636407238E-2</v>
      </c>
    </row>
    <row r="299" spans="1:11" x14ac:dyDescent="0.25">
      <c r="A299" s="9">
        <v>2000</v>
      </c>
      <c r="B299" s="10">
        <v>36716</v>
      </c>
      <c r="C299" s="9">
        <v>191</v>
      </c>
      <c r="D299" s="11">
        <v>0.875</v>
      </c>
      <c r="E299" s="36">
        <v>4.1738449845080829</v>
      </c>
      <c r="F299" s="51">
        <f t="shared" si="20"/>
        <v>191.875</v>
      </c>
      <c r="G299" s="69">
        <f t="shared" ref="G299:G303" si="23">LN(E299)</f>
        <v>1.4288376696108072</v>
      </c>
      <c r="H299" s="69"/>
      <c r="I299" s="69"/>
      <c r="J299" s="59">
        <v>9.3246024450369287</v>
      </c>
      <c r="K299" s="42">
        <f t="shared" si="21"/>
        <v>-0.91640472859610433</v>
      </c>
    </row>
    <row r="300" spans="1:11" x14ac:dyDescent="0.25">
      <c r="A300" s="9">
        <v>2000</v>
      </c>
      <c r="B300" s="10">
        <v>36716</v>
      </c>
      <c r="C300" s="9">
        <v>191</v>
      </c>
      <c r="D300" s="11">
        <v>0.91666666666666696</v>
      </c>
      <c r="E300" s="36">
        <v>3.7027800749722726</v>
      </c>
      <c r="F300" s="51">
        <f t="shared" si="20"/>
        <v>191.91666666666666</v>
      </c>
      <c r="G300" s="69">
        <f t="shared" si="23"/>
        <v>1.3090839091259736</v>
      </c>
      <c r="H300" s="69"/>
      <c r="I300" s="69"/>
      <c r="J300" s="59">
        <v>8.9681582472373353</v>
      </c>
      <c r="K300" s="42">
        <f t="shared" si="21"/>
        <v>-0.47106490953581037</v>
      </c>
    </row>
    <row r="301" spans="1:11" s="35" customFormat="1" x14ac:dyDescent="0.25">
      <c r="A301" s="38">
        <v>2000</v>
      </c>
      <c r="B301" s="39">
        <v>36716</v>
      </c>
      <c r="C301" s="38">
        <v>191</v>
      </c>
      <c r="D301" s="40">
        <v>0.95833333333333337</v>
      </c>
      <c r="E301" s="37">
        <v>3.5237770228484946</v>
      </c>
      <c r="F301" s="52">
        <f t="shared" si="20"/>
        <v>191.95833333333334</v>
      </c>
      <c r="G301" s="70">
        <f t="shared" si="23"/>
        <v>1.2595334321925149</v>
      </c>
      <c r="H301" s="70"/>
      <c r="I301" s="70"/>
      <c r="J301" s="60">
        <v>8.5973699041023437</v>
      </c>
      <c r="K301" s="37">
        <f t="shared" si="21"/>
        <v>-0.17900305212377798</v>
      </c>
    </row>
    <row r="302" spans="1:11" x14ac:dyDescent="0.25">
      <c r="A302" s="9">
        <v>2000</v>
      </c>
      <c r="B302" s="10">
        <v>36717</v>
      </c>
      <c r="C302" s="9">
        <v>192</v>
      </c>
      <c r="D302" s="11">
        <v>0</v>
      </c>
      <c r="E302" s="36">
        <v>3.1325414963501812</v>
      </c>
      <c r="F302" s="51">
        <f t="shared" si="20"/>
        <v>192</v>
      </c>
      <c r="G302" s="69">
        <f t="shared" si="23"/>
        <v>1.1418446547395091</v>
      </c>
      <c r="H302" s="69"/>
      <c r="I302" s="69"/>
      <c r="J302" s="59">
        <v>8.2687250490838622</v>
      </c>
      <c r="K302" s="42">
        <f t="shared" si="21"/>
        <v>-0.39123552649831339</v>
      </c>
    </row>
    <row r="303" spans="1:11" x14ac:dyDescent="0.25">
      <c r="A303" s="9">
        <v>2000</v>
      </c>
      <c r="B303" s="10">
        <v>36717</v>
      </c>
      <c r="C303" s="9">
        <v>192</v>
      </c>
      <c r="D303" s="11">
        <v>4.1666666666666664E-2</v>
      </c>
      <c r="E303" s="36">
        <v>2.7075131076696568</v>
      </c>
      <c r="F303" s="51">
        <f t="shared" si="20"/>
        <v>192.04166666666666</v>
      </c>
      <c r="G303" s="69">
        <f t="shared" si="23"/>
        <v>0.99603054112585376</v>
      </c>
      <c r="H303" s="69"/>
      <c r="I303" s="69"/>
      <c r="J303" s="59">
        <v>7.9268547590794336</v>
      </c>
      <c r="K303" s="42">
        <f t="shared" si="21"/>
        <v>-0.42502838868052439</v>
      </c>
    </row>
    <row r="304" spans="1:11" x14ac:dyDescent="0.25">
      <c r="A304" s="9">
        <v>2000</v>
      </c>
      <c r="B304" s="10">
        <v>36717</v>
      </c>
      <c r="C304" s="9">
        <v>192</v>
      </c>
      <c r="D304" s="11">
        <v>8.3333333333333301E-2</v>
      </c>
      <c r="E304" s="15">
        <v>2.7292030419047499</v>
      </c>
      <c r="F304" s="20">
        <f t="shared" si="20"/>
        <v>192.08333333333334</v>
      </c>
      <c r="G304" s="63"/>
      <c r="H304" s="63"/>
      <c r="I304" s="69"/>
      <c r="J304" s="59">
        <v>7.4524611339050244</v>
      </c>
      <c r="K304" s="41">
        <f t="shared" si="21"/>
        <v>2.1689934235093133E-2</v>
      </c>
    </row>
    <row r="305" spans="1:11" x14ac:dyDescent="0.25">
      <c r="A305" s="9">
        <v>2000</v>
      </c>
      <c r="B305" s="10">
        <v>36717</v>
      </c>
      <c r="C305" s="9">
        <v>192</v>
      </c>
      <c r="D305" s="11">
        <v>0.125</v>
      </c>
      <c r="E305" s="7">
        <v>2.9162939874117306</v>
      </c>
      <c r="F305" s="5">
        <f t="shared" si="20"/>
        <v>192.125</v>
      </c>
      <c r="G305" s="67"/>
      <c r="H305" s="67"/>
      <c r="I305" s="67"/>
      <c r="J305" s="59">
        <v>7.0521203564209891</v>
      </c>
      <c r="K305" s="41">
        <f t="shared" si="21"/>
        <v>0.18709094550698069</v>
      </c>
    </row>
    <row r="306" spans="1:11" x14ac:dyDescent="0.25">
      <c r="A306" s="9">
        <v>2000</v>
      </c>
      <c r="B306" s="10">
        <v>36717</v>
      </c>
      <c r="C306" s="9">
        <v>192</v>
      </c>
      <c r="D306" s="11">
        <v>0.16666666666666699</v>
      </c>
      <c r="E306" s="7">
        <v>2.788506241650643</v>
      </c>
      <c r="F306" s="5">
        <f t="shared" si="20"/>
        <v>192.16666666666666</v>
      </c>
      <c r="G306" s="67"/>
      <c r="H306" s="67"/>
      <c r="I306" s="67"/>
      <c r="J306" s="59">
        <v>6.6949956632342342</v>
      </c>
      <c r="K306" s="41">
        <f t="shared" si="21"/>
        <v>-0.12778774576108765</v>
      </c>
    </row>
    <row r="307" spans="1:11" x14ac:dyDescent="0.25">
      <c r="A307" s="9">
        <v>2000</v>
      </c>
      <c r="B307" s="10">
        <v>36717</v>
      </c>
      <c r="C307" s="9">
        <v>192</v>
      </c>
      <c r="D307" s="11">
        <v>0.20833333333333301</v>
      </c>
      <c r="E307" s="7">
        <v>2.9508156115528523</v>
      </c>
      <c r="F307" s="5">
        <f t="shared" si="20"/>
        <v>192.20833333333334</v>
      </c>
      <c r="G307" s="67"/>
      <c r="H307" s="67"/>
      <c r="I307" s="67"/>
      <c r="J307" s="59">
        <v>6.3766337414518572</v>
      </c>
      <c r="K307" s="41">
        <f t="shared" si="21"/>
        <v>0.16230936990220934</v>
      </c>
    </row>
    <row r="308" spans="1:11" x14ac:dyDescent="0.25">
      <c r="A308" s="9">
        <v>2000</v>
      </c>
      <c r="B308" s="10">
        <v>36717</v>
      </c>
      <c r="C308" s="9">
        <v>192</v>
      </c>
      <c r="D308" s="11">
        <v>0.25</v>
      </c>
      <c r="E308" s="7">
        <v>3.1853110478351181</v>
      </c>
      <c r="F308" s="5">
        <f t="shared" si="20"/>
        <v>192.25</v>
      </c>
      <c r="G308" s="67"/>
      <c r="H308" s="67"/>
      <c r="I308" s="67"/>
      <c r="J308" s="59">
        <v>6.1528311862862779</v>
      </c>
      <c r="K308" s="41">
        <f t="shared" si="21"/>
        <v>0.23449543628226577</v>
      </c>
    </row>
    <row r="309" spans="1:11" x14ac:dyDescent="0.25">
      <c r="A309" s="9">
        <v>2000</v>
      </c>
      <c r="B309" s="10">
        <v>36717</v>
      </c>
      <c r="C309" s="9">
        <v>192</v>
      </c>
      <c r="D309" s="11">
        <v>0.29166666666666702</v>
      </c>
      <c r="E309" s="7">
        <v>3.2953787291471595</v>
      </c>
      <c r="F309" s="5">
        <f t="shared" si="20"/>
        <v>192.29166666666666</v>
      </c>
      <c r="G309" s="67"/>
      <c r="H309" s="67"/>
      <c r="I309" s="67"/>
      <c r="J309" s="59">
        <v>6.1328792101427609</v>
      </c>
      <c r="K309" s="41">
        <f t="shared" si="21"/>
        <v>0.11006768131204137</v>
      </c>
    </row>
    <row r="310" spans="1:11" x14ac:dyDescent="0.25">
      <c r="A310" s="9">
        <v>2000</v>
      </c>
      <c r="B310" s="10">
        <v>36717</v>
      </c>
      <c r="C310" s="9">
        <v>192</v>
      </c>
      <c r="D310" s="11">
        <v>0.33333333333333298</v>
      </c>
      <c r="E310" s="7">
        <v>3.3057494096814226</v>
      </c>
      <c r="F310" s="5">
        <f t="shared" si="20"/>
        <v>192.33333333333334</v>
      </c>
      <c r="G310" s="67"/>
      <c r="H310" s="67"/>
      <c r="I310" s="67"/>
      <c r="J310" s="59">
        <v>6.1528311862862779</v>
      </c>
      <c r="K310" s="41">
        <f t="shared" si="21"/>
        <v>1.0370680534263155E-2</v>
      </c>
    </row>
    <row r="311" spans="1:11" x14ac:dyDescent="0.25">
      <c r="A311" s="9">
        <v>2000</v>
      </c>
      <c r="B311" s="10">
        <v>36717</v>
      </c>
      <c r="C311" s="9">
        <v>192</v>
      </c>
      <c r="D311" s="11">
        <v>0.375</v>
      </c>
      <c r="E311" s="7">
        <v>3.3798287912296829</v>
      </c>
      <c r="F311" s="5">
        <f t="shared" si="20"/>
        <v>192.375</v>
      </c>
      <c r="G311" s="67"/>
      <c r="H311" s="67"/>
      <c r="I311" s="67"/>
      <c r="J311" s="59">
        <v>6.1929300778645331</v>
      </c>
      <c r="K311" s="41">
        <f t="shared" si="21"/>
        <v>7.4079381548260326E-2</v>
      </c>
    </row>
    <row r="312" spans="1:11" x14ac:dyDescent="0.25">
      <c r="A312" s="9">
        <v>2000</v>
      </c>
      <c r="B312" s="10">
        <v>36717</v>
      </c>
      <c r="C312" s="9">
        <v>192</v>
      </c>
      <c r="D312" s="11">
        <v>0.41666666666666702</v>
      </c>
      <c r="E312" s="7">
        <v>3.5024935385576992</v>
      </c>
      <c r="F312" s="5">
        <f t="shared" si="20"/>
        <v>192.41666666666666</v>
      </c>
      <c r="G312" s="67"/>
      <c r="H312" s="67"/>
      <c r="I312" s="67"/>
      <c r="J312" s="59">
        <v>6.0931691447265459</v>
      </c>
      <c r="K312" s="41">
        <f t="shared" si="21"/>
        <v>0.12266474732801624</v>
      </c>
    </row>
    <row r="313" spans="1:11" x14ac:dyDescent="0.25">
      <c r="A313" s="9">
        <v>2000</v>
      </c>
      <c r="B313" s="10">
        <v>36717</v>
      </c>
      <c r="C313" s="9">
        <v>192</v>
      </c>
      <c r="D313" s="11">
        <v>0.45833333333333298</v>
      </c>
      <c r="E313" s="7">
        <v>3.7605510911337294</v>
      </c>
      <c r="F313" s="5">
        <f t="shared" si="20"/>
        <v>192.45833333333334</v>
      </c>
      <c r="G313" s="67"/>
      <c r="H313" s="67"/>
      <c r="I313" s="67"/>
      <c r="J313" s="59">
        <v>6.1328792101427609</v>
      </c>
      <c r="K313" s="41">
        <f t="shared" si="21"/>
        <v>0.25805755257603025</v>
      </c>
    </row>
    <row r="314" spans="1:11" x14ac:dyDescent="0.25">
      <c r="A314" s="9">
        <v>2000</v>
      </c>
      <c r="B314" s="10">
        <v>36717</v>
      </c>
      <c r="C314" s="9">
        <v>192</v>
      </c>
      <c r="D314" s="11">
        <v>0.5</v>
      </c>
      <c r="E314" s="7">
        <v>4.0965575264248271</v>
      </c>
      <c r="F314" s="5">
        <f t="shared" si="20"/>
        <v>192.5</v>
      </c>
      <c r="G314" s="67"/>
      <c r="H314" s="67"/>
      <c r="I314" s="67"/>
      <c r="J314" s="59">
        <v>6.502120349878485</v>
      </c>
      <c r="K314" s="41">
        <f t="shared" si="21"/>
        <v>0.33600643529109764</v>
      </c>
    </row>
    <row r="315" spans="1:11" x14ac:dyDescent="0.25">
      <c r="A315" s="9">
        <v>2000</v>
      </c>
      <c r="B315" s="10">
        <v>36717</v>
      </c>
      <c r="C315" s="9">
        <v>192</v>
      </c>
      <c r="D315" s="11">
        <v>0.54166666666666696</v>
      </c>
      <c r="E315" s="7">
        <v>4.0634225427243997</v>
      </c>
      <c r="F315" s="5">
        <f t="shared" si="20"/>
        <v>192.54166666666666</v>
      </c>
      <c r="G315" s="67"/>
      <c r="H315" s="67"/>
      <c r="I315" s="67"/>
      <c r="J315" s="59">
        <v>6.9837381946079375</v>
      </c>
      <c r="K315" s="41">
        <f t="shared" si="21"/>
        <v>-3.3134983700427334E-2</v>
      </c>
    </row>
    <row r="316" spans="1:11" x14ac:dyDescent="0.25">
      <c r="A316" s="9">
        <v>2000</v>
      </c>
      <c r="B316" s="10">
        <v>36717</v>
      </c>
      <c r="C316" s="9">
        <v>192</v>
      </c>
      <c r="D316" s="11">
        <v>0.58333333333333304</v>
      </c>
      <c r="E316" s="36">
        <v>4.177832792197183</v>
      </c>
      <c r="F316" s="51">
        <f t="shared" si="20"/>
        <v>192.58333333333334</v>
      </c>
      <c r="G316" s="69">
        <f>LN(E316)</f>
        <v>1.429792641317998</v>
      </c>
      <c r="H316" s="69"/>
      <c r="I316" s="69"/>
      <c r="J316" s="59">
        <v>7.3324106137884941</v>
      </c>
      <c r="K316" s="41">
        <f t="shared" si="21"/>
        <v>0.11441024947278322</v>
      </c>
    </row>
    <row r="317" spans="1:11" x14ac:dyDescent="0.25">
      <c r="A317" s="9">
        <v>2000</v>
      </c>
      <c r="B317" s="10">
        <v>36717</v>
      </c>
      <c r="C317" s="9">
        <v>192</v>
      </c>
      <c r="D317" s="11">
        <v>0.625</v>
      </c>
      <c r="E317" s="36">
        <v>4.0605161495549122</v>
      </c>
      <c r="F317" s="51">
        <f t="shared" si="20"/>
        <v>192.625</v>
      </c>
      <c r="G317" s="69">
        <f t="shared" ref="G317:G321" si="24">LN(E317)</f>
        <v>1.4013100959654972</v>
      </c>
      <c r="H317" s="69"/>
      <c r="I317" s="69"/>
      <c r="J317" s="59">
        <v>7.5499151997831087</v>
      </c>
      <c r="K317" s="42">
        <f t="shared" si="21"/>
        <v>-0.11731664264227071</v>
      </c>
    </row>
    <row r="318" spans="1:11" x14ac:dyDescent="0.25">
      <c r="A318" s="9">
        <v>2000</v>
      </c>
      <c r="B318" s="10">
        <v>36717</v>
      </c>
      <c r="C318" s="9">
        <v>192</v>
      </c>
      <c r="D318" s="11">
        <v>0.66666666666666696</v>
      </c>
      <c r="E318" s="36">
        <v>4.047004817673856</v>
      </c>
      <c r="F318" s="51">
        <f t="shared" si="20"/>
        <v>192.66666666666666</v>
      </c>
      <c r="G318" s="69">
        <f t="shared" si="24"/>
        <v>1.3979770563239209</v>
      </c>
      <c r="H318" s="69"/>
      <c r="I318" s="69"/>
      <c r="J318" s="59">
        <v>7.6486436493561261</v>
      </c>
      <c r="K318" s="42">
        <f t="shared" si="21"/>
        <v>-1.3511331881056243E-2</v>
      </c>
    </row>
    <row r="319" spans="1:11" x14ac:dyDescent="0.25">
      <c r="A319" s="9">
        <v>2000</v>
      </c>
      <c r="B319" s="10">
        <v>36717</v>
      </c>
      <c r="C319" s="9">
        <v>192</v>
      </c>
      <c r="D319" s="11">
        <v>0.70833333333333304</v>
      </c>
      <c r="E319" s="36">
        <v>3.9615948699525942</v>
      </c>
      <c r="F319" s="51">
        <f t="shared" si="20"/>
        <v>192.70833333333334</v>
      </c>
      <c r="G319" s="69">
        <f t="shared" si="24"/>
        <v>1.3766466891239395</v>
      </c>
      <c r="H319" s="69"/>
      <c r="I319" s="69"/>
      <c r="J319" s="59">
        <v>7.5254328560634587</v>
      </c>
      <c r="K319" s="42">
        <f t="shared" si="21"/>
        <v>-8.5409947721261759E-2</v>
      </c>
    </row>
    <row r="320" spans="1:11" x14ac:dyDescent="0.25">
      <c r="A320" s="9">
        <v>2000</v>
      </c>
      <c r="B320" s="10">
        <v>36717</v>
      </c>
      <c r="C320" s="9">
        <v>192</v>
      </c>
      <c r="D320" s="11">
        <v>0.75</v>
      </c>
      <c r="E320" s="36">
        <v>3.8541458685650811</v>
      </c>
      <c r="F320" s="51">
        <f t="shared" si="20"/>
        <v>192.75</v>
      </c>
      <c r="G320" s="69">
        <f t="shared" si="24"/>
        <v>1.3491494178916787</v>
      </c>
      <c r="H320" s="69"/>
      <c r="I320" s="69"/>
      <c r="J320" s="59">
        <v>7.4042068459924657</v>
      </c>
      <c r="K320" s="42">
        <f t="shared" si="21"/>
        <v>-0.10744900138751312</v>
      </c>
    </row>
    <row r="321" spans="1:11" x14ac:dyDescent="0.25">
      <c r="A321" s="9">
        <v>2000</v>
      </c>
      <c r="B321" s="10">
        <v>36717</v>
      </c>
      <c r="C321" s="9">
        <v>192</v>
      </c>
      <c r="D321" s="11">
        <v>0.79166666666666696</v>
      </c>
      <c r="E321" s="36">
        <v>3.8188175466016698</v>
      </c>
      <c r="F321" s="51">
        <f t="shared" si="20"/>
        <v>192.79166666666666</v>
      </c>
      <c r="G321" s="69">
        <f t="shared" si="24"/>
        <v>1.3399408319257984</v>
      </c>
      <c r="H321" s="69"/>
      <c r="I321" s="69"/>
      <c r="J321" s="59">
        <v>7.2613105667486986</v>
      </c>
      <c r="K321" s="42">
        <f t="shared" si="21"/>
        <v>-3.5328321963411291E-2</v>
      </c>
    </row>
    <row r="322" spans="1:11" x14ac:dyDescent="0.25">
      <c r="A322" s="9">
        <v>2000</v>
      </c>
      <c r="B322" s="10">
        <v>36717</v>
      </c>
      <c r="C322" s="9">
        <v>192</v>
      </c>
      <c r="D322" s="11">
        <v>0.83333333333333304</v>
      </c>
      <c r="E322" s="7">
        <v>3.8730473070971332</v>
      </c>
      <c r="F322" s="5">
        <f t="shared" ref="F322:F385" si="25">SUM(C322+D322)</f>
        <v>192.83333333333334</v>
      </c>
      <c r="G322" s="67"/>
      <c r="H322" s="67"/>
      <c r="I322" s="67"/>
      <c r="J322" s="59">
        <v>7.1908999541875955</v>
      </c>
      <c r="K322" s="41">
        <f t="shared" si="21"/>
        <v>5.4229760495463353E-2</v>
      </c>
    </row>
    <row r="323" spans="1:11" x14ac:dyDescent="0.25">
      <c r="A323" s="9">
        <v>2000</v>
      </c>
      <c r="B323" s="10">
        <v>36717</v>
      </c>
      <c r="C323" s="9">
        <v>192</v>
      </c>
      <c r="D323" s="11">
        <v>0.875</v>
      </c>
      <c r="E323" s="7">
        <v>3.7990795444530892</v>
      </c>
      <c r="F323" s="5">
        <f t="shared" si="25"/>
        <v>192.875</v>
      </c>
      <c r="G323" s="67"/>
      <c r="H323" s="67"/>
      <c r="I323" s="67"/>
      <c r="J323" s="59">
        <v>7.0750628818305588</v>
      </c>
      <c r="K323" s="41">
        <f t="shared" ref="K323:K386" si="26">E323-E322</f>
        <v>-7.3967762644044033E-2</v>
      </c>
    </row>
    <row r="324" spans="1:11" x14ac:dyDescent="0.25">
      <c r="A324" s="9">
        <v>2000</v>
      </c>
      <c r="B324" s="10">
        <v>36717</v>
      </c>
      <c r="C324" s="9">
        <v>192</v>
      </c>
      <c r="D324" s="11">
        <v>0.91666666666666696</v>
      </c>
      <c r="E324" s="36">
        <v>3.9174293843541141</v>
      </c>
      <c r="F324" s="51">
        <f t="shared" si="25"/>
        <v>192.91666666666666</v>
      </c>
      <c r="G324" s="69">
        <f>LN(E324)</f>
        <v>1.3654356693942185</v>
      </c>
      <c r="H324" s="69"/>
      <c r="I324" s="69"/>
      <c r="J324" s="59">
        <v>6.8712382583377494</v>
      </c>
      <c r="K324" s="41">
        <f t="shared" si="26"/>
        <v>0.11834983990102499</v>
      </c>
    </row>
    <row r="325" spans="1:11" s="35" customFormat="1" x14ac:dyDescent="0.25">
      <c r="A325" s="38">
        <v>2000</v>
      </c>
      <c r="B325" s="39">
        <v>36717</v>
      </c>
      <c r="C325" s="38">
        <v>192</v>
      </c>
      <c r="D325" s="40">
        <v>0.95833333333333337</v>
      </c>
      <c r="E325" s="37">
        <v>3.812982403476409</v>
      </c>
      <c r="F325" s="52">
        <f t="shared" si="25"/>
        <v>192.95833333333334</v>
      </c>
      <c r="G325" s="70">
        <f t="shared" ref="G325:G329" si="27">LN(E325)</f>
        <v>1.3384116659884102</v>
      </c>
      <c r="H325" s="70"/>
      <c r="I325" s="70"/>
      <c r="J325" s="60">
        <v>6.8046100525372246</v>
      </c>
      <c r="K325" s="37">
        <f t="shared" si="26"/>
        <v>-0.1044469808777051</v>
      </c>
    </row>
    <row r="326" spans="1:11" x14ac:dyDescent="0.25">
      <c r="A326" s="9">
        <v>2000</v>
      </c>
      <c r="B326" s="10">
        <v>36718</v>
      </c>
      <c r="C326" s="9">
        <v>193</v>
      </c>
      <c r="D326" s="11">
        <v>0</v>
      </c>
      <c r="E326" s="36">
        <v>3.5969274471943566</v>
      </c>
      <c r="F326" s="51">
        <f t="shared" si="25"/>
        <v>193</v>
      </c>
      <c r="G326" s="69">
        <f t="shared" si="27"/>
        <v>1.2800799941443011</v>
      </c>
      <c r="H326" s="69"/>
      <c r="I326" s="69"/>
      <c r="J326" s="59">
        <v>6.7605505657840519</v>
      </c>
      <c r="K326" s="42">
        <f t="shared" si="26"/>
        <v>-0.2160549562820524</v>
      </c>
    </row>
    <row r="327" spans="1:11" x14ac:dyDescent="0.25">
      <c r="A327" s="9">
        <v>2000</v>
      </c>
      <c r="B327" s="10">
        <v>36718</v>
      </c>
      <c r="C327" s="9">
        <v>193</v>
      </c>
      <c r="D327" s="11">
        <v>4.1666666666666664E-2</v>
      </c>
      <c r="E327" s="36">
        <v>3.3318413777872271</v>
      </c>
      <c r="F327" s="51">
        <f t="shared" si="25"/>
        <v>193.04166666666666</v>
      </c>
      <c r="G327" s="69">
        <f t="shared" si="27"/>
        <v>1.2035251174652943</v>
      </c>
      <c r="H327" s="69"/>
      <c r="I327" s="69"/>
      <c r="J327" s="59">
        <v>6.5444956095019995</v>
      </c>
      <c r="K327" s="42">
        <f t="shared" si="26"/>
        <v>-0.26508606940712953</v>
      </c>
    </row>
    <row r="328" spans="1:11" x14ac:dyDescent="0.25">
      <c r="A328" s="9">
        <v>2000</v>
      </c>
      <c r="B328" s="10">
        <v>36718</v>
      </c>
      <c r="C328" s="9">
        <v>193</v>
      </c>
      <c r="D328" s="11">
        <v>8.3333333333333301E-2</v>
      </c>
      <c r="E328" s="36">
        <v>3.2190040000222537</v>
      </c>
      <c r="F328" s="51">
        <f t="shared" si="25"/>
        <v>193.08333333333334</v>
      </c>
      <c r="G328" s="69">
        <f t="shared" si="27"/>
        <v>1.1690719949447446</v>
      </c>
      <c r="H328" s="69"/>
      <c r="I328" s="69"/>
      <c r="J328" s="59">
        <v>6.0734106365319827</v>
      </c>
      <c r="K328" s="42">
        <f t="shared" si="26"/>
        <v>-0.11283737776497338</v>
      </c>
    </row>
    <row r="329" spans="1:11" x14ac:dyDescent="0.25">
      <c r="A329" s="9">
        <v>2000</v>
      </c>
      <c r="B329" s="10">
        <v>36718</v>
      </c>
      <c r="C329" s="9">
        <v>193</v>
      </c>
      <c r="D329" s="11">
        <v>0.125</v>
      </c>
      <c r="E329" s="36">
        <v>3.1642279712869863</v>
      </c>
      <c r="F329" s="51">
        <f t="shared" si="25"/>
        <v>193.125</v>
      </c>
      <c r="G329" s="69">
        <f t="shared" si="27"/>
        <v>1.1519090989175857</v>
      </c>
      <c r="H329" s="69"/>
      <c r="I329" s="69"/>
      <c r="J329" s="59">
        <v>5.8223055818467735</v>
      </c>
      <c r="K329" s="42">
        <f t="shared" si="26"/>
        <v>-5.4776028735267435E-2</v>
      </c>
    </row>
    <row r="330" spans="1:11" x14ac:dyDescent="0.25">
      <c r="A330" s="9">
        <v>2000</v>
      </c>
      <c r="B330" s="10">
        <v>36718</v>
      </c>
      <c r="C330" s="9">
        <v>193</v>
      </c>
      <c r="D330" s="11">
        <v>0.16666666666666699</v>
      </c>
      <c r="E330" s="36">
        <v>3.1265270069061857</v>
      </c>
      <c r="F330" s="51">
        <f t="shared" si="25"/>
        <v>193.16666666666666</v>
      </c>
      <c r="G330" s="69"/>
      <c r="H330" s="69"/>
      <c r="I330" s="69"/>
      <c r="J330" s="59">
        <v>5.6362352365832935</v>
      </c>
      <c r="K330" s="42">
        <f t="shared" si="26"/>
        <v>-3.7700964380800617E-2</v>
      </c>
    </row>
    <row r="331" spans="1:11" x14ac:dyDescent="0.25">
      <c r="A331" s="9">
        <v>2000</v>
      </c>
      <c r="B331" s="10">
        <v>36718</v>
      </c>
      <c r="C331" s="9">
        <v>193</v>
      </c>
      <c r="D331" s="11">
        <v>0.20833333333333301</v>
      </c>
      <c r="E331" s="7">
        <v>3.1686442263195316</v>
      </c>
      <c r="F331" s="5">
        <f t="shared" si="25"/>
        <v>193.20833333333334</v>
      </c>
      <c r="G331" s="67"/>
      <c r="H331" s="67"/>
      <c r="I331" s="67"/>
      <c r="J331" s="59">
        <v>5.4738616232032999</v>
      </c>
      <c r="K331" s="41">
        <f t="shared" si="26"/>
        <v>4.2117219413345897E-2</v>
      </c>
    </row>
    <row r="332" spans="1:11" x14ac:dyDescent="0.25">
      <c r="A332" s="9">
        <v>2000</v>
      </c>
      <c r="B332" s="10">
        <v>36718</v>
      </c>
      <c r="C332" s="9">
        <v>193</v>
      </c>
      <c r="D332" s="11">
        <v>0.25</v>
      </c>
      <c r="E332" s="7">
        <v>3.3443643632586162</v>
      </c>
      <c r="F332" s="5">
        <f t="shared" si="25"/>
        <v>193.25</v>
      </c>
      <c r="G332" s="67"/>
      <c r="H332" s="67"/>
      <c r="I332" s="67"/>
      <c r="J332" s="59">
        <v>5.4207833329385391</v>
      </c>
      <c r="K332" s="41">
        <f t="shared" si="26"/>
        <v>0.17572013693908461</v>
      </c>
    </row>
    <row r="333" spans="1:11" x14ac:dyDescent="0.25">
      <c r="A333" s="9">
        <v>2000</v>
      </c>
      <c r="B333" s="10">
        <v>36718</v>
      </c>
      <c r="C333" s="9">
        <v>193</v>
      </c>
      <c r="D333" s="11">
        <v>0.29166666666666702</v>
      </c>
      <c r="E333" s="7">
        <v>3.4077188291561802</v>
      </c>
      <c r="F333" s="5">
        <f t="shared" si="25"/>
        <v>193.29166666666666</v>
      </c>
      <c r="G333" s="67"/>
      <c r="H333" s="67"/>
      <c r="I333" s="67"/>
      <c r="J333" s="59">
        <v>5.3334607898396396</v>
      </c>
      <c r="K333" s="41">
        <f t="shared" si="26"/>
        <v>6.3354465897563994E-2</v>
      </c>
    </row>
    <row r="334" spans="1:11" x14ac:dyDescent="0.25">
      <c r="A334" s="9">
        <v>2000</v>
      </c>
      <c r="B334" s="10">
        <v>36718</v>
      </c>
      <c r="C334" s="9">
        <v>193</v>
      </c>
      <c r="D334" s="11">
        <v>0.33333333333333298</v>
      </c>
      <c r="E334" s="7">
        <v>3.7568275534768314</v>
      </c>
      <c r="F334" s="5">
        <f t="shared" si="25"/>
        <v>193.33333333333334</v>
      </c>
      <c r="G334" s="67"/>
      <c r="H334" s="67"/>
      <c r="I334" s="67"/>
      <c r="J334" s="59">
        <v>5.4384186614738033</v>
      </c>
      <c r="K334" s="41">
        <f t="shared" si="26"/>
        <v>0.34910872432065121</v>
      </c>
    </row>
    <row r="335" spans="1:11" x14ac:dyDescent="0.25">
      <c r="A335" s="9">
        <v>2000</v>
      </c>
      <c r="B335" s="10">
        <v>36718</v>
      </c>
      <c r="C335" s="9">
        <v>193</v>
      </c>
      <c r="D335" s="11">
        <v>0.375</v>
      </c>
      <c r="E335" s="7">
        <v>3.7764172361702002</v>
      </c>
      <c r="F335" s="5">
        <f t="shared" si="25"/>
        <v>193.375</v>
      </c>
      <c r="G335" s="67"/>
      <c r="H335" s="67"/>
      <c r="I335" s="67"/>
      <c r="J335" s="59">
        <v>5.9176317781271175</v>
      </c>
      <c r="K335" s="41">
        <f t="shared" si="26"/>
        <v>1.9589682693368804E-2</v>
      </c>
    </row>
    <row r="336" spans="1:11" x14ac:dyDescent="0.25">
      <c r="A336" s="9">
        <v>2000</v>
      </c>
      <c r="B336" s="10">
        <v>36718</v>
      </c>
      <c r="C336" s="9">
        <v>193</v>
      </c>
      <c r="D336" s="11">
        <v>0.41666666666666702</v>
      </c>
      <c r="E336" s="7">
        <v>4.2363664032989057</v>
      </c>
      <c r="F336" s="5">
        <f t="shared" si="25"/>
        <v>193.41666666666666</v>
      </c>
      <c r="G336" s="67"/>
      <c r="H336" s="67"/>
      <c r="I336" s="67"/>
      <c r="J336" s="59">
        <v>6.1728480718040668</v>
      </c>
      <c r="K336" s="41">
        <f t="shared" si="26"/>
        <v>0.45994916712870548</v>
      </c>
    </row>
    <row r="337" spans="1:11" x14ac:dyDescent="0.25">
      <c r="A337" s="9">
        <v>2000</v>
      </c>
      <c r="B337" s="10">
        <v>36718</v>
      </c>
      <c r="C337" s="9">
        <v>193</v>
      </c>
      <c r="D337" s="11">
        <v>0.45833333333333298</v>
      </c>
      <c r="E337" s="7">
        <v>3.9655662255844284</v>
      </c>
      <c r="F337" s="5">
        <f t="shared" si="25"/>
        <v>193.45833333333334</v>
      </c>
      <c r="G337" s="67"/>
      <c r="H337" s="67"/>
      <c r="I337" s="67"/>
      <c r="J337" s="59">
        <v>7.0064582536661595</v>
      </c>
      <c r="K337" s="41">
        <f t="shared" si="26"/>
        <v>-0.27080017771447729</v>
      </c>
    </row>
    <row r="338" spans="1:11" x14ac:dyDescent="0.25">
      <c r="A338" s="9">
        <v>2000</v>
      </c>
      <c r="B338" s="10">
        <v>36718</v>
      </c>
      <c r="C338" s="9">
        <v>193</v>
      </c>
      <c r="D338" s="11">
        <v>0.5</v>
      </c>
      <c r="E338" s="7">
        <v>4.0909334613908364</v>
      </c>
      <c r="F338" s="5">
        <f t="shared" si="25"/>
        <v>193.5</v>
      </c>
      <c r="G338" s="67"/>
      <c r="H338" s="67"/>
      <c r="I338" s="67"/>
      <c r="J338" s="59">
        <v>7.167581800317854</v>
      </c>
      <c r="K338" s="41">
        <f t="shared" si="26"/>
        <v>0.12536723580640796</v>
      </c>
    </row>
    <row r="339" spans="1:11" x14ac:dyDescent="0.25">
      <c r="A339" s="9">
        <v>2000</v>
      </c>
      <c r="B339" s="10">
        <v>36718</v>
      </c>
      <c r="C339" s="9">
        <v>193</v>
      </c>
      <c r="D339" s="11">
        <v>0.54166666666666696</v>
      </c>
      <c r="E339" s="7">
        <v>3.9620893581730985</v>
      </c>
      <c r="F339" s="5">
        <f t="shared" si="25"/>
        <v>193.54166666666666</v>
      </c>
      <c r="G339" s="67"/>
      <c r="H339" s="67"/>
      <c r="I339" s="67"/>
      <c r="J339" s="59">
        <v>7.4282948075014055</v>
      </c>
      <c r="K339" s="41">
        <f t="shared" si="26"/>
        <v>-0.12884410321773787</v>
      </c>
    </row>
    <row r="340" spans="1:11" x14ac:dyDescent="0.25">
      <c r="A340" s="9">
        <v>2000</v>
      </c>
      <c r="B340" s="10">
        <v>36718</v>
      </c>
      <c r="C340" s="9">
        <v>193</v>
      </c>
      <c r="D340" s="11">
        <v>0.58333333333333304</v>
      </c>
      <c r="E340" s="7">
        <v>3.9854678400742749</v>
      </c>
      <c r="F340" s="5">
        <f t="shared" si="25"/>
        <v>193.58333333333334</v>
      </c>
      <c r="G340" s="67"/>
      <c r="H340" s="67"/>
      <c r="I340" s="67"/>
      <c r="J340" s="59">
        <v>7.4767060801463003</v>
      </c>
      <c r="K340" s="41">
        <f t="shared" si="26"/>
        <v>2.3378481901176418E-2</v>
      </c>
    </row>
    <row r="341" spans="1:11" x14ac:dyDescent="0.25">
      <c r="A341" s="9">
        <v>2000</v>
      </c>
      <c r="B341" s="10">
        <v>36718</v>
      </c>
      <c r="C341" s="9">
        <v>193</v>
      </c>
      <c r="D341" s="11">
        <v>0.625</v>
      </c>
      <c r="E341" s="36">
        <v>4.3387272592782189</v>
      </c>
      <c r="F341" s="51">
        <f t="shared" si="25"/>
        <v>193.625</v>
      </c>
      <c r="G341" s="69">
        <f>LN(E341)</f>
        <v>1.4675810468728847</v>
      </c>
      <c r="H341" s="69"/>
      <c r="I341" s="69"/>
      <c r="J341" s="59">
        <v>7.6486436493561261</v>
      </c>
      <c r="K341" s="41">
        <f t="shared" si="26"/>
        <v>0.35325941920394399</v>
      </c>
    </row>
    <row r="342" spans="1:11" x14ac:dyDescent="0.25">
      <c r="A342" s="9">
        <v>2000</v>
      </c>
      <c r="B342" s="10">
        <v>36718</v>
      </c>
      <c r="C342" s="9">
        <v>193</v>
      </c>
      <c r="D342" s="11">
        <v>0.66666666666666696</v>
      </c>
      <c r="E342" s="36">
        <v>4.0772401571118051</v>
      </c>
      <c r="F342" s="51">
        <f t="shared" si="25"/>
        <v>193.66666666666666</v>
      </c>
      <c r="G342" s="69">
        <f t="shared" ref="G342:G350" si="28">LN(E342)</f>
        <v>1.4054203274522288</v>
      </c>
      <c r="H342" s="69"/>
      <c r="I342" s="69"/>
      <c r="J342" s="59">
        <v>7.9268547590794336</v>
      </c>
      <c r="K342" s="42">
        <f t="shared" si="26"/>
        <v>-0.2614871021664138</v>
      </c>
    </row>
    <row r="343" spans="1:11" x14ac:dyDescent="0.25">
      <c r="A343" s="9">
        <v>2000</v>
      </c>
      <c r="B343" s="10">
        <v>36718</v>
      </c>
      <c r="C343" s="9">
        <v>193</v>
      </c>
      <c r="D343" s="11">
        <v>0.70833333333333304</v>
      </c>
      <c r="E343" s="36">
        <v>4.0570963170244623</v>
      </c>
      <c r="F343" s="51">
        <f t="shared" si="25"/>
        <v>193.70833333333334</v>
      </c>
      <c r="G343" s="69">
        <f t="shared" si="28"/>
        <v>1.4004675248901104</v>
      </c>
      <c r="H343" s="69"/>
      <c r="I343" s="69"/>
      <c r="J343" s="59">
        <v>8.056637866823861</v>
      </c>
      <c r="K343" s="42">
        <f t="shared" si="26"/>
        <v>-2.0143840087342824E-2</v>
      </c>
    </row>
    <row r="344" spans="1:11" x14ac:dyDescent="0.25">
      <c r="A344" s="9">
        <v>2000</v>
      </c>
      <c r="B344" s="10">
        <v>36718</v>
      </c>
      <c r="C344" s="9">
        <v>193</v>
      </c>
      <c r="D344" s="11">
        <v>0.75</v>
      </c>
      <c r="E344" s="36">
        <v>4.0042478506999997</v>
      </c>
      <c r="F344" s="51">
        <f t="shared" si="25"/>
        <v>193.75</v>
      </c>
      <c r="G344" s="69">
        <f t="shared" si="28"/>
        <v>1.3873557603114259</v>
      </c>
      <c r="H344" s="69"/>
      <c r="I344" s="69"/>
      <c r="J344" s="59">
        <v>8.1619926084752148</v>
      </c>
      <c r="K344" s="42">
        <f t="shared" si="26"/>
        <v>-5.2848466324462606E-2</v>
      </c>
    </row>
    <row r="345" spans="1:11" x14ac:dyDescent="0.25">
      <c r="A345" s="9">
        <v>2000</v>
      </c>
      <c r="B345" s="10">
        <v>36718</v>
      </c>
      <c r="C345" s="9">
        <v>193</v>
      </c>
      <c r="D345" s="11">
        <v>0.79166666666666696</v>
      </c>
      <c r="E345" s="36">
        <v>3.7783639521648009</v>
      </c>
      <c r="F345" s="51">
        <f t="shared" si="25"/>
        <v>193.79166666666666</v>
      </c>
      <c r="G345" s="69">
        <f t="shared" si="28"/>
        <v>1.3292910990516131</v>
      </c>
      <c r="H345" s="69"/>
      <c r="I345" s="69"/>
      <c r="J345" s="59">
        <v>8.1091441421507522</v>
      </c>
      <c r="K345" s="42">
        <f t="shared" si="26"/>
        <v>-0.22588389853519875</v>
      </c>
    </row>
    <row r="346" spans="1:11" x14ac:dyDescent="0.25">
      <c r="A346" s="9">
        <v>2000</v>
      </c>
      <c r="B346" s="10">
        <v>36718</v>
      </c>
      <c r="C346" s="9">
        <v>193</v>
      </c>
      <c r="D346" s="11">
        <v>0.83333333333333304</v>
      </c>
      <c r="E346" s="36">
        <v>3.7102202978634851</v>
      </c>
      <c r="F346" s="51">
        <f t="shared" si="25"/>
        <v>193.83333333333334</v>
      </c>
      <c r="G346" s="69">
        <f t="shared" si="28"/>
        <v>1.3110912543344806</v>
      </c>
      <c r="H346" s="69"/>
      <c r="I346" s="69"/>
      <c r="J346" s="59">
        <v>7.7991623069328169</v>
      </c>
      <c r="K346" s="42">
        <f t="shared" si="26"/>
        <v>-6.8143654301315859E-2</v>
      </c>
    </row>
    <row r="347" spans="1:11" x14ac:dyDescent="0.25">
      <c r="A347" s="9">
        <v>2000</v>
      </c>
      <c r="B347" s="10">
        <v>36718</v>
      </c>
      <c r="C347" s="9">
        <v>193</v>
      </c>
      <c r="D347" s="11">
        <v>0.875</v>
      </c>
      <c r="E347" s="36">
        <v>3.4583941112226642</v>
      </c>
      <c r="F347" s="51">
        <f t="shared" si="25"/>
        <v>193.875</v>
      </c>
      <c r="G347" s="69">
        <f t="shared" si="28"/>
        <v>1.2408043516236706</v>
      </c>
      <c r="H347" s="69"/>
      <c r="I347" s="69"/>
      <c r="J347" s="59">
        <v>7.6486436493561261</v>
      </c>
      <c r="K347" s="42">
        <f t="shared" si="26"/>
        <v>-0.2518261866408209</v>
      </c>
    </row>
    <row r="348" spans="1:11" x14ac:dyDescent="0.25">
      <c r="A348" s="9">
        <v>2000</v>
      </c>
      <c r="B348" s="10">
        <v>36718</v>
      </c>
      <c r="C348" s="9">
        <v>193</v>
      </c>
      <c r="D348" s="11">
        <v>0.91666666666666696</v>
      </c>
      <c r="E348" s="36">
        <v>3.3123265474074679</v>
      </c>
      <c r="F348" s="51">
        <f t="shared" si="25"/>
        <v>193.91666666666666</v>
      </c>
      <c r="G348" s="69">
        <f t="shared" si="28"/>
        <v>1.1976508268945463</v>
      </c>
      <c r="H348" s="69"/>
      <c r="I348" s="69"/>
      <c r="J348" s="59">
        <v>7.3562650020175688</v>
      </c>
      <c r="K348" s="42">
        <f t="shared" si="26"/>
        <v>-0.14606756381519626</v>
      </c>
    </row>
    <row r="349" spans="1:11" s="35" customFormat="1" x14ac:dyDescent="0.25">
      <c r="A349" s="38">
        <v>2000</v>
      </c>
      <c r="B349" s="39">
        <v>36718</v>
      </c>
      <c r="C349" s="38">
        <v>193</v>
      </c>
      <c r="D349" s="40">
        <v>0.95833333333333337</v>
      </c>
      <c r="E349" s="37">
        <v>3.2444812256152415</v>
      </c>
      <c r="F349" s="52">
        <f t="shared" si="25"/>
        <v>193.95833333333334</v>
      </c>
      <c r="G349" s="70">
        <f t="shared" si="28"/>
        <v>1.1769554685359891</v>
      </c>
      <c r="H349" s="70"/>
      <c r="I349" s="70"/>
      <c r="J349" s="60">
        <v>7.0521203564209891</v>
      </c>
      <c r="K349" s="37">
        <f t="shared" si="26"/>
        <v>-6.7845321792226354E-2</v>
      </c>
    </row>
    <row r="350" spans="1:11" x14ac:dyDescent="0.25">
      <c r="A350" s="9">
        <v>2000</v>
      </c>
      <c r="B350" s="10">
        <v>36719</v>
      </c>
      <c r="C350" s="9">
        <v>194</v>
      </c>
      <c r="D350" s="11">
        <v>0</v>
      </c>
      <c r="E350" s="36">
        <v>3.2037428295942041</v>
      </c>
      <c r="F350" s="51">
        <f t="shared" si="25"/>
        <v>194</v>
      </c>
      <c r="G350" s="69">
        <f t="shared" si="28"/>
        <v>1.1643197605646354</v>
      </c>
      <c r="H350" s="69"/>
      <c r="I350" s="69"/>
      <c r="J350" s="59">
        <v>6.651645923798859</v>
      </c>
      <c r="K350" s="42">
        <f t="shared" si="26"/>
        <v>-4.073839602103746E-2</v>
      </c>
    </row>
    <row r="351" spans="1:11" x14ac:dyDescent="0.25">
      <c r="A351" s="9">
        <v>2000</v>
      </c>
      <c r="B351" s="10">
        <v>36719</v>
      </c>
      <c r="C351" s="9">
        <v>194</v>
      </c>
      <c r="D351" s="11">
        <v>4.1666666666666664E-2</v>
      </c>
      <c r="E351" s="7">
        <v>3.2146961635592652</v>
      </c>
      <c r="F351" s="5">
        <f t="shared" si="25"/>
        <v>194.04166666666666</v>
      </c>
      <c r="G351" s="67"/>
      <c r="H351" s="67"/>
      <c r="I351" s="67"/>
      <c r="J351" s="59">
        <v>6.4390713627056417</v>
      </c>
      <c r="K351" s="41">
        <f t="shared" si="26"/>
        <v>1.0953333965061152E-2</v>
      </c>
    </row>
    <row r="352" spans="1:11" x14ac:dyDescent="0.25">
      <c r="A352" s="9">
        <v>2000</v>
      </c>
      <c r="B352" s="10">
        <v>36719</v>
      </c>
      <c r="C352" s="9">
        <v>194</v>
      </c>
      <c r="D352" s="11">
        <v>8.3333333333333301E-2</v>
      </c>
      <c r="E352" s="7">
        <v>3.3121469411187974</v>
      </c>
      <c r="F352" s="5">
        <f t="shared" si="25"/>
        <v>194.08333333333334</v>
      </c>
      <c r="G352" s="67"/>
      <c r="H352" s="67"/>
      <c r="I352" s="67"/>
      <c r="J352" s="59">
        <v>6.1929300778645331</v>
      </c>
      <c r="K352" s="41">
        <f t="shared" si="26"/>
        <v>9.7450777559532131E-2</v>
      </c>
    </row>
    <row r="353" spans="1:11" x14ac:dyDescent="0.25">
      <c r="A353" s="9">
        <v>2000</v>
      </c>
      <c r="B353" s="10">
        <v>36719</v>
      </c>
      <c r="C353" s="9">
        <v>194</v>
      </c>
      <c r="D353" s="11">
        <v>0.125</v>
      </c>
      <c r="E353" s="7">
        <v>3.4715081575783051</v>
      </c>
      <c r="F353" s="5">
        <f t="shared" si="25"/>
        <v>194.125</v>
      </c>
      <c r="G353" s="67"/>
      <c r="H353" s="67"/>
      <c r="I353" s="67"/>
      <c r="J353" s="59">
        <v>6.0537161998635529</v>
      </c>
      <c r="K353" s="41">
        <f t="shared" si="26"/>
        <v>0.15936121645950774</v>
      </c>
    </row>
    <row r="354" spans="1:11" x14ac:dyDescent="0.25">
      <c r="A354" s="9">
        <v>2000</v>
      </c>
      <c r="B354" s="10">
        <v>36719</v>
      </c>
      <c r="C354" s="9">
        <v>194</v>
      </c>
      <c r="D354" s="11">
        <v>0.16666666666666699</v>
      </c>
      <c r="E354" s="7">
        <v>3.4674290756405957</v>
      </c>
      <c r="F354" s="5">
        <f t="shared" si="25"/>
        <v>194.16666666666666</v>
      </c>
      <c r="G354" s="67"/>
      <c r="H354" s="67"/>
      <c r="I354" s="67"/>
      <c r="J354" s="59">
        <v>6.2130774163230607</v>
      </c>
      <c r="K354" s="41">
        <f t="shared" si="26"/>
        <v>-4.07908193770945E-3</v>
      </c>
    </row>
    <row r="355" spans="1:11" x14ac:dyDescent="0.25">
      <c r="A355" s="9">
        <v>2000</v>
      </c>
      <c r="B355" s="10">
        <v>36719</v>
      </c>
      <c r="C355" s="9">
        <v>194</v>
      </c>
      <c r="D355" s="11">
        <v>0.20833333333333301</v>
      </c>
      <c r="E355" s="7">
        <v>3.3869163391787511</v>
      </c>
      <c r="F355" s="5">
        <f t="shared" si="25"/>
        <v>194.20833333333334</v>
      </c>
      <c r="G355" s="67"/>
      <c r="H355" s="67"/>
      <c r="I355" s="67"/>
      <c r="J355" s="59">
        <v>6.1528311862862779</v>
      </c>
      <c r="K355" s="41">
        <f t="shared" si="26"/>
        <v>-8.0512736461844536E-2</v>
      </c>
    </row>
    <row r="356" spans="1:11" x14ac:dyDescent="0.25">
      <c r="A356" s="9">
        <v>2000</v>
      </c>
      <c r="B356" s="10">
        <v>36719</v>
      </c>
      <c r="C356" s="9">
        <v>194</v>
      </c>
      <c r="D356" s="11">
        <v>0.25</v>
      </c>
      <c r="E356" s="7">
        <v>3.2700604570077698</v>
      </c>
      <c r="F356" s="5">
        <f t="shared" si="25"/>
        <v>194.25</v>
      </c>
      <c r="G356" s="67"/>
      <c r="H356" s="67"/>
      <c r="I356" s="67"/>
      <c r="J356" s="59">
        <v>5.9368834940043929</v>
      </c>
      <c r="K356" s="41">
        <f t="shared" si="26"/>
        <v>-0.11685588217098131</v>
      </c>
    </row>
    <row r="357" spans="1:11" x14ac:dyDescent="0.25">
      <c r="A357" s="9">
        <v>2000</v>
      </c>
      <c r="B357" s="10">
        <v>36719</v>
      </c>
      <c r="C357" s="9">
        <v>194</v>
      </c>
      <c r="D357" s="11">
        <v>0.29166666666666702</v>
      </c>
      <c r="E357" s="7">
        <v>3.1670520553249153</v>
      </c>
      <c r="F357" s="5">
        <f t="shared" si="25"/>
        <v>194.29166666666666</v>
      </c>
      <c r="G357" s="67"/>
      <c r="H357" s="67"/>
      <c r="I357" s="67"/>
      <c r="J357" s="59">
        <v>5.6914231515973528</v>
      </c>
      <c r="K357" s="41">
        <f t="shared" si="26"/>
        <v>-0.10300840168285452</v>
      </c>
    </row>
    <row r="358" spans="1:11" x14ac:dyDescent="0.25">
      <c r="A358" s="9">
        <v>2000</v>
      </c>
      <c r="B358" s="10">
        <v>36719</v>
      </c>
      <c r="C358" s="9">
        <v>194</v>
      </c>
      <c r="D358" s="11">
        <v>0.33333333333333298</v>
      </c>
      <c r="E358" s="7">
        <v>3.2524062980801021</v>
      </c>
      <c r="F358" s="5">
        <f t="shared" si="25"/>
        <v>194.33333333333334</v>
      </c>
      <c r="G358" s="67"/>
      <c r="H358" s="67"/>
      <c r="I358" s="67"/>
      <c r="J358" s="59">
        <v>5.5634828909587819</v>
      </c>
      <c r="K358" s="41">
        <f t="shared" si="26"/>
        <v>8.5354242755186771E-2</v>
      </c>
    </row>
    <row r="359" spans="1:11" x14ac:dyDescent="0.25">
      <c r="A359" s="9">
        <v>2000</v>
      </c>
      <c r="B359" s="10">
        <v>36719</v>
      </c>
      <c r="C359" s="9">
        <v>194</v>
      </c>
      <c r="D359" s="11">
        <v>0.375</v>
      </c>
      <c r="E359" s="7">
        <v>3.3314064940289869</v>
      </c>
      <c r="F359" s="5">
        <f t="shared" si="25"/>
        <v>194.375</v>
      </c>
      <c r="G359" s="67"/>
      <c r="H359" s="67"/>
      <c r="I359" s="67"/>
      <c r="J359" s="59">
        <v>5.5997409143772163</v>
      </c>
      <c r="K359" s="41">
        <f t="shared" si="26"/>
        <v>7.9000195948884855E-2</v>
      </c>
    </row>
    <row r="360" spans="1:11" x14ac:dyDescent="0.25">
      <c r="A360" s="9">
        <v>2000</v>
      </c>
      <c r="B360" s="10">
        <v>36719</v>
      </c>
      <c r="C360" s="9">
        <v>194</v>
      </c>
      <c r="D360" s="11">
        <v>0.41666666666666702</v>
      </c>
      <c r="E360" s="7">
        <v>3.5651278033724099</v>
      </c>
      <c r="F360" s="5">
        <f t="shared" si="25"/>
        <v>194.41666666666666</v>
      </c>
      <c r="G360" s="67"/>
      <c r="H360" s="67"/>
      <c r="I360" s="67"/>
      <c r="J360" s="59">
        <v>5.6545714905883573</v>
      </c>
      <c r="K360" s="41">
        <f t="shared" si="26"/>
        <v>0.23372130934342294</v>
      </c>
    </row>
    <row r="361" spans="1:11" x14ac:dyDescent="0.25">
      <c r="A361" s="9">
        <v>2000</v>
      </c>
      <c r="B361" s="10">
        <v>36719</v>
      </c>
      <c r="C361" s="9">
        <v>194</v>
      </c>
      <c r="D361" s="11">
        <v>0.45833333333333298</v>
      </c>
      <c r="E361" s="7">
        <v>3.7612830344279589</v>
      </c>
      <c r="F361" s="5">
        <f t="shared" si="25"/>
        <v>194.45833333333334</v>
      </c>
      <c r="G361" s="67"/>
      <c r="H361" s="67"/>
      <c r="I361" s="67"/>
      <c r="J361" s="59">
        <v>5.9368834940043929</v>
      </c>
      <c r="K361" s="41">
        <f t="shared" si="26"/>
        <v>0.196155231055549</v>
      </c>
    </row>
    <row r="362" spans="1:11" x14ac:dyDescent="0.25">
      <c r="A362" s="9">
        <v>2000</v>
      </c>
      <c r="B362" s="10">
        <v>36719</v>
      </c>
      <c r="C362" s="9">
        <v>194</v>
      </c>
      <c r="D362" s="11">
        <v>0.5</v>
      </c>
      <c r="E362" s="7">
        <v>4.3454280771445042</v>
      </c>
      <c r="F362" s="5">
        <f t="shared" si="25"/>
        <v>194.5</v>
      </c>
      <c r="G362" s="67"/>
      <c r="H362" s="67"/>
      <c r="I362" s="67"/>
      <c r="J362" s="59">
        <v>6.2332902997242661</v>
      </c>
      <c r="K362" s="41">
        <f t="shared" si="26"/>
        <v>0.58414504271654533</v>
      </c>
    </row>
    <row r="363" spans="1:11" x14ac:dyDescent="0.25">
      <c r="A363" s="9">
        <v>2000</v>
      </c>
      <c r="B363" s="10">
        <v>36719</v>
      </c>
      <c r="C363" s="9">
        <v>194</v>
      </c>
      <c r="D363" s="11">
        <v>0.54166666666666696</v>
      </c>
      <c r="E363" s="7">
        <v>4.2257698910035959</v>
      </c>
      <c r="F363" s="5">
        <f t="shared" si="25"/>
        <v>194.54166666666666</v>
      </c>
      <c r="G363" s="67"/>
      <c r="H363" s="67"/>
      <c r="I363" s="67"/>
      <c r="J363" s="59">
        <v>7.1443392609474614</v>
      </c>
      <c r="K363" s="41">
        <f t="shared" si="26"/>
        <v>-0.11965818614090828</v>
      </c>
    </row>
    <row r="364" spans="1:11" x14ac:dyDescent="0.25">
      <c r="A364" s="9">
        <v>2000</v>
      </c>
      <c r="B364" s="10">
        <v>36719</v>
      </c>
      <c r="C364" s="9">
        <v>194</v>
      </c>
      <c r="D364" s="11">
        <v>0.58333333333333304</v>
      </c>
      <c r="E364" s="7">
        <v>4.2632965286232523</v>
      </c>
      <c r="F364" s="5">
        <f t="shared" si="25"/>
        <v>194.58333333333334</v>
      </c>
      <c r="G364" s="67"/>
      <c r="H364" s="67"/>
      <c r="I364" s="67"/>
      <c r="J364" s="59">
        <v>8.0044715668260995</v>
      </c>
      <c r="K364" s="41">
        <f t="shared" si="26"/>
        <v>3.7526637619656356E-2</v>
      </c>
    </row>
    <row r="365" spans="1:11" x14ac:dyDescent="0.25">
      <c r="A365" s="9">
        <v>2000</v>
      </c>
      <c r="B365" s="10">
        <v>36719</v>
      </c>
      <c r="C365" s="9">
        <v>194</v>
      </c>
      <c r="D365" s="11">
        <v>0.625</v>
      </c>
      <c r="E365" s="7">
        <v>3.8435412492961447</v>
      </c>
      <c r="F365" s="5">
        <f t="shared" si="25"/>
        <v>194.625</v>
      </c>
      <c r="G365" s="67"/>
      <c r="H365" s="67"/>
      <c r="I365" s="67"/>
      <c r="J365" s="59">
        <v>8.5417023930359761</v>
      </c>
      <c r="K365" s="41">
        <f t="shared" si="26"/>
        <v>-0.41975527932710754</v>
      </c>
    </row>
    <row r="366" spans="1:11" x14ac:dyDescent="0.25">
      <c r="A366" s="9">
        <v>2000</v>
      </c>
      <c r="B366" s="10">
        <v>36719</v>
      </c>
      <c r="C366" s="9">
        <v>194</v>
      </c>
      <c r="D366" s="11">
        <v>0.66666666666666696</v>
      </c>
      <c r="E366" s="7">
        <v>4.0884689713951126</v>
      </c>
      <c r="F366" s="5">
        <f t="shared" si="25"/>
        <v>194.66666666666666</v>
      </c>
      <c r="G366" s="67"/>
      <c r="H366" s="67"/>
      <c r="I366" s="67"/>
      <c r="J366" s="59">
        <v>8.7381310784262158</v>
      </c>
      <c r="K366" s="41">
        <f t="shared" si="26"/>
        <v>0.24492772209896785</v>
      </c>
    </row>
    <row r="367" spans="1:11" x14ac:dyDescent="0.25">
      <c r="A367" s="9">
        <v>2000</v>
      </c>
      <c r="B367" s="10">
        <v>36719</v>
      </c>
      <c r="C367" s="9">
        <v>194</v>
      </c>
      <c r="D367" s="11">
        <v>0.70833333333333304</v>
      </c>
      <c r="E367" s="7">
        <v>3.9120292478042007</v>
      </c>
      <c r="F367" s="5">
        <f t="shared" si="25"/>
        <v>194.70833333333334</v>
      </c>
      <c r="G367" s="67"/>
      <c r="H367" s="67"/>
      <c r="I367" s="67"/>
      <c r="J367" s="59">
        <v>9.0854327246116835</v>
      </c>
      <c r="K367" s="41">
        <f t="shared" si="26"/>
        <v>-0.17643972359091187</v>
      </c>
    </row>
    <row r="368" spans="1:11" x14ac:dyDescent="0.25">
      <c r="A368" s="9">
        <v>2000</v>
      </c>
      <c r="B368" s="10">
        <v>36719</v>
      </c>
      <c r="C368" s="9">
        <v>194</v>
      </c>
      <c r="D368" s="11">
        <v>0.75</v>
      </c>
      <c r="E368" s="7">
        <v>3.5731285553303271</v>
      </c>
      <c r="F368" s="5">
        <f t="shared" si="25"/>
        <v>194.75</v>
      </c>
      <c r="G368" s="67"/>
      <c r="H368" s="67"/>
      <c r="I368" s="67"/>
      <c r="J368" s="59">
        <v>9.1743938960364186</v>
      </c>
      <c r="K368" s="41">
        <f t="shared" si="26"/>
        <v>-0.33890069247387355</v>
      </c>
    </row>
    <row r="369" spans="1:11" x14ac:dyDescent="0.25">
      <c r="A369" s="9">
        <v>2000</v>
      </c>
      <c r="B369" s="10">
        <v>36719</v>
      </c>
      <c r="C369" s="9">
        <v>194</v>
      </c>
      <c r="D369" s="11">
        <v>0.79166666666666696</v>
      </c>
      <c r="E369" s="7">
        <v>3.4262966171347768</v>
      </c>
      <c r="F369" s="5">
        <f t="shared" si="25"/>
        <v>194.79166666666666</v>
      </c>
      <c r="G369" s="67"/>
      <c r="H369" s="67"/>
      <c r="I369" s="67"/>
      <c r="J369" s="59">
        <v>9.1149901854328856</v>
      </c>
      <c r="K369" s="41">
        <f t="shared" si="26"/>
        <v>-0.14683193819555029</v>
      </c>
    </row>
    <row r="370" spans="1:11" x14ac:dyDescent="0.25">
      <c r="A370" s="9">
        <v>2000</v>
      </c>
      <c r="B370" s="10">
        <v>36719</v>
      </c>
      <c r="C370" s="9">
        <v>194</v>
      </c>
      <c r="D370" s="11">
        <v>0.83333333333333304</v>
      </c>
      <c r="E370" s="7">
        <v>3.4474310220644426</v>
      </c>
      <c r="F370" s="5">
        <f t="shared" si="25"/>
        <v>194.83333333333334</v>
      </c>
      <c r="G370" s="67"/>
      <c r="H370" s="67"/>
      <c r="I370" s="67"/>
      <c r="J370" s="59">
        <v>8.9681582472373353</v>
      </c>
      <c r="K370" s="41">
        <f t="shared" si="26"/>
        <v>2.1134404929665784E-2</v>
      </c>
    </row>
    <row r="371" spans="1:11" x14ac:dyDescent="0.25">
      <c r="A371" s="9">
        <v>2000</v>
      </c>
      <c r="B371" s="10">
        <v>36719</v>
      </c>
      <c r="C371" s="9">
        <v>194</v>
      </c>
      <c r="D371" s="11">
        <v>0.875</v>
      </c>
      <c r="E371" s="7">
        <v>2.9757811971567794</v>
      </c>
      <c r="F371" s="5">
        <f t="shared" si="25"/>
        <v>194.875</v>
      </c>
      <c r="G371" s="67"/>
      <c r="H371" s="67"/>
      <c r="I371" s="67"/>
      <c r="J371" s="59">
        <v>8.7097956702966606</v>
      </c>
      <c r="K371" s="41">
        <f t="shared" si="26"/>
        <v>-0.47164982490766327</v>
      </c>
    </row>
    <row r="372" spans="1:11" x14ac:dyDescent="0.25">
      <c r="A372" s="9">
        <v>2000</v>
      </c>
      <c r="B372" s="10">
        <v>36719</v>
      </c>
      <c r="C372" s="9">
        <v>194</v>
      </c>
      <c r="D372" s="11">
        <v>0.91666666666666696</v>
      </c>
      <c r="E372" s="7">
        <v>2.928294973313216</v>
      </c>
      <c r="F372" s="5">
        <f t="shared" si="25"/>
        <v>194.91666666666666</v>
      </c>
      <c r="G372" s="67"/>
      <c r="H372" s="67"/>
      <c r="I372" s="67"/>
      <c r="J372" s="59">
        <v>8.4041054574009326</v>
      </c>
      <c r="K372" s="41">
        <f t="shared" si="26"/>
        <v>-4.748622384356338E-2</v>
      </c>
    </row>
    <row r="373" spans="1:11" s="35" customFormat="1" x14ac:dyDescent="0.25">
      <c r="A373" s="38">
        <v>2000</v>
      </c>
      <c r="B373" s="39">
        <v>36719</v>
      </c>
      <c r="C373" s="38">
        <v>194</v>
      </c>
      <c r="D373" s="40">
        <v>0.95833333333333337</v>
      </c>
      <c r="E373" s="34">
        <v>2.929679639273286</v>
      </c>
      <c r="F373" s="33">
        <f t="shared" si="25"/>
        <v>194.95833333333334</v>
      </c>
      <c r="G373" s="68"/>
      <c r="H373" s="68"/>
      <c r="I373" s="68"/>
      <c r="J373" s="60">
        <v>8.0828483694292217</v>
      </c>
      <c r="K373" s="34">
        <f t="shared" si="26"/>
        <v>1.3846659600700306E-3</v>
      </c>
    </row>
    <row r="374" spans="1:11" x14ac:dyDescent="0.25">
      <c r="A374" s="9">
        <v>2000</v>
      </c>
      <c r="B374" s="10">
        <v>36720</v>
      </c>
      <c r="C374" s="9">
        <v>195</v>
      </c>
      <c r="D374" s="11">
        <v>0</v>
      </c>
      <c r="E374" s="7">
        <v>2.7563837948773813</v>
      </c>
      <c r="F374" s="5">
        <f t="shared" si="25"/>
        <v>195</v>
      </c>
      <c r="G374" s="67"/>
      <c r="H374" s="67"/>
      <c r="I374" s="67"/>
      <c r="J374" s="59">
        <v>7.7738717219035776</v>
      </c>
      <c r="K374" s="41">
        <f t="shared" si="26"/>
        <v>-0.17329584439590473</v>
      </c>
    </row>
    <row r="375" spans="1:11" x14ac:dyDescent="0.25">
      <c r="A375" s="9">
        <v>2000</v>
      </c>
      <c r="B375" s="10">
        <v>36720</v>
      </c>
      <c r="C375" s="9">
        <v>195</v>
      </c>
      <c r="D375" s="11">
        <v>4.1666666666666664E-2</v>
      </c>
      <c r="E375" s="7">
        <v>2.7063349129324941</v>
      </c>
      <c r="F375" s="5">
        <f t="shared" si="25"/>
        <v>195.04166666666666</v>
      </c>
      <c r="G375" s="67"/>
      <c r="H375" s="67"/>
      <c r="I375" s="67"/>
      <c r="J375" s="59">
        <v>7.3562650020175688</v>
      </c>
      <c r="K375" s="41">
        <f t="shared" si="26"/>
        <v>-5.0048881944887214E-2</v>
      </c>
    </row>
    <row r="376" spans="1:11" x14ac:dyDescent="0.25">
      <c r="A376" s="9">
        <v>2000</v>
      </c>
      <c r="B376" s="10">
        <v>36720</v>
      </c>
      <c r="C376" s="9">
        <v>195</v>
      </c>
      <c r="D376" s="11">
        <v>8.3333333333333301E-2</v>
      </c>
      <c r="E376" s="7">
        <v>2.5261978338513105</v>
      </c>
      <c r="F376" s="5">
        <f t="shared" si="25"/>
        <v>195.08333333333334</v>
      </c>
      <c r="G376" s="67"/>
      <c r="H376" s="67"/>
      <c r="I376" s="67"/>
      <c r="J376" s="59">
        <v>7.0292522274487332</v>
      </c>
      <c r="K376" s="41">
        <f t="shared" si="26"/>
        <v>-0.18013707908118359</v>
      </c>
    </row>
    <row r="377" spans="1:11" x14ac:dyDescent="0.25">
      <c r="A377" s="9">
        <v>2000</v>
      </c>
      <c r="B377" s="10">
        <v>36720</v>
      </c>
      <c r="C377" s="9">
        <v>195</v>
      </c>
      <c r="D377" s="11">
        <v>0.125</v>
      </c>
      <c r="E377" s="7">
        <v>2.460643849368962</v>
      </c>
      <c r="F377" s="5">
        <f t="shared" si="25"/>
        <v>195.125</v>
      </c>
      <c r="G377" s="67"/>
      <c r="H377" s="67"/>
      <c r="I377" s="67"/>
      <c r="J377" s="59">
        <v>6.7605505657840519</v>
      </c>
      <c r="K377" s="41">
        <f t="shared" si="26"/>
        <v>-6.5553984482348504E-2</v>
      </c>
    </row>
    <row r="378" spans="1:11" x14ac:dyDescent="0.25">
      <c r="A378" s="9">
        <v>2000</v>
      </c>
      <c r="B378" s="10">
        <v>36720</v>
      </c>
      <c r="C378" s="9">
        <v>195</v>
      </c>
      <c r="D378" s="11">
        <v>0.16666666666666699</v>
      </c>
      <c r="E378" s="7">
        <v>2.747217878659646</v>
      </c>
      <c r="F378" s="5">
        <f t="shared" si="25"/>
        <v>195.16666666666666</v>
      </c>
      <c r="G378" s="67"/>
      <c r="H378" s="67"/>
      <c r="I378" s="67"/>
      <c r="J378" s="59">
        <v>6.5232735710096765</v>
      </c>
      <c r="K378" s="41">
        <f t="shared" si="26"/>
        <v>0.28657402929068398</v>
      </c>
    </row>
    <row r="379" spans="1:11" x14ac:dyDescent="0.25">
      <c r="A379" s="9">
        <v>2000</v>
      </c>
      <c r="B379" s="10">
        <v>36720</v>
      </c>
      <c r="C379" s="9">
        <v>195</v>
      </c>
      <c r="D379" s="11">
        <v>0.20833333333333301</v>
      </c>
      <c r="E379" s="7">
        <v>2.9239420068004391</v>
      </c>
      <c r="F379" s="5">
        <f t="shared" si="25"/>
        <v>195.20833333333334</v>
      </c>
      <c r="G379" s="67"/>
      <c r="H379" s="67"/>
      <c r="I379" s="67"/>
      <c r="J379" s="59">
        <v>6.3353453784608602</v>
      </c>
      <c r="K379" s="41">
        <f t="shared" si="26"/>
        <v>0.17672412814079319</v>
      </c>
    </row>
    <row r="380" spans="1:11" x14ac:dyDescent="0.25">
      <c r="A380" s="9">
        <v>2000</v>
      </c>
      <c r="B380" s="10">
        <v>36720</v>
      </c>
      <c r="C380" s="9">
        <v>195</v>
      </c>
      <c r="D380" s="11">
        <v>0.25</v>
      </c>
      <c r="E380" s="7">
        <v>3.2059884765434354</v>
      </c>
      <c r="F380" s="5">
        <f t="shared" si="25"/>
        <v>195.25</v>
      </c>
      <c r="G380" s="67"/>
      <c r="H380" s="67"/>
      <c r="I380" s="67"/>
      <c r="J380" s="59">
        <v>6.1929300778645331</v>
      </c>
      <c r="K380" s="41">
        <f t="shared" si="26"/>
        <v>0.2820464697429963</v>
      </c>
    </row>
    <row r="381" spans="1:11" x14ac:dyDescent="0.25">
      <c r="A381" s="9">
        <v>2000</v>
      </c>
      <c r="B381" s="10">
        <v>36720</v>
      </c>
      <c r="C381" s="9">
        <v>195</v>
      </c>
      <c r="D381" s="11">
        <v>0.29166666666666702</v>
      </c>
      <c r="E381" s="7">
        <v>3.196104060911348</v>
      </c>
      <c r="F381" s="5">
        <f t="shared" si="25"/>
        <v>195.29166666666666</v>
      </c>
      <c r="G381" s="67"/>
      <c r="H381" s="67"/>
      <c r="I381" s="67"/>
      <c r="J381" s="59">
        <v>6.0931691447265459</v>
      </c>
      <c r="K381" s="41">
        <f t="shared" si="26"/>
        <v>-9.8844156320874177E-3</v>
      </c>
    </row>
    <row r="382" spans="1:11" x14ac:dyDescent="0.25">
      <c r="A382" s="9">
        <v>2000</v>
      </c>
      <c r="B382" s="10">
        <v>36720</v>
      </c>
      <c r="C382" s="9">
        <v>195</v>
      </c>
      <c r="D382" s="11">
        <v>0.33333333333333298</v>
      </c>
      <c r="E382" s="7">
        <v>3.3207452734576681</v>
      </c>
      <c r="F382" s="5">
        <f t="shared" si="25"/>
        <v>195.33333333333334</v>
      </c>
      <c r="G382" s="67"/>
      <c r="H382" s="67"/>
      <c r="I382" s="67"/>
      <c r="J382" s="59">
        <v>5.9950152447143052</v>
      </c>
      <c r="K382" s="41">
        <f t="shared" si="26"/>
        <v>0.1246412125463201</v>
      </c>
    </row>
    <row r="383" spans="1:11" x14ac:dyDescent="0.25">
      <c r="A383" s="9">
        <v>2000</v>
      </c>
      <c r="B383" s="10">
        <v>36720</v>
      </c>
      <c r="C383" s="9">
        <v>195</v>
      </c>
      <c r="D383" s="11">
        <v>0.375</v>
      </c>
      <c r="E383" s="7">
        <v>3.4474770994970787</v>
      </c>
      <c r="F383" s="5">
        <f t="shared" si="25"/>
        <v>195.375</v>
      </c>
      <c r="G383" s="67"/>
      <c r="H383" s="67"/>
      <c r="I383" s="67"/>
      <c r="J383" s="59">
        <v>6.0340856269545311</v>
      </c>
      <c r="K383" s="41">
        <f t="shared" si="26"/>
        <v>0.12673182603941058</v>
      </c>
    </row>
    <row r="384" spans="1:11" x14ac:dyDescent="0.25">
      <c r="A384" s="9">
        <v>2000</v>
      </c>
      <c r="B384" s="10">
        <v>36720</v>
      </c>
      <c r="C384" s="9">
        <v>195</v>
      </c>
      <c r="D384" s="11">
        <v>0.41666666666666702</v>
      </c>
      <c r="E384" s="7">
        <v>3.4674290756405957</v>
      </c>
      <c r="F384" s="5">
        <f t="shared" si="25"/>
        <v>195.41666666666666</v>
      </c>
      <c r="G384" s="67"/>
      <c r="H384" s="67"/>
      <c r="I384" s="67"/>
      <c r="J384" s="59">
        <v>6.1328792101427609</v>
      </c>
      <c r="K384" s="41">
        <f t="shared" si="26"/>
        <v>1.9951976143516958E-2</v>
      </c>
    </row>
    <row r="385" spans="1:11" x14ac:dyDescent="0.25">
      <c r="A385" s="9">
        <v>2000</v>
      </c>
      <c r="B385" s="10">
        <v>36720</v>
      </c>
      <c r="C385" s="9">
        <v>195</v>
      </c>
      <c r="D385" s="11">
        <v>0.45833333333333298</v>
      </c>
      <c r="E385" s="7">
        <v>3.6299887178997463</v>
      </c>
      <c r="F385" s="5">
        <f t="shared" si="25"/>
        <v>195.45833333333334</v>
      </c>
      <c r="G385" s="67"/>
      <c r="H385" s="67"/>
      <c r="I385" s="67"/>
      <c r="J385" s="59">
        <v>6.1528311862862779</v>
      </c>
      <c r="K385" s="41">
        <f t="shared" si="26"/>
        <v>0.16255964225915065</v>
      </c>
    </row>
    <row r="386" spans="1:11" x14ac:dyDescent="0.25">
      <c r="A386" s="9">
        <v>2000</v>
      </c>
      <c r="B386" s="10">
        <v>36720</v>
      </c>
      <c r="C386" s="9">
        <v>195</v>
      </c>
      <c r="D386" s="11">
        <v>0.5</v>
      </c>
      <c r="E386" s="7">
        <v>3.7536692520599595</v>
      </c>
      <c r="F386" s="5">
        <f t="shared" ref="F386:F449" si="29">SUM(C386+D386)</f>
        <v>195.5</v>
      </c>
      <c r="G386" s="67"/>
      <c r="H386" s="67"/>
      <c r="I386" s="67"/>
      <c r="J386" s="59">
        <v>6.2332902997242661</v>
      </c>
      <c r="K386" s="41">
        <f t="shared" si="26"/>
        <v>0.12368053416021318</v>
      </c>
    </row>
    <row r="387" spans="1:11" x14ac:dyDescent="0.25">
      <c r="A387" s="9">
        <v>2000</v>
      </c>
      <c r="B387" s="10">
        <v>36720</v>
      </c>
      <c r="C387" s="9">
        <v>195</v>
      </c>
      <c r="D387" s="11">
        <v>0.54166666666666696</v>
      </c>
      <c r="E387" s="7">
        <v>3.7692081995473763</v>
      </c>
      <c r="F387" s="5">
        <f t="shared" si="29"/>
        <v>195.54166666666666</v>
      </c>
      <c r="G387" s="67"/>
      <c r="H387" s="67"/>
      <c r="I387" s="67"/>
      <c r="J387" s="59">
        <v>6.4390713627056417</v>
      </c>
      <c r="K387" s="41">
        <f t="shared" ref="K387:K450" si="30">E387-E386</f>
        <v>1.5538947487416799E-2</v>
      </c>
    </row>
    <row r="388" spans="1:11" x14ac:dyDescent="0.25">
      <c r="A388" s="9">
        <v>2000</v>
      </c>
      <c r="B388" s="10">
        <v>36720</v>
      </c>
      <c r="C388" s="9">
        <v>195</v>
      </c>
      <c r="D388" s="11">
        <v>0.58333333333333304</v>
      </c>
      <c r="E388" s="7">
        <v>3.8660216028826495</v>
      </c>
      <c r="F388" s="5">
        <f t="shared" si="29"/>
        <v>195.58333333333334</v>
      </c>
      <c r="G388" s="67"/>
      <c r="H388" s="67"/>
      <c r="I388" s="67"/>
      <c r="J388" s="59">
        <v>6.7167763618550191</v>
      </c>
      <c r="K388" s="41">
        <f t="shared" si="30"/>
        <v>9.6813403335273218E-2</v>
      </c>
    </row>
    <row r="389" spans="1:11" x14ac:dyDescent="0.25">
      <c r="A389" s="9">
        <v>2000</v>
      </c>
      <c r="B389" s="10">
        <v>36720</v>
      </c>
      <c r="C389" s="9">
        <v>195</v>
      </c>
      <c r="D389" s="11">
        <v>0.625</v>
      </c>
      <c r="E389" s="7">
        <v>3.6769325773891746</v>
      </c>
      <c r="F389" s="5">
        <f t="shared" si="29"/>
        <v>195.625</v>
      </c>
      <c r="G389" s="67"/>
      <c r="H389" s="67"/>
      <c r="I389" s="67"/>
      <c r="J389" s="59">
        <v>7.308633578922521</v>
      </c>
      <c r="K389" s="41">
        <f t="shared" si="30"/>
        <v>-0.18908902549347495</v>
      </c>
    </row>
    <row r="390" spans="1:11" x14ac:dyDescent="0.25">
      <c r="A390" s="9">
        <v>2000</v>
      </c>
      <c r="B390" s="10">
        <v>36720</v>
      </c>
      <c r="C390" s="9">
        <v>195</v>
      </c>
      <c r="D390" s="11">
        <v>0.66666666666666696</v>
      </c>
      <c r="E390" s="7">
        <v>3.4312704564691492</v>
      </c>
      <c r="F390" s="5">
        <f t="shared" si="29"/>
        <v>195.66666666666666</v>
      </c>
      <c r="G390" s="67"/>
      <c r="H390" s="67"/>
      <c r="I390" s="67"/>
      <c r="J390" s="59">
        <v>7.8245351693283434</v>
      </c>
      <c r="K390" s="41">
        <f t="shared" si="30"/>
        <v>-0.24566212092002537</v>
      </c>
    </row>
    <row r="391" spans="1:11" x14ac:dyDescent="0.25">
      <c r="A391" s="9">
        <v>2000</v>
      </c>
      <c r="B391" s="10">
        <v>36720</v>
      </c>
      <c r="C391" s="9">
        <v>195</v>
      </c>
      <c r="D391" s="11">
        <v>0.70833333333333304</v>
      </c>
      <c r="E391" s="7">
        <v>3.6925020271466922</v>
      </c>
      <c r="F391" s="5">
        <f t="shared" si="29"/>
        <v>195.70833333333334</v>
      </c>
      <c r="G391" s="67"/>
      <c r="H391" s="67"/>
      <c r="I391" s="67"/>
      <c r="J391" s="59">
        <v>7.7991623069328169</v>
      </c>
      <c r="K391" s="41">
        <f t="shared" si="30"/>
        <v>0.26123157067754299</v>
      </c>
    </row>
    <row r="392" spans="1:11" x14ac:dyDescent="0.25">
      <c r="A392" s="9">
        <v>2000</v>
      </c>
      <c r="B392" s="10">
        <v>36720</v>
      </c>
      <c r="C392" s="9">
        <v>195</v>
      </c>
      <c r="D392" s="11">
        <v>0.75</v>
      </c>
      <c r="E392" s="7">
        <v>3.748658318392474</v>
      </c>
      <c r="F392" s="5">
        <f t="shared" si="29"/>
        <v>195.75</v>
      </c>
      <c r="G392" s="67"/>
      <c r="H392" s="67"/>
      <c r="I392" s="67"/>
      <c r="J392" s="59">
        <v>7.9268547590794336</v>
      </c>
      <c r="K392" s="41">
        <f t="shared" si="30"/>
        <v>5.6156291245781809E-2</v>
      </c>
    </row>
    <row r="393" spans="1:11" x14ac:dyDescent="0.25">
      <c r="A393" s="9">
        <v>2000</v>
      </c>
      <c r="B393" s="10">
        <v>36720</v>
      </c>
      <c r="C393" s="9">
        <v>195</v>
      </c>
      <c r="D393" s="11">
        <v>0.79166666666666696</v>
      </c>
      <c r="E393" s="7">
        <v>3.8872388835428939</v>
      </c>
      <c r="F393" s="5">
        <f t="shared" si="29"/>
        <v>195.79166666666666</v>
      </c>
      <c r="G393" s="67"/>
      <c r="H393" s="67"/>
      <c r="I393" s="67"/>
      <c r="J393" s="59">
        <v>8.1619926084752148</v>
      </c>
      <c r="K393" s="41">
        <f t="shared" si="30"/>
        <v>0.13858056515041994</v>
      </c>
    </row>
    <row r="394" spans="1:11" x14ac:dyDescent="0.25">
      <c r="A394" s="9">
        <v>2000</v>
      </c>
      <c r="B394" s="10">
        <v>36720</v>
      </c>
      <c r="C394" s="9">
        <v>195</v>
      </c>
      <c r="D394" s="11">
        <v>0.83333333333333304</v>
      </c>
      <c r="E394" s="7">
        <v>3.3091212947786541</v>
      </c>
      <c r="F394" s="5">
        <f t="shared" si="29"/>
        <v>195.83333333333334</v>
      </c>
      <c r="G394" s="67"/>
      <c r="H394" s="67"/>
      <c r="I394" s="67"/>
      <c r="J394" s="59">
        <v>8.6815521462721463</v>
      </c>
      <c r="K394" s="41">
        <f t="shared" si="30"/>
        <v>-0.5781175887642398</v>
      </c>
    </row>
    <row r="395" spans="1:11" x14ac:dyDescent="0.25">
      <c r="A395" s="9">
        <v>2000</v>
      </c>
      <c r="B395" s="10">
        <v>36720</v>
      </c>
      <c r="C395" s="9">
        <v>195</v>
      </c>
      <c r="D395" s="11">
        <v>0.875</v>
      </c>
      <c r="E395" s="7">
        <v>3.2753743017343062</v>
      </c>
      <c r="F395" s="5">
        <f t="shared" si="29"/>
        <v>195.875</v>
      </c>
      <c r="G395" s="67"/>
      <c r="H395" s="67"/>
      <c r="I395" s="67"/>
      <c r="J395" s="59">
        <v>8.6815521462721463</v>
      </c>
      <c r="K395" s="41">
        <f t="shared" si="30"/>
        <v>-3.3746993044347917E-2</v>
      </c>
    </row>
    <row r="396" spans="1:11" x14ac:dyDescent="0.25">
      <c r="A396" s="9">
        <v>2000</v>
      </c>
      <c r="B396" s="10">
        <v>36720</v>
      </c>
      <c r="C396" s="9">
        <v>195</v>
      </c>
      <c r="D396" s="11">
        <v>0.91666666666666696</v>
      </c>
      <c r="E396" s="7">
        <v>3.081215535045204</v>
      </c>
      <c r="F396" s="5">
        <f t="shared" si="29"/>
        <v>195.91666666666666</v>
      </c>
      <c r="G396" s="67"/>
      <c r="H396" s="67"/>
      <c r="I396" s="67"/>
      <c r="J396" s="59">
        <v>8.3768532044921624</v>
      </c>
      <c r="K396" s="41">
        <f t="shared" si="30"/>
        <v>-0.19415876668910226</v>
      </c>
    </row>
    <row r="397" spans="1:11" s="35" customFormat="1" x14ac:dyDescent="0.25">
      <c r="A397" s="38">
        <v>2000</v>
      </c>
      <c r="B397" s="39">
        <v>36720</v>
      </c>
      <c r="C397" s="38">
        <v>195</v>
      </c>
      <c r="D397" s="40">
        <v>0.95833333333333337</v>
      </c>
      <c r="E397" s="34">
        <v>3.2213537576702533</v>
      </c>
      <c r="F397" s="33">
        <f t="shared" si="29"/>
        <v>195.95833333333334</v>
      </c>
      <c r="G397" s="68"/>
      <c r="H397" s="68"/>
      <c r="I397" s="68"/>
      <c r="J397" s="60">
        <v>7.8755287977744564</v>
      </c>
      <c r="K397" s="34">
        <f t="shared" si="30"/>
        <v>0.14013822262504938</v>
      </c>
    </row>
    <row r="398" spans="1:11" x14ac:dyDescent="0.25">
      <c r="A398" s="9">
        <v>2000</v>
      </c>
      <c r="B398" s="10">
        <v>36721</v>
      </c>
      <c r="C398" s="9">
        <v>196</v>
      </c>
      <c r="D398" s="11">
        <v>0</v>
      </c>
      <c r="E398" s="7">
        <v>3.1295438193887852</v>
      </c>
      <c r="F398" s="5">
        <f t="shared" si="29"/>
        <v>196</v>
      </c>
      <c r="G398" s="67"/>
      <c r="H398" s="67"/>
      <c r="I398" s="67"/>
      <c r="J398" s="59">
        <v>7.7738717219035776</v>
      </c>
      <c r="K398" s="41">
        <f t="shared" si="30"/>
        <v>-9.1809938281468106E-2</v>
      </c>
    </row>
    <row r="399" spans="1:11" x14ac:dyDescent="0.25">
      <c r="A399" s="9">
        <v>2000</v>
      </c>
      <c r="B399" s="10">
        <v>36721</v>
      </c>
      <c r="C399" s="9">
        <v>196</v>
      </c>
      <c r="D399" s="11">
        <v>4.1666666666666664E-2</v>
      </c>
      <c r="E399" s="7">
        <v>2.9894906347802745</v>
      </c>
      <c r="F399" s="5">
        <f t="shared" si="29"/>
        <v>196.04166666666666</v>
      </c>
      <c r="G399" s="67"/>
      <c r="H399" s="67"/>
      <c r="I399" s="67"/>
      <c r="J399" s="59">
        <v>7.4524611339050244</v>
      </c>
      <c r="K399" s="41">
        <f t="shared" si="30"/>
        <v>-0.14005318460851068</v>
      </c>
    </row>
    <row r="400" spans="1:11" x14ac:dyDescent="0.25">
      <c r="A400" s="9">
        <v>2000</v>
      </c>
      <c r="B400" s="10">
        <v>36721</v>
      </c>
      <c r="C400" s="9">
        <v>196</v>
      </c>
      <c r="D400" s="11">
        <v>8.3333333333333301E-2</v>
      </c>
      <c r="E400" s="7">
        <v>3.125460795666573</v>
      </c>
      <c r="F400" s="5">
        <f t="shared" si="29"/>
        <v>196.08333333333334</v>
      </c>
      <c r="G400" s="67"/>
      <c r="H400" s="67"/>
      <c r="I400" s="67"/>
      <c r="J400" s="59">
        <v>7.0521203564209891</v>
      </c>
      <c r="K400" s="41">
        <f t="shared" si="30"/>
        <v>0.13597016088629843</v>
      </c>
    </row>
    <row r="401" spans="1:11" x14ac:dyDescent="0.25">
      <c r="A401" s="9">
        <v>2000</v>
      </c>
      <c r="B401" s="10">
        <v>36721</v>
      </c>
      <c r="C401" s="9">
        <v>196</v>
      </c>
      <c r="D401" s="11">
        <v>0.125</v>
      </c>
      <c r="E401" s="7">
        <v>3.2444812256152415</v>
      </c>
      <c r="F401" s="5">
        <f t="shared" si="29"/>
        <v>196.125</v>
      </c>
      <c r="G401" s="67"/>
      <c r="H401" s="67"/>
      <c r="I401" s="67"/>
      <c r="J401" s="59">
        <v>6.826747357509678</v>
      </c>
      <c r="K401" s="41">
        <f t="shared" si="30"/>
        <v>0.11902042994866857</v>
      </c>
    </row>
    <row r="402" spans="1:11" x14ac:dyDescent="0.25">
      <c r="A402" s="9">
        <v>2000</v>
      </c>
      <c r="B402" s="10">
        <v>36721</v>
      </c>
      <c r="C402" s="9">
        <v>196</v>
      </c>
      <c r="D402" s="11">
        <v>0.16666666666666699</v>
      </c>
      <c r="E402" s="7">
        <v>3.4080804504531068</v>
      </c>
      <c r="F402" s="5">
        <f t="shared" si="29"/>
        <v>196.16666666666666</v>
      </c>
      <c r="G402" s="67"/>
      <c r="H402" s="67"/>
      <c r="I402" s="67"/>
      <c r="J402" s="59">
        <v>6.651645923798859</v>
      </c>
      <c r="K402" s="41">
        <f t="shared" si="30"/>
        <v>0.16359922483786526</v>
      </c>
    </row>
    <row r="403" spans="1:11" x14ac:dyDescent="0.25">
      <c r="A403" s="9">
        <v>2000</v>
      </c>
      <c r="B403" s="10">
        <v>36721</v>
      </c>
      <c r="C403" s="9">
        <v>196</v>
      </c>
      <c r="D403" s="11">
        <v>0.20833333333333301</v>
      </c>
      <c r="E403" s="7">
        <v>3.3140705122826133</v>
      </c>
      <c r="F403" s="5">
        <f t="shared" si="29"/>
        <v>196.20833333333334</v>
      </c>
      <c r="G403" s="67"/>
      <c r="H403" s="67"/>
      <c r="I403" s="67"/>
      <c r="J403" s="59">
        <v>6.5444956095019995</v>
      </c>
      <c r="K403" s="41">
        <f t="shared" si="30"/>
        <v>-9.4009938170493523E-2</v>
      </c>
    </row>
    <row r="404" spans="1:11" x14ac:dyDescent="0.25">
      <c r="A404" s="9">
        <v>2000</v>
      </c>
      <c r="B404" s="10">
        <v>36721</v>
      </c>
      <c r="C404" s="9">
        <v>196</v>
      </c>
      <c r="D404" s="11">
        <v>0.25</v>
      </c>
      <c r="E404" s="7">
        <v>3.4089724816683429</v>
      </c>
      <c r="F404" s="5">
        <f t="shared" si="29"/>
        <v>196.25</v>
      </c>
      <c r="G404" s="67"/>
      <c r="H404" s="67"/>
      <c r="I404" s="67"/>
      <c r="J404" s="59">
        <v>6.4181911866817263</v>
      </c>
      <c r="K404" s="41">
        <f t="shared" si="30"/>
        <v>9.490196938572959E-2</v>
      </c>
    </row>
    <row r="405" spans="1:11" x14ac:dyDescent="0.25">
      <c r="A405" s="9">
        <v>2000</v>
      </c>
      <c r="B405" s="10">
        <v>36721</v>
      </c>
      <c r="C405" s="9">
        <v>196</v>
      </c>
      <c r="D405" s="11">
        <v>0.29166666666666702</v>
      </c>
      <c r="E405" s="7">
        <v>3.6903321984607853</v>
      </c>
      <c r="F405" s="5">
        <f t="shared" si="29"/>
        <v>196.29166666666666</v>
      </c>
      <c r="G405" s="67"/>
      <c r="H405" s="67"/>
      <c r="I405" s="67"/>
      <c r="J405" s="59">
        <v>6.4181911866817263</v>
      </c>
      <c r="K405" s="41">
        <f t="shared" si="30"/>
        <v>0.28135971679244243</v>
      </c>
    </row>
    <row r="406" spans="1:11" x14ac:dyDescent="0.25">
      <c r="A406" s="9">
        <v>2000</v>
      </c>
      <c r="B406" s="10">
        <v>36721</v>
      </c>
      <c r="C406" s="9">
        <v>196</v>
      </c>
      <c r="D406" s="11">
        <v>0.33333333333333298</v>
      </c>
      <c r="E406" s="7">
        <v>3.7337517431359721</v>
      </c>
      <c r="F406" s="5">
        <f t="shared" si="29"/>
        <v>196.33333333333334</v>
      </c>
      <c r="G406" s="67"/>
      <c r="H406" s="67"/>
      <c r="I406" s="67"/>
      <c r="J406" s="59">
        <v>6.826747357509678</v>
      </c>
      <c r="K406" s="41">
        <f t="shared" si="30"/>
        <v>4.3419544675186827E-2</v>
      </c>
    </row>
    <row r="407" spans="1:11" x14ac:dyDescent="0.25">
      <c r="A407" s="9">
        <v>2000</v>
      </c>
      <c r="B407" s="10">
        <v>36721</v>
      </c>
      <c r="C407" s="9">
        <v>196</v>
      </c>
      <c r="D407" s="11">
        <v>0.375</v>
      </c>
      <c r="E407" s="7">
        <v>3.7661051723378942</v>
      </c>
      <c r="F407" s="5">
        <f t="shared" si="29"/>
        <v>196.375</v>
      </c>
      <c r="G407" s="67"/>
      <c r="H407" s="67"/>
      <c r="I407" s="67"/>
      <c r="J407" s="59">
        <v>7.2849336465835055</v>
      </c>
      <c r="K407" s="41">
        <f t="shared" si="30"/>
        <v>3.2353429201922079E-2</v>
      </c>
    </row>
    <row r="408" spans="1:11" x14ac:dyDescent="0.25">
      <c r="A408" s="9">
        <v>2000</v>
      </c>
      <c r="B408" s="10">
        <v>36721</v>
      </c>
      <c r="C408" s="9">
        <v>196</v>
      </c>
      <c r="D408" s="11">
        <v>0.41666666666666702</v>
      </c>
      <c r="E408" s="7">
        <v>4.0806443283097229</v>
      </c>
      <c r="F408" s="5">
        <f t="shared" si="29"/>
        <v>196.41666666666666</v>
      </c>
      <c r="G408" s="67"/>
      <c r="H408" s="67"/>
      <c r="I408" s="67"/>
      <c r="J408" s="59">
        <v>7.6238411558369892</v>
      </c>
      <c r="K408" s="41">
        <f t="shared" si="30"/>
        <v>0.31453915597182869</v>
      </c>
    </row>
    <row r="409" spans="1:11" x14ac:dyDescent="0.25">
      <c r="A409" s="9">
        <v>2000</v>
      </c>
      <c r="B409" s="10">
        <v>36721</v>
      </c>
      <c r="C409" s="9">
        <v>196</v>
      </c>
      <c r="D409" s="11">
        <v>0.45833333333333298</v>
      </c>
      <c r="E409" s="7">
        <v>4.1943871411374998</v>
      </c>
      <c r="F409" s="5">
        <f t="shared" si="29"/>
        <v>196.45833333333334</v>
      </c>
      <c r="G409" s="67"/>
      <c r="H409" s="67"/>
      <c r="I409" s="67"/>
      <c r="J409" s="59">
        <v>7.9785152191046276</v>
      </c>
      <c r="K409" s="41">
        <f t="shared" si="30"/>
        <v>0.11374281282777687</v>
      </c>
    </row>
    <row r="410" spans="1:11" x14ac:dyDescent="0.25">
      <c r="A410" s="9">
        <v>2000</v>
      </c>
      <c r="B410" s="10">
        <v>36721</v>
      </c>
      <c r="C410" s="9">
        <v>196</v>
      </c>
      <c r="D410" s="11">
        <v>0.5</v>
      </c>
      <c r="E410" s="7">
        <v>4.2133522594484534</v>
      </c>
      <c r="F410" s="5">
        <f t="shared" si="29"/>
        <v>196.5</v>
      </c>
      <c r="G410" s="67"/>
      <c r="H410" s="67"/>
      <c r="I410" s="67"/>
      <c r="J410" s="59">
        <v>8.2151854959055157</v>
      </c>
      <c r="K410" s="41">
        <f t="shared" si="30"/>
        <v>1.8965118310953599E-2</v>
      </c>
    </row>
    <row r="411" spans="1:11" x14ac:dyDescent="0.25">
      <c r="A411" s="9">
        <v>2000</v>
      </c>
      <c r="B411" s="10">
        <v>36721</v>
      </c>
      <c r="C411" s="9">
        <v>196</v>
      </c>
      <c r="D411" s="11">
        <v>0.54166666666666696</v>
      </c>
      <c r="E411" s="7">
        <v>4.250546168972007</v>
      </c>
      <c r="F411" s="5">
        <f t="shared" si="29"/>
        <v>196.54166666666666</v>
      </c>
      <c r="G411" s="67"/>
      <c r="H411" s="67"/>
      <c r="I411" s="67"/>
      <c r="J411" s="59">
        <v>8.4041054574009326</v>
      </c>
      <c r="K411" s="41">
        <f t="shared" si="30"/>
        <v>3.7193909523553614E-2</v>
      </c>
    </row>
    <row r="412" spans="1:11" x14ac:dyDescent="0.25">
      <c r="A412" s="9">
        <v>2000</v>
      </c>
      <c r="B412" s="10">
        <v>36721</v>
      </c>
      <c r="C412" s="9">
        <v>196</v>
      </c>
      <c r="D412" s="11">
        <v>0.58333333333333304</v>
      </c>
      <c r="E412" s="7">
        <v>4.2816570066076141</v>
      </c>
      <c r="F412" s="5">
        <f t="shared" si="29"/>
        <v>196.58333333333334</v>
      </c>
      <c r="G412" s="67"/>
      <c r="H412" s="67"/>
      <c r="I412" s="67"/>
      <c r="J412" s="59">
        <v>8.7097956702966606</v>
      </c>
      <c r="K412" s="41">
        <f t="shared" si="30"/>
        <v>3.1110837635607069E-2</v>
      </c>
    </row>
    <row r="413" spans="1:11" x14ac:dyDescent="0.25">
      <c r="A413" s="9">
        <v>2000</v>
      </c>
      <c r="B413" s="10">
        <v>36721</v>
      </c>
      <c r="C413" s="9">
        <v>196</v>
      </c>
      <c r="D413" s="11">
        <v>0.625</v>
      </c>
      <c r="E413" s="7">
        <v>4.4189417240175271</v>
      </c>
      <c r="F413" s="5">
        <f t="shared" si="29"/>
        <v>196.625</v>
      </c>
      <c r="G413" s="67"/>
      <c r="H413" s="67"/>
      <c r="I413" s="67"/>
      <c r="J413" s="59">
        <v>9.0266050328429817</v>
      </c>
      <c r="K413" s="41">
        <f t="shared" si="30"/>
        <v>0.13728471740991299</v>
      </c>
    </row>
    <row r="414" spans="1:11" x14ac:dyDescent="0.25">
      <c r="A414" s="9">
        <v>2000</v>
      </c>
      <c r="B414" s="10">
        <v>36721</v>
      </c>
      <c r="C414" s="9">
        <v>196</v>
      </c>
      <c r="D414" s="11">
        <v>0.66666666666666696</v>
      </c>
      <c r="E414" s="7">
        <v>4.4014100883757497</v>
      </c>
      <c r="F414" s="5">
        <f t="shared" si="29"/>
        <v>196.66666666666666</v>
      </c>
      <c r="G414" s="67"/>
      <c r="H414" s="67"/>
      <c r="I414" s="67"/>
      <c r="J414" s="59">
        <v>9.415905477234098</v>
      </c>
      <c r="K414" s="41">
        <f t="shared" si="30"/>
        <v>-1.7531635641777399E-2</v>
      </c>
    </row>
    <row r="415" spans="1:11" x14ac:dyDescent="0.25">
      <c r="A415" s="9">
        <v>2000</v>
      </c>
      <c r="B415" s="10">
        <v>36721</v>
      </c>
      <c r="C415" s="9">
        <v>196</v>
      </c>
      <c r="D415" s="11">
        <v>0.70833333333333304</v>
      </c>
      <c r="E415" s="7">
        <v>4.4815185706092322</v>
      </c>
      <c r="F415" s="5">
        <f t="shared" si="29"/>
        <v>196.70833333333334</v>
      </c>
      <c r="G415" s="67"/>
      <c r="H415" s="67"/>
      <c r="I415" s="67"/>
      <c r="J415" s="59">
        <v>9.6637747366079676</v>
      </c>
      <c r="K415" s="41">
        <f t="shared" si="30"/>
        <v>8.0108482233482547E-2</v>
      </c>
    </row>
    <row r="416" spans="1:11" x14ac:dyDescent="0.25">
      <c r="A416" s="9">
        <v>2000</v>
      </c>
      <c r="B416" s="10">
        <v>36721</v>
      </c>
      <c r="C416" s="9">
        <v>196</v>
      </c>
      <c r="D416" s="11">
        <v>0.75</v>
      </c>
      <c r="E416" s="7">
        <v>4.2926619055864625</v>
      </c>
      <c r="F416" s="5">
        <f t="shared" si="29"/>
        <v>196.75</v>
      </c>
      <c r="G416" s="67"/>
      <c r="H416" s="67"/>
      <c r="I416" s="67"/>
      <c r="J416" s="59">
        <v>9.8539494221027244</v>
      </c>
      <c r="K416" s="41">
        <f t="shared" si="30"/>
        <v>-0.18885666502276965</v>
      </c>
    </row>
    <row r="417" spans="1:11" x14ac:dyDescent="0.25">
      <c r="A417" s="9">
        <v>2000</v>
      </c>
      <c r="B417" s="10">
        <v>36721</v>
      </c>
      <c r="C417" s="9">
        <v>196</v>
      </c>
      <c r="D417" s="11">
        <v>0.79166666666666696</v>
      </c>
      <c r="E417" s="7">
        <v>3.8932238689389704</v>
      </c>
      <c r="F417" s="5">
        <f t="shared" si="29"/>
        <v>196.79166666666666</v>
      </c>
      <c r="G417" s="67"/>
      <c r="H417" s="67"/>
      <c r="I417" s="67"/>
      <c r="J417" s="59">
        <v>9.9504356226307049</v>
      </c>
      <c r="K417" s="41">
        <f t="shared" si="30"/>
        <v>-0.39943803664749211</v>
      </c>
    </row>
    <row r="418" spans="1:11" x14ac:dyDescent="0.25">
      <c r="A418" s="9">
        <v>2000</v>
      </c>
      <c r="B418" s="10">
        <v>36721</v>
      </c>
      <c r="C418" s="9">
        <v>196</v>
      </c>
      <c r="D418" s="11">
        <v>0.83333333333333304</v>
      </c>
      <c r="E418" s="7">
        <v>4.0233033448458402</v>
      </c>
      <c r="F418" s="5">
        <f t="shared" si="29"/>
        <v>196.83333333333334</v>
      </c>
      <c r="G418" s="67"/>
      <c r="H418" s="67"/>
      <c r="I418" s="67"/>
      <c r="J418" s="59">
        <v>9.7901456257532669</v>
      </c>
      <c r="K418" s="41">
        <f t="shared" si="30"/>
        <v>0.13007947590686975</v>
      </c>
    </row>
    <row r="419" spans="1:11" x14ac:dyDescent="0.25">
      <c r="A419" s="9">
        <v>2000</v>
      </c>
      <c r="B419" s="10">
        <v>36721</v>
      </c>
      <c r="C419" s="9">
        <v>196</v>
      </c>
      <c r="D419" s="11">
        <v>0.875</v>
      </c>
      <c r="E419" s="7">
        <v>3.9772523119489023</v>
      </c>
      <c r="F419" s="5">
        <f t="shared" si="29"/>
        <v>196.875</v>
      </c>
      <c r="G419" s="67"/>
      <c r="H419" s="67"/>
      <c r="I419" s="67"/>
      <c r="J419" s="59">
        <v>9.5081025146971783</v>
      </c>
      <c r="K419" s="41">
        <f t="shared" si="30"/>
        <v>-4.6051032896937905E-2</v>
      </c>
    </row>
    <row r="420" spans="1:11" x14ac:dyDescent="0.25">
      <c r="A420" s="9">
        <v>2000</v>
      </c>
      <c r="B420" s="10">
        <v>36721</v>
      </c>
      <c r="C420" s="9">
        <v>196</v>
      </c>
      <c r="D420" s="11">
        <v>0.91666666666666696</v>
      </c>
      <c r="E420" s="7">
        <v>3.9068101223833969</v>
      </c>
      <c r="F420" s="5">
        <f t="shared" si="29"/>
        <v>196.91666666666666</v>
      </c>
      <c r="G420" s="67"/>
      <c r="H420" s="67"/>
      <c r="I420" s="67"/>
      <c r="J420" s="59">
        <v>9.2943652680531326</v>
      </c>
      <c r="K420" s="41">
        <f t="shared" si="30"/>
        <v>-7.0442189565505409E-2</v>
      </c>
    </row>
    <row r="421" spans="1:11" s="35" customFormat="1" x14ac:dyDescent="0.25">
      <c r="A421" s="38">
        <v>2000</v>
      </c>
      <c r="B421" s="39">
        <v>36721</v>
      </c>
      <c r="C421" s="38">
        <v>196</v>
      </c>
      <c r="D421" s="40">
        <v>0.95833333333333337</v>
      </c>
      <c r="E421" s="34">
        <v>3.9794995189280691</v>
      </c>
      <c r="F421" s="33">
        <f t="shared" si="29"/>
        <v>196.95833333333334</v>
      </c>
      <c r="G421" s="68"/>
      <c r="H421" s="68"/>
      <c r="I421" s="68"/>
      <c r="J421" s="60">
        <v>9.1149901854328856</v>
      </c>
      <c r="K421" s="34">
        <f t="shared" si="30"/>
        <v>7.2689396544672213E-2</v>
      </c>
    </row>
    <row r="422" spans="1:11" x14ac:dyDescent="0.25">
      <c r="A422" s="9">
        <v>2000</v>
      </c>
      <c r="B422" s="10">
        <v>36722</v>
      </c>
      <c r="C422" s="9">
        <v>197</v>
      </c>
      <c r="D422" s="11">
        <v>0</v>
      </c>
      <c r="E422" s="7">
        <v>3.8939651878155717</v>
      </c>
      <c r="F422" s="5">
        <f t="shared" si="29"/>
        <v>197</v>
      </c>
      <c r="G422" s="67"/>
      <c r="H422" s="67"/>
      <c r="I422" s="67"/>
      <c r="J422" s="59">
        <v>8.8236916015583606</v>
      </c>
      <c r="K422" s="41">
        <f t="shared" si="30"/>
        <v>-8.5534331112497419E-2</v>
      </c>
    </row>
    <row r="423" spans="1:11" x14ac:dyDescent="0.25">
      <c r="A423" s="9">
        <v>2000</v>
      </c>
      <c r="B423" s="10">
        <v>36722</v>
      </c>
      <c r="C423" s="9">
        <v>197</v>
      </c>
      <c r="D423" s="11">
        <v>4.1666666666666664E-2</v>
      </c>
      <c r="E423" s="7">
        <v>3.999696212764885</v>
      </c>
      <c r="F423" s="5">
        <f t="shared" si="29"/>
        <v>197.04166666666666</v>
      </c>
      <c r="G423" s="67"/>
      <c r="H423" s="67"/>
      <c r="I423" s="67"/>
      <c r="J423" s="59">
        <v>8.5417023930359761</v>
      </c>
      <c r="K423" s="41">
        <f t="shared" si="30"/>
        <v>0.1057310249493133</v>
      </c>
    </row>
    <row r="424" spans="1:11" x14ac:dyDescent="0.25">
      <c r="A424" s="9">
        <v>2000</v>
      </c>
      <c r="B424" s="10">
        <v>36722</v>
      </c>
      <c r="C424" s="9">
        <v>197</v>
      </c>
      <c r="D424" s="11">
        <v>8.3333333333333301E-2</v>
      </c>
      <c r="E424" s="7">
        <v>3.9447722644435741</v>
      </c>
      <c r="F424" s="5">
        <f t="shared" si="29"/>
        <v>197.08333333333334</v>
      </c>
      <c r="G424" s="67"/>
      <c r="H424" s="67"/>
      <c r="I424" s="67"/>
      <c r="J424" s="59">
        <v>8.3226135272811241</v>
      </c>
      <c r="K424" s="41">
        <f t="shared" si="30"/>
        <v>-5.4923948321310867E-2</v>
      </c>
    </row>
    <row r="425" spans="1:11" x14ac:dyDescent="0.25">
      <c r="A425" s="9">
        <v>2000</v>
      </c>
      <c r="B425" s="10">
        <v>36722</v>
      </c>
      <c r="C425" s="9">
        <v>197</v>
      </c>
      <c r="D425" s="11">
        <v>0.125</v>
      </c>
      <c r="E425" s="7">
        <v>3.7618898428828897</v>
      </c>
      <c r="F425" s="5">
        <f t="shared" si="29"/>
        <v>197.125</v>
      </c>
      <c r="G425" s="67"/>
      <c r="H425" s="67"/>
      <c r="I425" s="67"/>
      <c r="J425" s="59">
        <v>8.1355254623960533</v>
      </c>
      <c r="K425" s="41">
        <f t="shared" si="30"/>
        <v>-0.18288242156068435</v>
      </c>
    </row>
    <row r="426" spans="1:11" x14ac:dyDescent="0.25">
      <c r="A426" s="9">
        <v>2000</v>
      </c>
      <c r="B426" s="10">
        <v>36722</v>
      </c>
      <c r="C426" s="9">
        <v>197</v>
      </c>
      <c r="D426" s="11">
        <v>0.16666666666666699</v>
      </c>
      <c r="E426" s="7">
        <v>3.9521196859665988</v>
      </c>
      <c r="F426" s="5">
        <f t="shared" si="29"/>
        <v>197.16666666666666</v>
      </c>
      <c r="G426" s="67"/>
      <c r="H426" s="67"/>
      <c r="I426" s="67"/>
      <c r="J426" s="59">
        <v>7.952643040835369</v>
      </c>
      <c r="K426" s="41">
        <f t="shared" si="30"/>
        <v>0.19022984308370905</v>
      </c>
    </row>
    <row r="427" spans="1:11" x14ac:dyDescent="0.25">
      <c r="A427" s="9">
        <v>2000</v>
      </c>
      <c r="B427" s="10">
        <v>36722</v>
      </c>
      <c r="C427" s="9">
        <v>197</v>
      </c>
      <c r="D427" s="11">
        <v>0.20833333333333301</v>
      </c>
      <c r="E427" s="7">
        <v>4.2364076695271287</v>
      </c>
      <c r="F427" s="5">
        <f t="shared" si="29"/>
        <v>197.20833333333334</v>
      </c>
      <c r="G427" s="67"/>
      <c r="H427" s="67"/>
      <c r="I427" s="67"/>
      <c r="J427" s="59">
        <v>7.8499905767615035</v>
      </c>
      <c r="K427" s="41">
        <f t="shared" si="30"/>
        <v>0.28428798356052987</v>
      </c>
    </row>
    <row r="428" spans="1:11" x14ac:dyDescent="0.25">
      <c r="A428" s="9">
        <v>2000</v>
      </c>
      <c r="B428" s="10">
        <v>36722</v>
      </c>
      <c r="C428" s="9">
        <v>197</v>
      </c>
      <c r="D428" s="11">
        <v>0.25</v>
      </c>
      <c r="E428" s="7">
        <v>4.2479804034852835</v>
      </c>
      <c r="F428" s="5">
        <f t="shared" si="29"/>
        <v>197.25</v>
      </c>
      <c r="G428" s="67"/>
      <c r="H428" s="67"/>
      <c r="I428" s="67"/>
      <c r="J428" s="59">
        <v>7.8245351693283434</v>
      </c>
      <c r="K428" s="41">
        <f t="shared" si="30"/>
        <v>1.1572733958154835E-2</v>
      </c>
    </row>
    <row r="429" spans="1:11" x14ac:dyDescent="0.25">
      <c r="A429" s="9">
        <v>2000</v>
      </c>
      <c r="B429" s="10">
        <v>36722</v>
      </c>
      <c r="C429" s="9">
        <v>197</v>
      </c>
      <c r="D429" s="11">
        <v>0.29166666666666702</v>
      </c>
      <c r="E429" s="7">
        <v>4.3865333798098032</v>
      </c>
      <c r="F429" s="5">
        <f t="shared" si="29"/>
        <v>197.29166666666666</v>
      </c>
      <c r="G429" s="67"/>
      <c r="H429" s="67"/>
      <c r="I429" s="67"/>
      <c r="J429" s="59">
        <v>7.7991623069328169</v>
      </c>
      <c r="K429" s="41">
        <f t="shared" si="30"/>
        <v>0.13855297632451968</v>
      </c>
    </row>
    <row r="430" spans="1:11" x14ac:dyDescent="0.25">
      <c r="A430" s="9">
        <v>2000</v>
      </c>
      <c r="B430" s="10">
        <v>36722</v>
      </c>
      <c r="C430" s="9">
        <v>197</v>
      </c>
      <c r="D430" s="11">
        <v>0.33333333333333298</v>
      </c>
      <c r="E430" s="7">
        <v>4.4311803980496407</v>
      </c>
      <c r="F430" s="5">
        <f t="shared" si="29"/>
        <v>197.33333333333334</v>
      </c>
      <c r="G430" s="67"/>
      <c r="H430" s="67"/>
      <c r="I430" s="67"/>
      <c r="J430" s="59">
        <v>7.9011501017830046</v>
      </c>
      <c r="K430" s="41">
        <f t="shared" si="30"/>
        <v>4.4647018239837521E-2</v>
      </c>
    </row>
    <row r="431" spans="1:11" x14ac:dyDescent="0.25">
      <c r="A431" s="9">
        <v>2000</v>
      </c>
      <c r="B431" s="10">
        <v>36722</v>
      </c>
      <c r="C431" s="9">
        <v>197</v>
      </c>
      <c r="D431" s="11">
        <v>0.375</v>
      </c>
      <c r="E431" s="7">
        <v>4.6324497214948153</v>
      </c>
      <c r="F431" s="5">
        <f t="shared" si="29"/>
        <v>197.375</v>
      </c>
      <c r="G431" s="67"/>
      <c r="H431" s="67"/>
      <c r="I431" s="67"/>
      <c r="J431" s="59">
        <v>8.056637866823861</v>
      </c>
      <c r="K431" s="41">
        <f t="shared" si="30"/>
        <v>0.20126932344517456</v>
      </c>
    </row>
    <row r="432" spans="1:11" x14ac:dyDescent="0.25">
      <c r="A432" s="9">
        <v>2000</v>
      </c>
      <c r="B432" s="10">
        <v>36722</v>
      </c>
      <c r="C432" s="9">
        <v>197</v>
      </c>
      <c r="D432" s="11">
        <v>0.41666666666666702</v>
      </c>
      <c r="E432" s="7">
        <v>4.8404158311928711</v>
      </c>
      <c r="F432" s="5">
        <f t="shared" si="29"/>
        <v>197.41666666666666</v>
      </c>
      <c r="G432" s="67"/>
      <c r="H432" s="67"/>
      <c r="I432" s="67"/>
      <c r="J432" s="59">
        <v>8.2956255307766664</v>
      </c>
      <c r="K432" s="41">
        <f t="shared" si="30"/>
        <v>0.20796610969805585</v>
      </c>
    </row>
    <row r="433" spans="1:11" x14ac:dyDescent="0.25">
      <c r="A433" s="9">
        <v>2000</v>
      </c>
      <c r="B433" s="10">
        <v>36722</v>
      </c>
      <c r="C433" s="9">
        <v>197</v>
      </c>
      <c r="D433" s="11">
        <v>0.45833333333333298</v>
      </c>
      <c r="E433" s="7">
        <v>4.7335942851807005</v>
      </c>
      <c r="F433" s="5">
        <f t="shared" si="29"/>
        <v>197.45833333333334</v>
      </c>
      <c r="G433" s="67"/>
      <c r="H433" s="67"/>
      <c r="I433" s="67"/>
      <c r="J433" s="59">
        <v>8.5417023930359761</v>
      </c>
      <c r="K433" s="41">
        <f t="shared" si="30"/>
        <v>-0.10682154601217064</v>
      </c>
    </row>
    <row r="434" spans="1:11" x14ac:dyDescent="0.25">
      <c r="A434" s="9">
        <v>2000</v>
      </c>
      <c r="B434" s="10">
        <v>36722</v>
      </c>
      <c r="C434" s="9">
        <v>197</v>
      </c>
      <c r="D434" s="11">
        <v>0.5</v>
      </c>
      <c r="E434" s="7">
        <v>5.1036120701006533</v>
      </c>
      <c r="F434" s="5">
        <f t="shared" si="29"/>
        <v>197.5</v>
      </c>
      <c r="G434" s="67"/>
      <c r="H434" s="67"/>
      <c r="I434" s="67"/>
      <c r="J434" s="59">
        <v>8.8811968771198693</v>
      </c>
      <c r="K434" s="41">
        <f t="shared" si="30"/>
        <v>0.37001778491995285</v>
      </c>
    </row>
    <row r="435" spans="1:11" x14ac:dyDescent="0.25">
      <c r="A435" s="9">
        <v>2000</v>
      </c>
      <c r="B435" s="10">
        <v>36722</v>
      </c>
      <c r="C435" s="9">
        <v>197</v>
      </c>
      <c r="D435" s="11">
        <v>0.54166666666666696</v>
      </c>
      <c r="E435" s="7">
        <v>5.4154028449545972</v>
      </c>
      <c r="F435" s="5">
        <f t="shared" si="29"/>
        <v>197.54166666666666</v>
      </c>
      <c r="G435" s="67"/>
      <c r="H435" s="67"/>
      <c r="I435" s="67"/>
      <c r="J435" s="59">
        <v>9.2943652680531326</v>
      </c>
      <c r="K435" s="41">
        <f t="shared" si="30"/>
        <v>0.31179077485394391</v>
      </c>
    </row>
    <row r="436" spans="1:11" x14ac:dyDescent="0.25">
      <c r="A436" s="9">
        <v>2000</v>
      </c>
      <c r="B436" s="10">
        <v>36722</v>
      </c>
      <c r="C436" s="9">
        <v>197</v>
      </c>
      <c r="D436" s="11">
        <v>0.58333333333333304</v>
      </c>
      <c r="E436" s="7">
        <v>5.232406728722049</v>
      </c>
      <c r="F436" s="5">
        <f t="shared" si="29"/>
        <v>197.58333333333334</v>
      </c>
      <c r="G436" s="67"/>
      <c r="H436" s="67"/>
      <c r="I436" s="67"/>
      <c r="J436" s="59">
        <v>10.015284052094785</v>
      </c>
      <c r="K436" s="41">
        <f t="shared" si="30"/>
        <v>-0.18299611623254819</v>
      </c>
    </row>
    <row r="437" spans="1:11" x14ac:dyDescent="0.25">
      <c r="A437" s="9">
        <v>2000</v>
      </c>
      <c r="B437" s="10">
        <v>36722</v>
      </c>
      <c r="C437" s="9">
        <v>197</v>
      </c>
      <c r="D437" s="11">
        <v>0.625</v>
      </c>
      <c r="E437" s="7">
        <v>5.2400197157225952</v>
      </c>
      <c r="F437" s="5">
        <f t="shared" si="29"/>
        <v>197.625</v>
      </c>
      <c r="G437" s="67"/>
      <c r="H437" s="67"/>
      <c r="I437" s="67"/>
      <c r="J437" s="59">
        <v>10.549519684826279</v>
      </c>
      <c r="K437" s="41">
        <f t="shared" si="30"/>
        <v>7.6129870005461342E-3</v>
      </c>
    </row>
    <row r="438" spans="1:11" x14ac:dyDescent="0.25">
      <c r="A438" s="9">
        <v>2000</v>
      </c>
      <c r="B438" s="10">
        <v>36722</v>
      </c>
      <c r="C438" s="9">
        <v>197</v>
      </c>
      <c r="D438" s="11">
        <v>0.66666666666666696</v>
      </c>
      <c r="E438" s="7">
        <v>4.8338491697214314</v>
      </c>
      <c r="F438" s="5">
        <f t="shared" si="29"/>
        <v>197.66666666666666</v>
      </c>
      <c r="G438" s="67"/>
      <c r="H438" s="67"/>
      <c r="I438" s="67"/>
      <c r="J438" s="59">
        <v>10.897793432766838</v>
      </c>
      <c r="K438" s="41">
        <f t="shared" si="30"/>
        <v>-0.40617054600116376</v>
      </c>
    </row>
    <row r="439" spans="1:11" x14ac:dyDescent="0.25">
      <c r="A439" s="9">
        <v>2000</v>
      </c>
      <c r="B439" s="10">
        <v>36722</v>
      </c>
      <c r="C439" s="9">
        <v>197</v>
      </c>
      <c r="D439" s="11">
        <v>0.70833333333333304</v>
      </c>
      <c r="E439" s="7">
        <v>4.9129868254345155</v>
      </c>
      <c r="F439" s="5">
        <f t="shared" si="29"/>
        <v>197.70833333333334</v>
      </c>
      <c r="G439" s="67"/>
      <c r="H439" s="67"/>
      <c r="I439" s="67"/>
      <c r="J439" s="59">
        <v>10.792121005715</v>
      </c>
      <c r="K439" s="41">
        <f t="shared" si="30"/>
        <v>7.9137655713084065E-2</v>
      </c>
    </row>
    <row r="440" spans="1:11" x14ac:dyDescent="0.25">
      <c r="A440" s="9">
        <v>2000</v>
      </c>
      <c r="B440" s="10">
        <v>36722</v>
      </c>
      <c r="C440" s="9">
        <v>197</v>
      </c>
      <c r="D440" s="11">
        <v>0.75</v>
      </c>
      <c r="E440" s="7">
        <v>5.2739286528861662</v>
      </c>
      <c r="F440" s="5">
        <f t="shared" si="29"/>
        <v>197.75</v>
      </c>
      <c r="G440" s="67"/>
      <c r="H440" s="67"/>
      <c r="I440" s="67"/>
      <c r="J440" s="59">
        <v>10.933247011279837</v>
      </c>
      <c r="K440" s="41">
        <f t="shared" si="30"/>
        <v>0.36094182745165071</v>
      </c>
    </row>
    <row r="441" spans="1:11" x14ac:dyDescent="0.25">
      <c r="A441" s="9">
        <v>2000</v>
      </c>
      <c r="B441" s="10">
        <v>36722</v>
      </c>
      <c r="C441" s="9">
        <v>197</v>
      </c>
      <c r="D441" s="11">
        <v>0.79166666666666696</v>
      </c>
      <c r="E441" s="7">
        <v>5.2982756790410557</v>
      </c>
      <c r="F441" s="5">
        <f t="shared" si="29"/>
        <v>197.79166666666666</v>
      </c>
      <c r="G441" s="67"/>
      <c r="H441" s="67"/>
      <c r="I441" s="67"/>
      <c r="J441" s="59">
        <v>11.294188838731488</v>
      </c>
      <c r="K441" s="41">
        <f t="shared" si="30"/>
        <v>2.4347026154889484E-2</v>
      </c>
    </row>
    <row r="442" spans="1:11" x14ac:dyDescent="0.25">
      <c r="A442" s="9">
        <v>2000</v>
      </c>
      <c r="B442" s="10">
        <v>36722</v>
      </c>
      <c r="C442" s="9">
        <v>197</v>
      </c>
      <c r="D442" s="11">
        <v>0.83333333333333304</v>
      </c>
      <c r="E442" s="7">
        <v>4.755894893338481</v>
      </c>
      <c r="F442" s="5">
        <f t="shared" si="29"/>
        <v>197.83333333333334</v>
      </c>
      <c r="G442" s="67"/>
      <c r="H442" s="67"/>
      <c r="I442" s="67"/>
      <c r="J442" s="59">
        <v>10.897793432766838</v>
      </c>
      <c r="K442" s="41">
        <f t="shared" si="30"/>
        <v>-0.54238078570257464</v>
      </c>
    </row>
    <row r="443" spans="1:11" x14ac:dyDescent="0.25">
      <c r="A443" s="9">
        <v>2000</v>
      </c>
      <c r="B443" s="10">
        <v>36722</v>
      </c>
      <c r="C443" s="9">
        <v>197</v>
      </c>
      <c r="D443" s="11">
        <v>0.875</v>
      </c>
      <c r="E443" s="7">
        <v>4.6034689473369506</v>
      </c>
      <c r="F443" s="5">
        <f t="shared" si="29"/>
        <v>197.875</v>
      </c>
      <c r="G443" s="67"/>
      <c r="H443" s="67"/>
      <c r="I443" s="67"/>
      <c r="J443" s="59">
        <v>10.652816650152777</v>
      </c>
      <c r="K443" s="41">
        <f t="shared" si="30"/>
        <v>-0.15242594600153048</v>
      </c>
    </row>
    <row r="444" spans="1:11" x14ac:dyDescent="0.25">
      <c r="A444" s="9">
        <v>2000</v>
      </c>
      <c r="B444" s="10">
        <v>36722</v>
      </c>
      <c r="C444" s="9">
        <v>197</v>
      </c>
      <c r="D444" s="11">
        <v>0.91666666666666696</v>
      </c>
      <c r="E444" s="7">
        <v>4.4227813911174616</v>
      </c>
      <c r="F444" s="5">
        <f t="shared" si="29"/>
        <v>197.91666666666666</v>
      </c>
      <c r="G444" s="67"/>
      <c r="H444" s="67"/>
      <c r="I444" s="67"/>
      <c r="J444" s="59">
        <v>10.379579137349802</v>
      </c>
      <c r="K444" s="41">
        <f t="shared" si="30"/>
        <v>-0.18068755621948895</v>
      </c>
    </row>
    <row r="445" spans="1:11" s="35" customFormat="1" x14ac:dyDescent="0.25">
      <c r="A445" s="38">
        <v>2000</v>
      </c>
      <c r="B445" s="39">
        <v>36722</v>
      </c>
      <c r="C445" s="38">
        <v>197</v>
      </c>
      <c r="D445" s="40">
        <v>0.95833333333333337</v>
      </c>
      <c r="E445" s="34">
        <v>4.4096419994740899</v>
      </c>
      <c r="F445" s="33">
        <f t="shared" si="29"/>
        <v>197.95833333333334</v>
      </c>
      <c r="G445" s="68"/>
      <c r="H445" s="68"/>
      <c r="I445" s="68"/>
      <c r="J445" s="60">
        <v>10.080555108161704</v>
      </c>
      <c r="K445" s="34">
        <f t="shared" si="30"/>
        <v>-1.3139391643371745E-2</v>
      </c>
    </row>
    <row r="446" spans="1:11" x14ac:dyDescent="0.25">
      <c r="A446" s="9">
        <v>2000</v>
      </c>
      <c r="B446" s="10">
        <v>36723</v>
      </c>
      <c r="C446" s="9">
        <v>198</v>
      </c>
      <c r="D446" s="11">
        <v>0</v>
      </c>
      <c r="E446" s="7">
        <v>4.439871486492498</v>
      </c>
      <c r="F446" s="5">
        <f t="shared" si="29"/>
        <v>198</v>
      </c>
      <c r="G446" s="67"/>
      <c r="H446" s="67"/>
      <c r="I446" s="67"/>
      <c r="J446" s="59">
        <v>9.7267549555783201</v>
      </c>
      <c r="K446" s="41">
        <f t="shared" si="30"/>
        <v>3.0229487018408108E-2</v>
      </c>
    </row>
    <row r="447" spans="1:11" x14ac:dyDescent="0.25">
      <c r="A447" s="9">
        <v>2000</v>
      </c>
      <c r="B447" s="10">
        <v>36723</v>
      </c>
      <c r="C447" s="9">
        <v>198</v>
      </c>
      <c r="D447" s="11">
        <v>4.1666666666666664E-2</v>
      </c>
      <c r="E447" s="7">
        <v>4.4390632550136679</v>
      </c>
      <c r="F447" s="5">
        <f t="shared" si="29"/>
        <v>198.04166666666666</v>
      </c>
      <c r="G447" s="67"/>
      <c r="H447" s="67"/>
      <c r="I447" s="67"/>
      <c r="J447" s="59">
        <v>9.2341847492217504</v>
      </c>
      <c r="K447" s="41">
        <f t="shared" si="30"/>
        <v>-8.0823147883002378E-4</v>
      </c>
    </row>
    <row r="448" spans="1:11" x14ac:dyDescent="0.25">
      <c r="A448" s="9">
        <v>2000</v>
      </c>
      <c r="B448" s="10">
        <v>36723</v>
      </c>
      <c r="C448" s="9">
        <v>198</v>
      </c>
      <c r="D448" s="11">
        <v>8.3333333333333301E-2</v>
      </c>
      <c r="E448" s="7">
        <v>4.5900932368778546</v>
      </c>
      <c r="F448" s="5">
        <f t="shared" si="29"/>
        <v>198.08333333333334</v>
      </c>
      <c r="G448" s="67"/>
      <c r="H448" s="67"/>
      <c r="I448" s="67"/>
      <c r="J448" s="59">
        <v>8.8523975450964087</v>
      </c>
      <c r="K448" s="41">
        <f t="shared" si="30"/>
        <v>0.1510299818641867</v>
      </c>
    </row>
    <row r="449" spans="1:11" x14ac:dyDescent="0.25">
      <c r="A449" s="9">
        <v>2000</v>
      </c>
      <c r="B449" s="10">
        <v>36723</v>
      </c>
      <c r="C449" s="9">
        <v>198</v>
      </c>
      <c r="D449" s="11">
        <v>0.125</v>
      </c>
      <c r="E449" s="7">
        <v>4.8441854888915215</v>
      </c>
      <c r="F449" s="5">
        <f t="shared" si="29"/>
        <v>198.125</v>
      </c>
      <c r="G449" s="67"/>
      <c r="H449" s="67"/>
      <c r="I449" s="67"/>
      <c r="J449" s="59">
        <v>8.5694909465899105</v>
      </c>
      <c r="K449" s="41">
        <f t="shared" si="30"/>
        <v>0.25409225201366681</v>
      </c>
    </row>
    <row r="450" spans="1:11" x14ac:dyDescent="0.25">
      <c r="A450" s="9">
        <v>2000</v>
      </c>
      <c r="B450" s="10">
        <v>36723</v>
      </c>
      <c r="C450" s="9">
        <v>198</v>
      </c>
      <c r="D450" s="11">
        <v>0.16666666666666699</v>
      </c>
      <c r="E450" s="7">
        <v>4.8246312623646457</v>
      </c>
      <c r="F450" s="5">
        <f t="shared" ref="F450:F513" si="31">SUM(C450+D450)</f>
        <v>198.16666666666666</v>
      </c>
      <c r="G450" s="67"/>
      <c r="H450" s="67"/>
      <c r="I450" s="67"/>
      <c r="J450" s="59">
        <v>8.3226135272811241</v>
      </c>
      <c r="K450" s="41">
        <f t="shared" si="30"/>
        <v>-1.9554226526875773E-2</v>
      </c>
    </row>
    <row r="451" spans="1:11" x14ac:dyDescent="0.25">
      <c r="A451" s="9">
        <v>2000</v>
      </c>
      <c r="B451" s="10">
        <v>36723</v>
      </c>
      <c r="C451" s="9">
        <v>198</v>
      </c>
      <c r="D451" s="11">
        <v>0.20833333333333301</v>
      </c>
      <c r="E451" s="7">
        <v>4.8354259394952832</v>
      </c>
      <c r="F451" s="5">
        <f t="shared" si="31"/>
        <v>198.20833333333334</v>
      </c>
      <c r="G451" s="67"/>
      <c r="H451" s="67"/>
      <c r="I451" s="67"/>
      <c r="J451" s="59">
        <v>8.1619926084752148</v>
      </c>
      <c r="K451" s="41">
        <f t="shared" ref="K451:K514" si="32">E451-E450</f>
        <v>1.0794677130637531E-2</v>
      </c>
    </row>
    <row r="452" spans="1:11" x14ac:dyDescent="0.25">
      <c r="A452" s="9">
        <v>2000</v>
      </c>
      <c r="B452" s="10">
        <v>36723</v>
      </c>
      <c r="C452" s="9">
        <v>198</v>
      </c>
      <c r="D452" s="11">
        <v>0.25</v>
      </c>
      <c r="E452" s="7">
        <v>4.8350029441445983</v>
      </c>
      <c r="F452" s="5">
        <f t="shared" si="31"/>
        <v>198.25</v>
      </c>
      <c r="G452" s="67"/>
      <c r="H452" s="67"/>
      <c r="I452" s="67"/>
      <c r="J452" s="59">
        <v>8.0044715668260995</v>
      </c>
      <c r="K452" s="41">
        <f t="shared" si="32"/>
        <v>-4.2299535068490712E-4</v>
      </c>
    </row>
    <row r="453" spans="1:11" x14ac:dyDescent="0.25">
      <c r="A453" s="9">
        <v>2000</v>
      </c>
      <c r="B453" s="10">
        <v>36723</v>
      </c>
      <c r="C453" s="9">
        <v>198</v>
      </c>
      <c r="D453" s="11">
        <v>0.29166666666666702</v>
      </c>
      <c r="E453" s="7">
        <v>4.7394444424238769</v>
      </c>
      <c r="F453" s="5">
        <f t="shared" si="31"/>
        <v>198.29166666666666</v>
      </c>
      <c r="G453" s="67"/>
      <c r="H453" s="67"/>
      <c r="I453" s="67"/>
      <c r="J453" s="59">
        <v>7.8755287977744564</v>
      </c>
      <c r="K453" s="41">
        <f t="shared" si="32"/>
        <v>-9.5558501720721445E-2</v>
      </c>
    </row>
    <row r="454" spans="1:11" x14ac:dyDescent="0.25">
      <c r="A454" s="9">
        <v>2000</v>
      </c>
      <c r="B454" s="10">
        <v>36723</v>
      </c>
      <c r="C454" s="9">
        <v>198</v>
      </c>
      <c r="D454" s="11">
        <v>0.33333333333333298</v>
      </c>
      <c r="E454" s="7">
        <v>4.7143176125822919</v>
      </c>
      <c r="F454" s="5">
        <f t="shared" si="31"/>
        <v>198.33333333333334</v>
      </c>
      <c r="G454" s="67"/>
      <c r="H454" s="67"/>
      <c r="I454" s="67"/>
      <c r="J454" s="59">
        <v>7.7486631474372603</v>
      </c>
      <c r="K454" s="41">
        <f t="shared" si="32"/>
        <v>-2.5126829841584986E-2</v>
      </c>
    </row>
    <row r="455" spans="1:11" x14ac:dyDescent="0.25">
      <c r="A455" s="9">
        <v>2000</v>
      </c>
      <c r="B455" s="10">
        <v>36723</v>
      </c>
      <c r="C455" s="9">
        <v>198</v>
      </c>
      <c r="D455" s="11">
        <v>0.375</v>
      </c>
      <c r="E455" s="7">
        <v>4.7202570529977308</v>
      </c>
      <c r="F455" s="5">
        <f t="shared" si="31"/>
        <v>198.375</v>
      </c>
      <c r="G455" s="67"/>
      <c r="H455" s="67"/>
      <c r="I455" s="67"/>
      <c r="J455" s="59">
        <v>7.7235363175956753</v>
      </c>
      <c r="K455" s="41">
        <f t="shared" si="32"/>
        <v>5.9394404154389235E-3</v>
      </c>
    </row>
    <row r="456" spans="1:11" x14ac:dyDescent="0.25">
      <c r="A456" s="9">
        <v>2000</v>
      </c>
      <c r="B456" s="10">
        <v>36723</v>
      </c>
      <c r="C456" s="9">
        <v>198</v>
      </c>
      <c r="D456" s="11">
        <v>0.41666666666666702</v>
      </c>
      <c r="E456" s="7">
        <v>4.9525171924247484</v>
      </c>
      <c r="F456" s="5">
        <f t="shared" si="31"/>
        <v>198.41666666666666</v>
      </c>
      <c r="G456" s="67"/>
      <c r="H456" s="67"/>
      <c r="I456" s="67"/>
      <c r="J456" s="59">
        <v>7.6984909673029991</v>
      </c>
      <c r="K456" s="41">
        <f t="shared" si="32"/>
        <v>0.23226013942701762</v>
      </c>
    </row>
    <row r="457" spans="1:11" x14ac:dyDescent="0.25">
      <c r="A457" s="9">
        <v>2000</v>
      </c>
      <c r="B457" s="10">
        <v>36723</v>
      </c>
      <c r="C457" s="9">
        <v>198</v>
      </c>
      <c r="D457" s="11">
        <v>0.45833333333333298</v>
      </c>
      <c r="E457" s="7">
        <v>5.3094697386862206</v>
      </c>
      <c r="F457" s="5">
        <f t="shared" si="31"/>
        <v>198.45833333333334</v>
      </c>
      <c r="G457" s="67"/>
      <c r="H457" s="67"/>
      <c r="I457" s="67"/>
      <c r="J457" s="59">
        <v>8.056637866823861</v>
      </c>
      <c r="K457" s="41">
        <f t="shared" si="32"/>
        <v>0.35695254626147221</v>
      </c>
    </row>
    <row r="458" spans="1:11" x14ac:dyDescent="0.25">
      <c r="A458" s="9">
        <v>2000</v>
      </c>
      <c r="B458" s="10">
        <v>36723</v>
      </c>
      <c r="C458" s="9">
        <v>198</v>
      </c>
      <c r="D458" s="11">
        <v>0.5</v>
      </c>
      <c r="E458" s="7">
        <v>5.2180210678380181</v>
      </c>
      <c r="F458" s="5">
        <f t="shared" si="31"/>
        <v>198.5</v>
      </c>
      <c r="G458" s="67"/>
      <c r="H458" s="67"/>
      <c r="I458" s="67"/>
      <c r="J458" s="59">
        <v>8.6815521462721463</v>
      </c>
      <c r="K458" s="41">
        <f t="shared" si="32"/>
        <v>-9.1448670848202518E-2</v>
      </c>
    </row>
    <row r="459" spans="1:11" x14ac:dyDescent="0.25">
      <c r="A459" s="9">
        <v>2000</v>
      </c>
      <c r="B459" s="10">
        <v>36723</v>
      </c>
      <c r="C459" s="9">
        <v>198</v>
      </c>
      <c r="D459" s="11">
        <v>0.54166666666666696</v>
      </c>
      <c r="E459" s="7">
        <v>5.2869078214649523</v>
      </c>
      <c r="F459" s="5">
        <f t="shared" si="31"/>
        <v>198.54166666666666</v>
      </c>
      <c r="G459" s="67"/>
      <c r="H459" s="67"/>
      <c r="I459" s="67"/>
      <c r="J459" s="59">
        <v>8.8811968771198693</v>
      </c>
      <c r="K459" s="41">
        <f t="shared" si="32"/>
        <v>6.8886753626934194E-2</v>
      </c>
    </row>
    <row r="460" spans="1:11" x14ac:dyDescent="0.25">
      <c r="A460" s="9">
        <v>2000</v>
      </c>
      <c r="B460" s="10">
        <v>36723</v>
      </c>
      <c r="C460" s="9">
        <v>198</v>
      </c>
      <c r="D460" s="11">
        <v>0.58333333333333304</v>
      </c>
      <c r="E460" s="36">
        <v>6.0005258046227627</v>
      </c>
      <c r="F460" s="51">
        <f t="shared" si="31"/>
        <v>198.58333333333334</v>
      </c>
      <c r="G460" s="69"/>
      <c r="H460" s="69"/>
      <c r="I460" s="69"/>
      <c r="J460" s="59">
        <v>9.1446438049640477</v>
      </c>
      <c r="K460" s="41">
        <f t="shared" si="32"/>
        <v>0.71361798315781044</v>
      </c>
    </row>
    <row r="461" spans="1:11" x14ac:dyDescent="0.25">
      <c r="A461" s="9">
        <v>2000</v>
      </c>
      <c r="B461" s="10">
        <v>36723</v>
      </c>
      <c r="C461" s="9">
        <v>198</v>
      </c>
      <c r="D461" s="11">
        <v>0.625</v>
      </c>
      <c r="E461" s="36">
        <v>5.9404518668777264</v>
      </c>
      <c r="F461" s="51">
        <f t="shared" si="31"/>
        <v>198.625</v>
      </c>
      <c r="G461" s="69">
        <f t="shared" ref="G461:G466" si="33">LN(E461)</f>
        <v>1.7817852023461731</v>
      </c>
      <c r="H461" s="69"/>
      <c r="I461" s="69"/>
      <c r="J461" s="59">
        <v>10.278931669035487</v>
      </c>
      <c r="K461" s="42">
        <f t="shared" si="32"/>
        <v>-6.0073937745036332E-2</v>
      </c>
    </row>
    <row r="462" spans="1:11" x14ac:dyDescent="0.25">
      <c r="A462" s="9">
        <v>2000</v>
      </c>
      <c r="B462" s="10">
        <v>36723</v>
      </c>
      <c r="C462" s="9">
        <v>198</v>
      </c>
      <c r="D462" s="11">
        <v>0.66666666666666696</v>
      </c>
      <c r="E462" s="36">
        <v>5.6905094972673531</v>
      </c>
      <c r="F462" s="51">
        <f t="shared" si="31"/>
        <v>198.66666666666666</v>
      </c>
      <c r="G462" s="69">
        <f t="shared" si="33"/>
        <v>1.7387997867072844</v>
      </c>
      <c r="H462" s="69"/>
      <c r="I462" s="69"/>
      <c r="J462" s="59">
        <v>11.257564822981957</v>
      </c>
      <c r="K462" s="42">
        <f t="shared" si="32"/>
        <v>-0.24994236961037331</v>
      </c>
    </row>
    <row r="463" spans="1:11" x14ac:dyDescent="0.25">
      <c r="A463" s="9">
        <v>2000</v>
      </c>
      <c r="B463" s="10">
        <v>36723</v>
      </c>
      <c r="C463" s="9">
        <v>198</v>
      </c>
      <c r="D463" s="11">
        <v>0.70833333333333304</v>
      </c>
      <c r="E463" s="36">
        <v>5.6025716647526771</v>
      </c>
      <c r="F463" s="51">
        <f t="shared" si="31"/>
        <v>198.70833333333334</v>
      </c>
      <c r="G463" s="69">
        <f t="shared" si="33"/>
        <v>1.7232257181778765</v>
      </c>
      <c r="H463" s="69"/>
      <c r="I463" s="69"/>
      <c r="J463" s="59">
        <v>10.687473250483924</v>
      </c>
      <c r="K463" s="42">
        <f t="shared" si="32"/>
        <v>-8.7937832514676018E-2</v>
      </c>
    </row>
    <row r="464" spans="1:11" x14ac:dyDescent="0.25">
      <c r="A464" s="9">
        <v>2000</v>
      </c>
      <c r="B464" s="10">
        <v>36723</v>
      </c>
      <c r="C464" s="9">
        <v>198</v>
      </c>
      <c r="D464" s="11">
        <v>0.75</v>
      </c>
      <c r="E464" s="36">
        <v>5.2007993832166424</v>
      </c>
      <c r="F464" s="51">
        <f t="shared" si="31"/>
        <v>198.75</v>
      </c>
      <c r="G464" s="69">
        <f t="shared" si="33"/>
        <v>1.648812341314176</v>
      </c>
      <c r="H464" s="69"/>
      <c r="I464" s="69"/>
      <c r="J464" s="59">
        <v>10.757125060868683</v>
      </c>
      <c r="K464" s="42">
        <f t="shared" si="32"/>
        <v>-0.40177228153603473</v>
      </c>
    </row>
    <row r="465" spans="1:11" x14ac:dyDescent="0.25">
      <c r="A465" s="9">
        <v>2000</v>
      </c>
      <c r="B465" s="10">
        <v>36723</v>
      </c>
      <c r="C465" s="9">
        <v>198</v>
      </c>
      <c r="D465" s="11">
        <v>0.79166666666666696</v>
      </c>
      <c r="E465" s="36">
        <v>4.5479814500968061</v>
      </c>
      <c r="F465" s="51">
        <f t="shared" si="31"/>
        <v>198.79166666666666</v>
      </c>
      <c r="G465" s="69">
        <f t="shared" si="33"/>
        <v>1.514683497185338</v>
      </c>
      <c r="H465" s="69"/>
      <c r="I465" s="69"/>
      <c r="J465" s="59">
        <v>11.221059569061964</v>
      </c>
      <c r="K465" s="42">
        <f t="shared" si="32"/>
        <v>-0.65281793311983627</v>
      </c>
    </row>
    <row r="466" spans="1:11" x14ac:dyDescent="0.25">
      <c r="A466" s="9">
        <v>2000</v>
      </c>
      <c r="B466" s="10">
        <v>36723</v>
      </c>
      <c r="C466" s="9">
        <v>198</v>
      </c>
      <c r="D466" s="11">
        <v>0.83333333333333304</v>
      </c>
      <c r="E466" s="36">
        <v>4.3682794716122331</v>
      </c>
      <c r="F466" s="51">
        <f t="shared" si="31"/>
        <v>198.83333333333334</v>
      </c>
      <c r="G466" s="69">
        <f t="shared" si="33"/>
        <v>1.474369217992076</v>
      </c>
      <c r="H466" s="69"/>
      <c r="I466" s="69"/>
      <c r="J466" s="59">
        <v>11.294188838731488</v>
      </c>
      <c r="K466" s="42">
        <f t="shared" si="32"/>
        <v>-0.17970197848457303</v>
      </c>
    </row>
    <row r="467" spans="1:11" x14ac:dyDescent="0.25">
      <c r="A467" s="9">
        <v>2000</v>
      </c>
      <c r="B467" s="10">
        <v>36723</v>
      </c>
      <c r="C467" s="9">
        <v>198</v>
      </c>
      <c r="D467" s="11">
        <v>0.875</v>
      </c>
      <c r="E467" s="7">
        <v>5.0350785057403886</v>
      </c>
      <c r="F467" s="5">
        <f t="shared" si="31"/>
        <v>198.875</v>
      </c>
      <c r="G467" s="67"/>
      <c r="H467" s="67"/>
      <c r="I467" s="67"/>
      <c r="J467" s="59">
        <v>11.184672691858852</v>
      </c>
      <c r="K467" s="41">
        <f t="shared" si="32"/>
        <v>0.66679903412815555</v>
      </c>
    </row>
    <row r="468" spans="1:11" x14ac:dyDescent="0.25">
      <c r="A468" s="9">
        <v>2000</v>
      </c>
      <c r="B468" s="10">
        <v>36723</v>
      </c>
      <c r="C468" s="9">
        <v>198</v>
      </c>
      <c r="D468" s="11">
        <v>0.91666666666666696</v>
      </c>
      <c r="E468" s="7">
        <v>5.6976074231090754</v>
      </c>
      <c r="F468" s="5">
        <f t="shared" si="31"/>
        <v>198.91666666666666</v>
      </c>
      <c r="G468" s="67"/>
      <c r="H468" s="67"/>
      <c r="I468" s="67"/>
      <c r="J468" s="59">
        <v>11.78128589437507</v>
      </c>
      <c r="K468" s="41">
        <f t="shared" si="32"/>
        <v>0.6625289173686868</v>
      </c>
    </row>
    <row r="469" spans="1:11" s="35" customFormat="1" x14ac:dyDescent="0.25">
      <c r="A469" s="38">
        <v>2000</v>
      </c>
      <c r="B469" s="39">
        <v>36723</v>
      </c>
      <c r="C469" s="38">
        <v>198</v>
      </c>
      <c r="D469" s="40">
        <v>0.95833333333333337</v>
      </c>
      <c r="E469" s="34">
        <v>6.294556087695538</v>
      </c>
      <c r="F469" s="33">
        <f t="shared" si="31"/>
        <v>198.95833333333334</v>
      </c>
      <c r="G469" s="68"/>
      <c r="H469" s="68"/>
      <c r="I469" s="68"/>
      <c r="J469" s="60">
        <v>12.170224226789852</v>
      </c>
      <c r="K469" s="34">
        <f t="shared" si="32"/>
        <v>0.59694866458646256</v>
      </c>
    </row>
    <row r="470" spans="1:11" x14ac:dyDescent="0.25">
      <c r="A470" s="9">
        <v>2000</v>
      </c>
      <c r="B470" s="10">
        <v>36724</v>
      </c>
      <c r="C470" s="9">
        <v>199</v>
      </c>
      <c r="D470" s="11">
        <v>0</v>
      </c>
      <c r="E470" s="7">
        <v>6.2119523907962835</v>
      </c>
      <c r="F470" s="5">
        <f t="shared" si="31"/>
        <v>199</v>
      </c>
      <c r="G470" s="67"/>
      <c r="H470" s="67"/>
      <c r="I470" s="67"/>
      <c r="J470" s="59">
        <v>12.130759463970524</v>
      </c>
      <c r="K470" s="41">
        <f t="shared" si="32"/>
        <v>-8.2603696899254508E-2</v>
      </c>
    </row>
    <row r="471" spans="1:11" x14ac:dyDescent="0.25">
      <c r="A471" s="9">
        <v>2000</v>
      </c>
      <c r="B471" s="10">
        <v>36724</v>
      </c>
      <c r="C471" s="9">
        <v>199</v>
      </c>
      <c r="D471" s="11">
        <v>4.1666666666666664E-2</v>
      </c>
      <c r="E471" s="36">
        <v>6.4112104282026232</v>
      </c>
      <c r="F471" s="51">
        <f t="shared" si="31"/>
        <v>199.04166666666666</v>
      </c>
      <c r="G471" s="69"/>
      <c r="H471" s="69"/>
      <c r="I471" s="69"/>
      <c r="J471" s="59">
        <v>12.170224226789852</v>
      </c>
      <c r="K471" s="41">
        <f t="shared" si="32"/>
        <v>0.19925803740633974</v>
      </c>
    </row>
    <row r="472" spans="1:11" x14ac:dyDescent="0.25">
      <c r="A472" s="9">
        <v>2000</v>
      </c>
      <c r="B472" s="10">
        <v>36724</v>
      </c>
      <c r="C472" s="9">
        <v>199</v>
      </c>
      <c r="D472" s="11">
        <v>8.3333333333333301E-2</v>
      </c>
      <c r="E472" s="36">
        <v>6.389463473393306</v>
      </c>
      <c r="F472" s="51">
        <f t="shared" si="31"/>
        <v>199.08333333333334</v>
      </c>
      <c r="G472" s="69">
        <f t="shared" ref="G472:G476" si="34">LN(E472)</f>
        <v>1.8546503013890876</v>
      </c>
      <c r="H472" s="69"/>
      <c r="I472" s="69"/>
      <c r="J472" s="59">
        <v>12.369482264196192</v>
      </c>
      <c r="K472" s="42">
        <f t="shared" si="32"/>
        <v>-2.1746954809317209E-2</v>
      </c>
    </row>
    <row r="473" spans="1:11" x14ac:dyDescent="0.25">
      <c r="A473" s="9">
        <v>2000</v>
      </c>
      <c r="B473" s="10">
        <v>36724</v>
      </c>
      <c r="C473" s="9">
        <v>199</v>
      </c>
      <c r="D473" s="11">
        <v>0.125</v>
      </c>
      <c r="E473" s="36">
        <v>6.2761032541590156</v>
      </c>
      <c r="F473" s="51">
        <f t="shared" si="31"/>
        <v>199.125</v>
      </c>
      <c r="G473" s="69">
        <f t="shared" si="34"/>
        <v>1.8367492869596396</v>
      </c>
      <c r="H473" s="69"/>
      <c r="I473" s="69"/>
      <c r="J473" s="59">
        <v>12.409723659238628</v>
      </c>
      <c r="K473" s="42">
        <f t="shared" si="32"/>
        <v>-0.1133602192342904</v>
      </c>
    </row>
    <row r="474" spans="1:11" x14ac:dyDescent="0.25">
      <c r="A474" s="9">
        <v>2000</v>
      </c>
      <c r="B474" s="10">
        <v>36724</v>
      </c>
      <c r="C474" s="9">
        <v>199</v>
      </c>
      <c r="D474" s="11">
        <v>0.16666666666666699</v>
      </c>
      <c r="E474" s="36">
        <v>5.8080809404648539</v>
      </c>
      <c r="F474" s="51">
        <f t="shared" si="31"/>
        <v>199.16666666666666</v>
      </c>
      <c r="G474" s="69">
        <f t="shared" si="34"/>
        <v>1.7592502134558394</v>
      </c>
      <c r="H474" s="69"/>
      <c r="I474" s="69"/>
      <c r="J474" s="59">
        <v>12.052213444171867</v>
      </c>
      <c r="K474" s="42">
        <f t="shared" si="32"/>
        <v>-0.4680223136941617</v>
      </c>
    </row>
    <row r="475" spans="1:11" x14ac:dyDescent="0.25">
      <c r="A475" s="9">
        <v>2000</v>
      </c>
      <c r="B475" s="10">
        <v>36724</v>
      </c>
      <c r="C475" s="9">
        <v>199</v>
      </c>
      <c r="D475" s="11">
        <v>0.20833333333333301</v>
      </c>
      <c r="E475" s="36">
        <v>5.5956430578097853</v>
      </c>
      <c r="F475" s="51">
        <f t="shared" si="31"/>
        <v>199.20833333333334</v>
      </c>
      <c r="G475" s="69">
        <f t="shared" si="34"/>
        <v>1.7219882695311619</v>
      </c>
      <c r="H475" s="69"/>
      <c r="I475" s="69"/>
      <c r="J475" s="59">
        <v>11.70500269727915</v>
      </c>
      <c r="K475" s="42">
        <f t="shared" si="32"/>
        <v>-0.21243788265506858</v>
      </c>
    </row>
    <row r="476" spans="1:11" x14ac:dyDescent="0.25">
      <c r="A476" s="9">
        <v>2000</v>
      </c>
      <c r="B476" s="10">
        <v>36724</v>
      </c>
      <c r="C476" s="9">
        <v>199</v>
      </c>
      <c r="D476" s="11">
        <v>0.25</v>
      </c>
      <c r="E476" s="36">
        <v>5.4984396614830109</v>
      </c>
      <c r="F476" s="51">
        <f t="shared" si="31"/>
        <v>199.25</v>
      </c>
      <c r="G476" s="69">
        <f t="shared" si="34"/>
        <v>1.70446435407638</v>
      </c>
      <c r="H476" s="69"/>
      <c r="I476" s="69"/>
      <c r="J476" s="59">
        <v>11.553914893803354</v>
      </c>
      <c r="K476" s="42">
        <f t="shared" si="32"/>
        <v>-9.7203396326774438E-2</v>
      </c>
    </row>
    <row r="477" spans="1:11" x14ac:dyDescent="0.25">
      <c r="A477" s="9">
        <v>2000</v>
      </c>
      <c r="B477" s="10">
        <v>36724</v>
      </c>
      <c r="C477" s="9">
        <v>199</v>
      </c>
      <c r="D477" s="11">
        <v>0.29166666666666702</v>
      </c>
      <c r="E477" s="7">
        <v>5.8239591691230448</v>
      </c>
      <c r="F477" s="5">
        <f t="shared" si="31"/>
        <v>199.29166666666666</v>
      </c>
      <c r="G477" s="67"/>
      <c r="H477" s="67"/>
      <c r="I477" s="67"/>
      <c r="J477" s="59">
        <v>11.040301291585569</v>
      </c>
      <c r="K477" s="41">
        <f t="shared" si="32"/>
        <v>0.3255195076400339</v>
      </c>
    </row>
    <row r="478" spans="1:11" x14ac:dyDescent="0.25">
      <c r="A478" s="9">
        <v>2000</v>
      </c>
      <c r="B478" s="10">
        <v>36724</v>
      </c>
      <c r="C478" s="9">
        <v>199</v>
      </c>
      <c r="D478" s="11">
        <v>0.33333333333333298</v>
      </c>
      <c r="E478" s="7">
        <v>5.9078686239174099</v>
      </c>
      <c r="F478" s="5">
        <f t="shared" si="31"/>
        <v>199.33333333333334</v>
      </c>
      <c r="G478" s="67"/>
      <c r="H478" s="67"/>
      <c r="I478" s="67"/>
      <c r="J478" s="59">
        <v>10.618272431852297</v>
      </c>
      <c r="K478" s="41">
        <f t="shared" si="32"/>
        <v>8.3909454794365068E-2</v>
      </c>
    </row>
    <row r="479" spans="1:11" x14ac:dyDescent="0.25">
      <c r="A479" s="9">
        <v>2000</v>
      </c>
      <c r="B479" s="10">
        <v>36724</v>
      </c>
      <c r="C479" s="9">
        <v>199</v>
      </c>
      <c r="D479" s="11">
        <v>0.375</v>
      </c>
      <c r="E479" s="7">
        <v>5.8276527693259244</v>
      </c>
      <c r="F479" s="5">
        <f t="shared" si="31"/>
        <v>199.375</v>
      </c>
      <c r="G479" s="67"/>
      <c r="H479" s="67"/>
      <c r="I479" s="67"/>
      <c r="J479" s="59">
        <v>10.652816650152777</v>
      </c>
      <c r="K479" s="41">
        <f t="shared" si="32"/>
        <v>-8.0215854591485503E-2</v>
      </c>
    </row>
    <row r="480" spans="1:11" x14ac:dyDescent="0.25">
      <c r="A480" s="9">
        <v>2000</v>
      </c>
      <c r="B480" s="10">
        <v>36724</v>
      </c>
      <c r="C480" s="9">
        <v>199</v>
      </c>
      <c r="D480" s="11">
        <v>0.41666666666666702</v>
      </c>
      <c r="E480" s="7">
        <v>5.9008296795502666</v>
      </c>
      <c r="F480" s="5">
        <f t="shared" si="31"/>
        <v>199.41666666666666</v>
      </c>
      <c r="G480" s="67"/>
      <c r="H480" s="67"/>
      <c r="I480" s="67"/>
      <c r="J480" s="59">
        <v>10.722242598455995</v>
      </c>
      <c r="K480" s="41">
        <f t="shared" si="32"/>
        <v>7.3176910224342251E-2</v>
      </c>
    </row>
    <row r="481" spans="1:11" x14ac:dyDescent="0.25">
      <c r="A481" s="9">
        <v>2000</v>
      </c>
      <c r="B481" s="10">
        <v>36724</v>
      </c>
      <c r="C481" s="9">
        <v>199</v>
      </c>
      <c r="D481" s="11">
        <v>0.45833333333333298</v>
      </c>
      <c r="E481" s="7">
        <v>6.2709238487460075</v>
      </c>
      <c r="F481" s="5">
        <f t="shared" si="31"/>
        <v>199.45833333333334</v>
      </c>
      <c r="G481" s="67"/>
      <c r="H481" s="67"/>
      <c r="I481" s="67"/>
      <c r="J481" s="59">
        <v>10.897793432766838</v>
      </c>
      <c r="K481" s="41">
        <f t="shared" si="32"/>
        <v>0.3700941691957409</v>
      </c>
    </row>
    <row r="482" spans="1:11" x14ac:dyDescent="0.25">
      <c r="A482" s="9">
        <v>2000</v>
      </c>
      <c r="B482" s="10">
        <v>36724</v>
      </c>
      <c r="C482" s="9">
        <v>199</v>
      </c>
      <c r="D482" s="11">
        <v>0.5</v>
      </c>
      <c r="E482" s="7">
        <v>6.2972725301686197</v>
      </c>
      <c r="F482" s="5">
        <f t="shared" si="31"/>
        <v>199.5</v>
      </c>
      <c r="G482" s="67"/>
      <c r="H482" s="67"/>
      <c r="I482" s="67"/>
      <c r="J482" s="59">
        <v>11.479103911795496</v>
      </c>
      <c r="K482" s="41">
        <f t="shared" si="32"/>
        <v>2.6348681422612152E-2</v>
      </c>
    </row>
    <row r="483" spans="1:11" x14ac:dyDescent="0.25">
      <c r="A483" s="9">
        <v>2000</v>
      </c>
      <c r="B483" s="10">
        <v>36724</v>
      </c>
      <c r="C483" s="9">
        <v>199</v>
      </c>
      <c r="D483" s="11">
        <v>0.54166666666666696</v>
      </c>
      <c r="E483" s="7">
        <v>8.9287940925495235</v>
      </c>
      <c r="F483" s="5">
        <f t="shared" si="31"/>
        <v>199.54166666666666</v>
      </c>
      <c r="G483" s="67"/>
      <c r="H483" s="67"/>
      <c r="I483" s="67"/>
      <c r="J483" s="59">
        <v>12.572002670867979</v>
      </c>
      <c r="K483" s="41">
        <f t="shared" si="32"/>
        <v>2.6315215623809038</v>
      </c>
    </row>
    <row r="484" spans="1:11" x14ac:dyDescent="0.25">
      <c r="A484" s="9">
        <v>2000</v>
      </c>
      <c r="B484" s="10">
        <v>36724</v>
      </c>
      <c r="C484" s="9">
        <v>199</v>
      </c>
      <c r="D484" s="11">
        <v>0.58333333333333304</v>
      </c>
      <c r="E484" s="7">
        <v>11.883159877679201</v>
      </c>
      <c r="F484" s="5">
        <f t="shared" si="31"/>
        <v>199.58333333333334</v>
      </c>
      <c r="G484" s="67"/>
      <c r="H484" s="67"/>
      <c r="I484" s="67"/>
      <c r="J484" s="59">
        <v>14.645429853187604</v>
      </c>
      <c r="K484" s="41">
        <f t="shared" si="32"/>
        <v>2.9543657851296778</v>
      </c>
    </row>
    <row r="485" spans="1:11" x14ac:dyDescent="0.25">
      <c r="A485" s="9">
        <v>2000</v>
      </c>
      <c r="B485" s="10">
        <v>36724</v>
      </c>
      <c r="C485" s="9">
        <v>199</v>
      </c>
      <c r="D485" s="11">
        <v>0.625</v>
      </c>
      <c r="E485" s="7">
        <v>11.165814404277109</v>
      </c>
      <c r="F485" s="5">
        <f t="shared" si="31"/>
        <v>199.625</v>
      </c>
      <c r="G485" s="67"/>
      <c r="H485" s="67"/>
      <c r="I485" s="67"/>
      <c r="J485" s="59">
        <v>18.029338205955725</v>
      </c>
      <c r="K485" s="41">
        <f t="shared" si="32"/>
        <v>-0.71734547340209254</v>
      </c>
    </row>
    <row r="486" spans="1:11" x14ac:dyDescent="0.25">
      <c r="A486" s="9">
        <v>2000</v>
      </c>
      <c r="B486" s="10">
        <v>36724</v>
      </c>
      <c r="C486" s="9">
        <v>199</v>
      </c>
      <c r="D486" s="11">
        <v>0.66666666666666696</v>
      </c>
      <c r="E486" s="7">
        <v>9.1316961686816409</v>
      </c>
      <c r="F486" s="5">
        <f t="shared" si="31"/>
        <v>199.66666666666666</v>
      </c>
      <c r="G486" s="67"/>
      <c r="H486" s="67"/>
      <c r="I486" s="67"/>
      <c r="J486" s="59">
        <v>20.464104091312656</v>
      </c>
      <c r="K486" s="41">
        <f t="shared" si="32"/>
        <v>-2.0341182355954679</v>
      </c>
    </row>
    <row r="487" spans="1:11" x14ac:dyDescent="0.25">
      <c r="A487" s="9">
        <v>2000</v>
      </c>
      <c r="B487" s="10">
        <v>36724</v>
      </c>
      <c r="C487" s="9">
        <v>199</v>
      </c>
      <c r="D487" s="11">
        <v>0.70833333333333304</v>
      </c>
      <c r="E487" s="7">
        <v>12.393296946097301</v>
      </c>
      <c r="F487" s="5">
        <f t="shared" si="31"/>
        <v>199.70833333333334</v>
      </c>
      <c r="G487" s="67"/>
      <c r="H487" s="67"/>
      <c r="I487" s="67"/>
      <c r="J487" s="59">
        <v>21.555701048587061</v>
      </c>
      <c r="K487" s="41">
        <f t="shared" si="32"/>
        <v>3.2616007774156603</v>
      </c>
    </row>
    <row r="488" spans="1:11" x14ac:dyDescent="0.25">
      <c r="A488" s="9">
        <v>2000</v>
      </c>
      <c r="B488" s="10">
        <v>36724</v>
      </c>
      <c r="C488" s="9">
        <v>199</v>
      </c>
      <c r="D488" s="11">
        <v>0.75</v>
      </c>
      <c r="E488" s="7">
        <v>11.448371880533898</v>
      </c>
      <c r="F488" s="5">
        <f t="shared" si="31"/>
        <v>199.75</v>
      </c>
      <c r="G488" s="67"/>
      <c r="H488" s="67"/>
      <c r="I488" s="67"/>
      <c r="J488" s="59">
        <v>22.705526008993871</v>
      </c>
      <c r="K488" s="41">
        <f t="shared" si="32"/>
        <v>-0.94492506556340317</v>
      </c>
    </row>
    <row r="489" spans="1:11" x14ac:dyDescent="0.25">
      <c r="A489" s="9">
        <v>2000</v>
      </c>
      <c r="B489" s="10">
        <v>36724</v>
      </c>
      <c r="C489" s="9">
        <v>199</v>
      </c>
      <c r="D489" s="11">
        <v>0.79166666666666696</v>
      </c>
      <c r="E489" s="7">
        <v>11.441298537493232</v>
      </c>
      <c r="F489" s="5">
        <f t="shared" si="31"/>
        <v>199.79166666666666</v>
      </c>
      <c r="G489" s="67"/>
      <c r="H489" s="67"/>
      <c r="I489" s="67"/>
      <c r="J489" s="59">
        <v>21.139690321117822</v>
      </c>
      <c r="K489" s="41">
        <f t="shared" si="32"/>
        <v>-7.0733430406662023E-3</v>
      </c>
    </row>
    <row r="490" spans="1:11" x14ac:dyDescent="0.25">
      <c r="A490" s="9">
        <v>2000</v>
      </c>
      <c r="B490" s="10">
        <v>36724</v>
      </c>
      <c r="C490" s="9">
        <v>199</v>
      </c>
      <c r="D490" s="11">
        <v>0.83333333333333304</v>
      </c>
      <c r="E490" s="7">
        <v>10.021097726842378</v>
      </c>
      <c r="F490" s="5">
        <f t="shared" si="31"/>
        <v>199.83333333333334</v>
      </c>
      <c r="G490" s="67"/>
      <c r="H490" s="67"/>
      <c r="I490" s="67"/>
      <c r="J490" s="59">
        <v>19.239401378713488</v>
      </c>
      <c r="K490" s="41">
        <f t="shared" si="32"/>
        <v>-1.4202008106508544</v>
      </c>
    </row>
    <row r="491" spans="1:11" x14ac:dyDescent="0.25">
      <c r="A491" s="9">
        <v>2000</v>
      </c>
      <c r="B491" s="10">
        <v>36724</v>
      </c>
      <c r="C491" s="9">
        <v>199</v>
      </c>
      <c r="D491" s="11">
        <v>0.875</v>
      </c>
      <c r="E491" s="36">
        <v>10.029452950434671</v>
      </c>
      <c r="F491" s="51">
        <f t="shared" si="31"/>
        <v>199.875</v>
      </c>
      <c r="G491" s="69">
        <f>LN(E491)</f>
        <v>2.3055260591538764</v>
      </c>
      <c r="H491" s="69"/>
      <c r="I491" s="69"/>
      <c r="J491" s="59">
        <v>17.738906442529981</v>
      </c>
      <c r="K491" s="41">
        <f t="shared" si="32"/>
        <v>8.3552235922930151E-3</v>
      </c>
    </row>
    <row r="492" spans="1:11" x14ac:dyDescent="0.25">
      <c r="A492" s="9">
        <v>2000</v>
      </c>
      <c r="B492" s="10">
        <v>36724</v>
      </c>
      <c r="C492" s="9">
        <v>199</v>
      </c>
      <c r="D492" s="11">
        <v>0.91666666666666696</v>
      </c>
      <c r="E492" s="36">
        <v>9.3959741002207124</v>
      </c>
      <c r="F492" s="51">
        <f t="shared" si="31"/>
        <v>199.91666666666666</v>
      </c>
      <c r="G492" s="69">
        <f t="shared" ref="G492:G495" si="35">LN(E492)</f>
        <v>2.2402813103242329</v>
      </c>
      <c r="H492" s="69"/>
      <c r="I492" s="69"/>
      <c r="J492" s="59">
        <v>17.060815305238116</v>
      </c>
      <c r="K492" s="42">
        <f t="shared" si="32"/>
        <v>-0.63347885021395811</v>
      </c>
    </row>
    <row r="493" spans="1:11" s="35" customFormat="1" x14ac:dyDescent="0.25">
      <c r="A493" s="38">
        <v>2000</v>
      </c>
      <c r="B493" s="39">
        <v>36724</v>
      </c>
      <c r="C493" s="38">
        <v>199</v>
      </c>
      <c r="D493" s="40">
        <v>0.95833333333333337</v>
      </c>
      <c r="E493" s="37">
        <v>8.4910076007781186</v>
      </c>
      <c r="F493" s="52">
        <f t="shared" si="31"/>
        <v>199.95833333333334</v>
      </c>
      <c r="G493" s="70">
        <f t="shared" si="35"/>
        <v>2.1390076741738295</v>
      </c>
      <c r="H493" s="70"/>
      <c r="I493" s="70"/>
      <c r="J493" s="60">
        <v>15.93593036841855</v>
      </c>
      <c r="K493" s="37">
        <f t="shared" si="32"/>
        <v>-0.90496649944259389</v>
      </c>
    </row>
    <row r="494" spans="1:11" x14ac:dyDescent="0.25">
      <c r="A494" s="9">
        <v>2000</v>
      </c>
      <c r="B494" s="10">
        <v>36725</v>
      </c>
      <c r="C494" s="9">
        <v>200</v>
      </c>
      <c r="D494" s="11">
        <v>0</v>
      </c>
      <c r="E494" s="36">
        <v>7.5467672170328175</v>
      </c>
      <c r="F494" s="51">
        <f t="shared" si="31"/>
        <v>200</v>
      </c>
      <c r="G494" s="69">
        <f t="shared" si="35"/>
        <v>2.0211192883898805</v>
      </c>
      <c r="H494" s="69"/>
      <c r="I494" s="69"/>
      <c r="J494" s="59">
        <v>15.030963868975956</v>
      </c>
      <c r="K494" s="42">
        <f t="shared" si="32"/>
        <v>-0.94424038374530106</v>
      </c>
    </row>
    <row r="495" spans="1:11" x14ac:dyDescent="0.25">
      <c r="A495" s="9">
        <v>2000</v>
      </c>
      <c r="B495" s="10">
        <v>36725</v>
      </c>
      <c r="C495" s="9">
        <v>200</v>
      </c>
      <c r="D495" s="11">
        <v>4.1666666666666664E-2</v>
      </c>
      <c r="E495" s="36">
        <v>7.0534640800543746</v>
      </c>
      <c r="F495" s="51">
        <f t="shared" si="31"/>
        <v>200.04166666666666</v>
      </c>
      <c r="G495" s="69">
        <f t="shared" si="35"/>
        <v>1.9535188550198961</v>
      </c>
      <c r="H495" s="69"/>
      <c r="I495" s="69"/>
      <c r="J495" s="59">
        <v>14.22351145110777</v>
      </c>
      <c r="K495" s="42">
        <f t="shared" si="32"/>
        <v>-0.49330313697844286</v>
      </c>
    </row>
    <row r="496" spans="1:11" x14ac:dyDescent="0.25">
      <c r="A496" s="9">
        <v>2000</v>
      </c>
      <c r="B496" s="10">
        <v>36725</v>
      </c>
      <c r="C496" s="9">
        <v>200</v>
      </c>
      <c r="D496" s="11">
        <v>8.3333333333333301E-2</v>
      </c>
      <c r="E496" s="36">
        <v>7.0287732842097741</v>
      </c>
      <c r="F496" s="51">
        <f t="shared" si="31"/>
        <v>200.08333333333334</v>
      </c>
      <c r="G496" s="69"/>
      <c r="H496" s="69"/>
      <c r="I496" s="69"/>
      <c r="J496" s="59">
        <v>13.45943478830123</v>
      </c>
      <c r="K496" s="42">
        <f t="shared" si="32"/>
        <v>-2.4690795844600544E-2</v>
      </c>
    </row>
    <row r="497" spans="1:11" x14ac:dyDescent="0.25">
      <c r="A497" s="9">
        <v>2000</v>
      </c>
      <c r="B497" s="10">
        <v>36725</v>
      </c>
      <c r="C497" s="9">
        <v>200</v>
      </c>
      <c r="D497" s="11">
        <v>0.125</v>
      </c>
      <c r="E497" s="7">
        <v>7.1995718193744871</v>
      </c>
      <c r="F497" s="5">
        <f t="shared" si="31"/>
        <v>200.125</v>
      </c>
      <c r="G497" s="67"/>
      <c r="H497" s="67"/>
      <c r="I497" s="67"/>
      <c r="J497" s="59">
        <v>12.987045120203343</v>
      </c>
      <c r="K497" s="41">
        <f t="shared" si="32"/>
        <v>0.17079853516471299</v>
      </c>
    </row>
    <row r="498" spans="1:11" x14ac:dyDescent="0.25">
      <c r="A498" s="9">
        <v>2000</v>
      </c>
      <c r="B498" s="10">
        <v>36725</v>
      </c>
      <c r="C498" s="9">
        <v>200</v>
      </c>
      <c r="D498" s="11">
        <v>0.16666666666666699</v>
      </c>
      <c r="E498" s="7">
        <v>7.4822841511994538</v>
      </c>
      <c r="F498" s="5">
        <f t="shared" si="31"/>
        <v>200.16666666666666</v>
      </c>
      <c r="G498" s="67"/>
      <c r="H498" s="67"/>
      <c r="I498" s="67"/>
      <c r="J498" s="59">
        <v>12.572002670867979</v>
      </c>
      <c r="K498" s="41">
        <f t="shared" si="32"/>
        <v>0.28271233182496669</v>
      </c>
    </row>
    <row r="499" spans="1:11" x14ac:dyDescent="0.25">
      <c r="A499" s="9">
        <v>2000</v>
      </c>
      <c r="B499" s="10">
        <v>36725</v>
      </c>
      <c r="C499" s="9">
        <v>200</v>
      </c>
      <c r="D499" s="11">
        <v>0.20833333333333301</v>
      </c>
      <c r="E499" s="7">
        <v>7.6569724790896423</v>
      </c>
      <c r="F499" s="5">
        <f t="shared" si="31"/>
        <v>200.20833333333334</v>
      </c>
      <c r="G499" s="67"/>
      <c r="H499" s="67"/>
      <c r="I499" s="67"/>
      <c r="J499" s="59">
        <v>12.531235048651324</v>
      </c>
      <c r="K499" s="41">
        <f t="shared" si="32"/>
        <v>0.17468832789018851</v>
      </c>
    </row>
    <row r="500" spans="1:11" x14ac:dyDescent="0.25">
      <c r="A500" s="9">
        <v>2000</v>
      </c>
      <c r="B500" s="10">
        <v>36725</v>
      </c>
      <c r="C500" s="9">
        <v>200</v>
      </c>
      <c r="D500" s="11">
        <v>0.25</v>
      </c>
      <c r="E500" s="7">
        <v>7.9665240567779581</v>
      </c>
      <c r="F500" s="5">
        <f t="shared" si="31"/>
        <v>200.25</v>
      </c>
      <c r="G500" s="67"/>
      <c r="H500" s="67"/>
      <c r="I500" s="67"/>
      <c r="J500" s="59">
        <v>12.653936232306213</v>
      </c>
      <c r="K500" s="41">
        <f t="shared" si="32"/>
        <v>0.30955157768831576</v>
      </c>
    </row>
    <row r="501" spans="1:11" x14ac:dyDescent="0.25">
      <c r="A501" s="9">
        <v>2000</v>
      </c>
      <c r="B501" s="10">
        <v>36725</v>
      </c>
      <c r="C501" s="9">
        <v>200</v>
      </c>
      <c r="D501" s="11">
        <v>0.29166666666666702</v>
      </c>
      <c r="E501" s="7">
        <v>8.142853037573051</v>
      </c>
      <c r="F501" s="5">
        <f t="shared" si="31"/>
        <v>200.29166666666666</v>
      </c>
      <c r="G501" s="67"/>
      <c r="H501" s="67"/>
      <c r="I501" s="67"/>
      <c r="J501" s="59">
        <v>12.861113885908029</v>
      </c>
      <c r="K501" s="41">
        <f t="shared" si="32"/>
        <v>0.17632898079509296</v>
      </c>
    </row>
    <row r="502" spans="1:11" x14ac:dyDescent="0.25">
      <c r="A502" s="9">
        <v>2000</v>
      </c>
      <c r="B502" s="10">
        <v>36725</v>
      </c>
      <c r="C502" s="9">
        <v>200</v>
      </c>
      <c r="D502" s="11">
        <v>0.33333333333333298</v>
      </c>
      <c r="E502" s="7">
        <v>8.6085670234292877</v>
      </c>
      <c r="F502" s="5">
        <f t="shared" si="31"/>
        <v>200.33333333333334</v>
      </c>
      <c r="G502" s="67"/>
      <c r="H502" s="67"/>
      <c r="I502" s="67"/>
      <c r="J502" s="59">
        <v>12.987045120203343</v>
      </c>
      <c r="K502" s="41">
        <f t="shared" si="32"/>
        <v>0.46571398585623669</v>
      </c>
    </row>
    <row r="503" spans="1:11" x14ac:dyDescent="0.25">
      <c r="A503" s="9">
        <v>2000</v>
      </c>
      <c r="B503" s="10">
        <v>36725</v>
      </c>
      <c r="C503" s="9">
        <v>200</v>
      </c>
      <c r="D503" s="11">
        <v>0.375</v>
      </c>
      <c r="E503" s="7">
        <v>8.5737108301206018</v>
      </c>
      <c r="F503" s="5">
        <f t="shared" si="31"/>
        <v>200.375</v>
      </c>
      <c r="G503" s="67"/>
      <c r="H503" s="67"/>
      <c r="I503" s="67"/>
      <c r="J503" s="59">
        <v>13.114209426214819</v>
      </c>
      <c r="K503" s="41">
        <f t="shared" si="32"/>
        <v>-3.4856193308685945E-2</v>
      </c>
    </row>
    <row r="504" spans="1:11" x14ac:dyDescent="0.25">
      <c r="A504" s="9">
        <v>2000</v>
      </c>
      <c r="B504" s="10">
        <v>36725</v>
      </c>
      <c r="C504" s="9">
        <v>200</v>
      </c>
      <c r="D504" s="11">
        <v>0.41666666666666702</v>
      </c>
      <c r="E504" s="7">
        <v>8.6665257625762084</v>
      </c>
      <c r="F504" s="5">
        <f t="shared" si="31"/>
        <v>200.41666666666666</v>
      </c>
      <c r="G504" s="67"/>
      <c r="H504" s="67"/>
      <c r="I504" s="67"/>
      <c r="J504" s="59">
        <v>12.987045120203343</v>
      </c>
      <c r="K504" s="41">
        <f t="shared" si="32"/>
        <v>9.281493245560668E-2</v>
      </c>
    </row>
    <row r="505" spans="1:11" x14ac:dyDescent="0.25">
      <c r="A505" s="9">
        <v>2000</v>
      </c>
      <c r="B505" s="10">
        <v>36725</v>
      </c>
      <c r="C505" s="9">
        <v>200</v>
      </c>
      <c r="D505" s="11">
        <v>0.45833333333333298</v>
      </c>
      <c r="E505" s="7">
        <v>8.7932777089563157</v>
      </c>
      <c r="F505" s="5">
        <f t="shared" si="31"/>
        <v>200.45833333333334</v>
      </c>
      <c r="G505" s="67"/>
      <c r="H505" s="67"/>
      <c r="I505" s="67"/>
      <c r="J505" s="59">
        <v>12.944931626988932</v>
      </c>
      <c r="K505" s="41">
        <f t="shared" si="32"/>
        <v>0.12675194638010723</v>
      </c>
    </row>
    <row r="506" spans="1:11" x14ac:dyDescent="0.25">
      <c r="A506" s="9">
        <v>2000</v>
      </c>
      <c r="B506" s="10">
        <v>36725</v>
      </c>
      <c r="C506" s="9">
        <v>200</v>
      </c>
      <c r="D506" s="11">
        <v>0.5</v>
      </c>
      <c r="E506" s="7">
        <v>8.7528386105919047</v>
      </c>
      <c r="F506" s="5">
        <f t="shared" si="31"/>
        <v>200.5</v>
      </c>
      <c r="G506" s="67"/>
      <c r="H506" s="67"/>
      <c r="I506" s="67"/>
      <c r="J506" s="59">
        <v>13.07168357336904</v>
      </c>
      <c r="K506" s="41">
        <f t="shared" si="32"/>
        <v>-4.0439098364410953E-2</v>
      </c>
    </row>
    <row r="507" spans="1:11" x14ac:dyDescent="0.25">
      <c r="A507" s="9">
        <v>2000</v>
      </c>
      <c r="B507" s="10">
        <v>36725</v>
      </c>
      <c r="C507" s="9">
        <v>200</v>
      </c>
      <c r="D507" s="11">
        <v>0.54166666666666696</v>
      </c>
      <c r="E507" s="7">
        <v>8.9133789946680455</v>
      </c>
      <c r="F507" s="5">
        <f t="shared" si="31"/>
        <v>200.54166666666666</v>
      </c>
      <c r="G507" s="67"/>
      <c r="H507" s="67"/>
      <c r="I507" s="67"/>
      <c r="J507" s="59">
        <v>13.547151873321157</v>
      </c>
      <c r="K507" s="41">
        <f t="shared" si="32"/>
        <v>0.1605403840761408</v>
      </c>
    </row>
    <row r="508" spans="1:11" x14ac:dyDescent="0.25">
      <c r="A508" s="9">
        <v>2000</v>
      </c>
      <c r="B508" s="10">
        <v>36725</v>
      </c>
      <c r="C508" s="9">
        <v>200</v>
      </c>
      <c r="D508" s="11">
        <v>0.58333333333333304</v>
      </c>
      <c r="E508" s="7">
        <v>9.4647974919161832</v>
      </c>
      <c r="F508" s="5">
        <f t="shared" si="31"/>
        <v>200.58333333333334</v>
      </c>
      <c r="G508" s="67"/>
      <c r="H508" s="67"/>
      <c r="I508" s="67"/>
      <c r="J508" s="59">
        <v>14.933639180513367</v>
      </c>
      <c r="K508" s="41">
        <f t="shared" si="32"/>
        <v>0.55141849724813774</v>
      </c>
    </row>
    <row r="509" spans="1:11" x14ac:dyDescent="0.25">
      <c r="A509" s="9">
        <v>2000</v>
      </c>
      <c r="B509" s="10">
        <v>36725</v>
      </c>
      <c r="C509" s="9">
        <v>200</v>
      </c>
      <c r="D509" s="11">
        <v>0.625</v>
      </c>
      <c r="E509" s="7">
        <v>10.059903807786476</v>
      </c>
      <c r="F509" s="5">
        <f t="shared" si="31"/>
        <v>200.625</v>
      </c>
      <c r="G509" s="67"/>
      <c r="H509" s="67"/>
      <c r="I509" s="67"/>
      <c r="J509" s="59">
        <v>16.569312358317198</v>
      </c>
      <c r="K509" s="41">
        <f t="shared" si="32"/>
        <v>0.59510631587029295</v>
      </c>
    </row>
    <row r="510" spans="1:11" x14ac:dyDescent="0.25">
      <c r="A510" s="9">
        <v>2000</v>
      </c>
      <c r="B510" s="10">
        <v>36725</v>
      </c>
      <c r="C510" s="9">
        <v>200</v>
      </c>
      <c r="D510" s="11">
        <v>0.66666666666666696</v>
      </c>
      <c r="E510" s="7">
        <v>11.097416370366691</v>
      </c>
      <c r="F510" s="5">
        <f t="shared" si="31"/>
        <v>200.66666666666666</v>
      </c>
      <c r="G510" s="67"/>
      <c r="H510" s="67"/>
      <c r="I510" s="67"/>
      <c r="J510" s="59">
        <v>18.443948671094297</v>
      </c>
      <c r="K510" s="41">
        <f t="shared" si="32"/>
        <v>1.0375125625802148</v>
      </c>
    </row>
    <row r="511" spans="1:11" x14ac:dyDescent="0.25">
      <c r="A511" s="9">
        <v>2000</v>
      </c>
      <c r="B511" s="10">
        <v>36725</v>
      </c>
      <c r="C511" s="9">
        <v>200</v>
      </c>
      <c r="D511" s="11">
        <v>0.70833333333333304</v>
      </c>
      <c r="E511" s="7">
        <v>11.479609405297202</v>
      </c>
      <c r="F511" s="5">
        <f t="shared" si="31"/>
        <v>200.70833333333334</v>
      </c>
      <c r="G511" s="67"/>
      <c r="H511" s="67"/>
      <c r="I511" s="67"/>
      <c r="J511" s="59">
        <v>19.745869522650199</v>
      </c>
      <c r="K511" s="41">
        <f t="shared" si="32"/>
        <v>0.38219303493051093</v>
      </c>
    </row>
    <row r="512" spans="1:11" x14ac:dyDescent="0.25">
      <c r="A512" s="9">
        <v>2000</v>
      </c>
      <c r="B512" s="10">
        <v>36725</v>
      </c>
      <c r="C512" s="9">
        <v>200</v>
      </c>
      <c r="D512" s="11">
        <v>0.75</v>
      </c>
      <c r="E512" s="7">
        <v>11.058736022739984</v>
      </c>
      <c r="F512" s="5">
        <f t="shared" si="31"/>
        <v>200.75</v>
      </c>
      <c r="G512" s="67"/>
      <c r="H512" s="67"/>
      <c r="I512" s="67"/>
      <c r="J512" s="59">
        <v>21.071139992952091</v>
      </c>
      <c r="K512" s="41">
        <f t="shared" si="32"/>
        <v>-0.42087338255721818</v>
      </c>
    </row>
    <row r="513" spans="1:11" x14ac:dyDescent="0.25">
      <c r="A513" s="9">
        <v>2000</v>
      </c>
      <c r="B513" s="10">
        <v>36725</v>
      </c>
      <c r="C513" s="9">
        <v>200</v>
      </c>
      <c r="D513" s="11">
        <v>0.79166666666666696</v>
      </c>
      <c r="E513" s="7">
        <v>11.917096758733917</v>
      </c>
      <c r="F513" s="5">
        <f t="shared" si="31"/>
        <v>200.79166666666666</v>
      </c>
      <c r="G513" s="67"/>
      <c r="H513" s="67"/>
      <c r="I513" s="67"/>
      <c r="J513" s="59">
        <v>21.696182672911014</v>
      </c>
      <c r="K513" s="41">
        <f t="shared" si="32"/>
        <v>0.85836073599393359</v>
      </c>
    </row>
    <row r="514" spans="1:11" x14ac:dyDescent="0.25">
      <c r="A514" s="9">
        <v>2000</v>
      </c>
      <c r="B514" s="10">
        <v>36725</v>
      </c>
      <c r="C514" s="9">
        <v>200</v>
      </c>
      <c r="D514" s="11">
        <v>0.83333333333333304</v>
      </c>
      <c r="E514" s="36">
        <v>12.539031276675022</v>
      </c>
      <c r="F514" s="51">
        <f t="shared" ref="F514:F577" si="36">SUM(C514+D514)</f>
        <v>200.83333333333334</v>
      </c>
      <c r="G514" s="69">
        <f>LN(E514)</f>
        <v>2.5288462815569144</v>
      </c>
      <c r="H514" s="69"/>
      <c r="I514" s="69"/>
      <c r="J514" s="59">
        <v>22.123144686070059</v>
      </c>
      <c r="K514" s="41">
        <f t="shared" si="32"/>
        <v>0.62193451794110466</v>
      </c>
    </row>
    <row r="515" spans="1:11" x14ac:dyDescent="0.25">
      <c r="A515" s="9">
        <v>2000</v>
      </c>
      <c r="B515" s="10">
        <v>36725</v>
      </c>
      <c r="C515" s="9">
        <v>200</v>
      </c>
      <c r="D515" s="11">
        <v>0.875</v>
      </c>
      <c r="E515" s="36">
        <v>12.533497268796573</v>
      </c>
      <c r="F515" s="51">
        <f t="shared" si="36"/>
        <v>200.875</v>
      </c>
      <c r="G515" s="69">
        <f t="shared" ref="G515:G520" si="37">LN(E515)</f>
        <v>2.5284048415993707</v>
      </c>
      <c r="H515" s="69"/>
      <c r="I515" s="69"/>
      <c r="J515" s="59">
        <v>21.277460743305536</v>
      </c>
      <c r="K515" s="42">
        <f t="shared" ref="K515:K578" si="38">E515-E514</f>
        <v>-5.5340078784489322E-3</v>
      </c>
    </row>
    <row r="516" spans="1:11" x14ac:dyDescent="0.25">
      <c r="A516" s="9">
        <v>2000</v>
      </c>
      <c r="B516" s="10">
        <v>36725</v>
      </c>
      <c r="C516" s="9">
        <v>200</v>
      </c>
      <c r="D516" s="11">
        <v>0.91666666666666696</v>
      </c>
      <c r="E516" s="36">
        <v>11.77318174960104</v>
      </c>
      <c r="F516" s="51">
        <f t="shared" si="36"/>
        <v>200.91666666666666</v>
      </c>
      <c r="G516" s="69">
        <f t="shared" si="37"/>
        <v>2.4658242118093141</v>
      </c>
      <c r="H516" s="69"/>
      <c r="I516" s="69"/>
      <c r="J516" s="59">
        <v>20.331600110016829</v>
      </c>
      <c r="K516" s="42">
        <f t="shared" si="38"/>
        <v>-0.76031551919553308</v>
      </c>
    </row>
    <row r="517" spans="1:11" s="35" customFormat="1" x14ac:dyDescent="0.25">
      <c r="A517" s="38">
        <v>2000</v>
      </c>
      <c r="B517" s="39">
        <v>36725</v>
      </c>
      <c r="C517" s="38">
        <v>200</v>
      </c>
      <c r="D517" s="40">
        <v>0.95833333333333337</v>
      </c>
      <c r="E517" s="37">
        <v>11.046794462862852</v>
      </c>
      <c r="F517" s="52">
        <f t="shared" si="36"/>
        <v>200.95833333333334</v>
      </c>
      <c r="G517" s="70">
        <f t="shared" si="37"/>
        <v>2.4021402920198338</v>
      </c>
      <c r="H517" s="70"/>
      <c r="I517" s="70"/>
      <c r="J517" s="60">
        <v>19.490990465288643</v>
      </c>
      <c r="K517" s="37">
        <f t="shared" si="38"/>
        <v>-0.72638728673818775</v>
      </c>
    </row>
    <row r="518" spans="1:11" x14ac:dyDescent="0.25">
      <c r="A518" s="9">
        <v>2000</v>
      </c>
      <c r="B518" s="10">
        <v>36726</v>
      </c>
      <c r="C518" s="9">
        <v>201</v>
      </c>
      <c r="D518" s="11">
        <v>0</v>
      </c>
      <c r="E518" s="36">
        <v>10.468045564168987</v>
      </c>
      <c r="F518" s="51">
        <f t="shared" si="36"/>
        <v>201</v>
      </c>
      <c r="G518" s="69">
        <f t="shared" si="37"/>
        <v>2.3483273373684939</v>
      </c>
      <c r="H518" s="69"/>
      <c r="I518" s="69"/>
      <c r="J518" s="59">
        <v>18.685135811362272</v>
      </c>
      <c r="K518" s="42">
        <f t="shared" si="38"/>
        <v>-0.57874889869386514</v>
      </c>
    </row>
    <row r="519" spans="1:11" x14ac:dyDescent="0.25">
      <c r="A519" s="9">
        <v>2000</v>
      </c>
      <c r="B519" s="10">
        <v>36726</v>
      </c>
      <c r="C519" s="9">
        <v>201</v>
      </c>
      <c r="D519" s="11">
        <v>4.1666666666666664E-2</v>
      </c>
      <c r="E519" s="36">
        <v>10.452835716043182</v>
      </c>
      <c r="F519" s="51">
        <f t="shared" si="36"/>
        <v>201.04166666666666</v>
      </c>
      <c r="G519" s="69">
        <f t="shared" si="37"/>
        <v>2.346873301986157</v>
      </c>
      <c r="H519" s="69"/>
      <c r="I519" s="69"/>
      <c r="J519" s="59">
        <v>17.79661608037318</v>
      </c>
      <c r="K519" s="42">
        <f t="shared" si="38"/>
        <v>-1.5209848125804726E-2</v>
      </c>
    </row>
    <row r="520" spans="1:11" x14ac:dyDescent="0.25">
      <c r="A520" s="9">
        <v>2000</v>
      </c>
      <c r="B520" s="10">
        <v>36726</v>
      </c>
      <c r="C520" s="9">
        <v>201</v>
      </c>
      <c r="D520" s="11">
        <v>8.3333333333333301E-2</v>
      </c>
      <c r="E520" s="36">
        <v>9.8458325707100833</v>
      </c>
      <c r="F520" s="51">
        <f t="shared" si="36"/>
        <v>201.08333333333334</v>
      </c>
      <c r="G520" s="69">
        <f t="shared" si="37"/>
        <v>2.2870482763884685</v>
      </c>
      <c r="H520" s="69"/>
      <c r="I520" s="69"/>
      <c r="J520" s="59">
        <v>17.340144963502798</v>
      </c>
      <c r="K520" s="42">
        <f t="shared" si="38"/>
        <v>-0.60700314533309907</v>
      </c>
    </row>
    <row r="521" spans="1:11" x14ac:dyDescent="0.25">
      <c r="A521" s="9">
        <v>2000</v>
      </c>
      <c r="B521" s="10">
        <v>36726</v>
      </c>
      <c r="C521" s="9">
        <v>201</v>
      </c>
      <c r="D521" s="11">
        <v>0.125</v>
      </c>
      <c r="E521" s="7">
        <v>10.594403518897929</v>
      </c>
      <c r="F521" s="5">
        <f t="shared" si="36"/>
        <v>201.125</v>
      </c>
      <c r="G521" s="67"/>
      <c r="H521" s="67"/>
      <c r="I521" s="67"/>
      <c r="J521" s="59">
        <v>16.950347437111098</v>
      </c>
      <c r="K521" s="41">
        <f t="shared" si="38"/>
        <v>0.74857094818784553</v>
      </c>
    </row>
    <row r="522" spans="1:11" x14ac:dyDescent="0.25">
      <c r="A522" s="9">
        <v>2000</v>
      </c>
      <c r="B522" s="10">
        <v>36726</v>
      </c>
      <c r="C522" s="9">
        <v>201</v>
      </c>
      <c r="D522" s="11">
        <v>0.16666666666666699</v>
      </c>
      <c r="E522" s="7">
        <v>11.077779211947991</v>
      </c>
      <c r="F522" s="5">
        <f t="shared" si="36"/>
        <v>201.16666666666666</v>
      </c>
      <c r="G522" s="67"/>
      <c r="H522" s="67"/>
      <c r="I522" s="67"/>
      <c r="J522" s="59">
        <v>16.677296965673772</v>
      </c>
      <c r="K522" s="41">
        <f t="shared" si="38"/>
        <v>0.48337569305006234</v>
      </c>
    </row>
    <row r="523" spans="1:11" x14ac:dyDescent="0.25">
      <c r="A523" s="9">
        <v>2000</v>
      </c>
      <c r="B523" s="10">
        <v>36726</v>
      </c>
      <c r="C523" s="9">
        <v>201</v>
      </c>
      <c r="D523" s="11">
        <v>0.20833333333333301</v>
      </c>
      <c r="E523" s="7">
        <v>11.081355348468833</v>
      </c>
      <c r="F523" s="5">
        <f t="shared" si="36"/>
        <v>201.20833333333334</v>
      </c>
      <c r="G523" s="67"/>
      <c r="H523" s="67"/>
      <c r="I523" s="67"/>
      <c r="J523" s="59">
        <v>16.677296965673772</v>
      </c>
      <c r="K523" s="41">
        <f t="shared" si="38"/>
        <v>3.5761365208415441E-3</v>
      </c>
    </row>
    <row r="524" spans="1:11" x14ac:dyDescent="0.25">
      <c r="A524" s="9">
        <v>2000</v>
      </c>
      <c r="B524" s="10">
        <v>36726</v>
      </c>
      <c r="C524" s="9">
        <v>201</v>
      </c>
      <c r="D524" s="11">
        <v>0.25</v>
      </c>
      <c r="E524" s="7">
        <v>11.244123694246714</v>
      </c>
      <c r="F524" s="5">
        <f t="shared" si="36"/>
        <v>201.25</v>
      </c>
      <c r="G524" s="67"/>
      <c r="H524" s="67"/>
      <c r="I524" s="67"/>
      <c r="J524" s="59">
        <v>16.623216978571392</v>
      </c>
      <c r="K524" s="41">
        <f t="shared" si="38"/>
        <v>0.1627683457778808</v>
      </c>
    </row>
    <row r="525" spans="1:11" x14ac:dyDescent="0.25">
      <c r="A525" s="9">
        <v>2000</v>
      </c>
      <c r="B525" s="10">
        <v>36726</v>
      </c>
      <c r="C525" s="9">
        <v>201</v>
      </c>
      <c r="D525" s="11">
        <v>0.29166666666666702</v>
      </c>
      <c r="E525" s="7">
        <v>11.520692501493201</v>
      </c>
      <c r="F525" s="5">
        <f t="shared" si="36"/>
        <v>201.29166666666666</v>
      </c>
      <c r="G525" s="67"/>
      <c r="H525" s="67"/>
      <c r="I525" s="67"/>
      <c r="J525" s="59">
        <v>16.785985324349273</v>
      </c>
      <c r="K525" s="41">
        <f t="shared" si="38"/>
        <v>0.27656880724648758</v>
      </c>
    </row>
    <row r="526" spans="1:11" x14ac:dyDescent="0.25">
      <c r="A526" s="9">
        <v>2000</v>
      </c>
      <c r="B526" s="10">
        <v>36726</v>
      </c>
      <c r="C526" s="9">
        <v>201</v>
      </c>
      <c r="D526" s="11">
        <v>0.33333333333333298</v>
      </c>
      <c r="E526" s="7">
        <v>11.855437599260034</v>
      </c>
      <c r="F526" s="5">
        <f t="shared" si="36"/>
        <v>201.33333333333334</v>
      </c>
      <c r="G526" s="67"/>
      <c r="H526" s="67"/>
      <c r="I526" s="67"/>
      <c r="J526" s="59">
        <v>17.00549167134454</v>
      </c>
      <c r="K526" s="41">
        <f t="shared" si="38"/>
        <v>0.3347450977668327</v>
      </c>
    </row>
    <row r="527" spans="1:11" x14ac:dyDescent="0.25">
      <c r="A527" s="9">
        <v>2000</v>
      </c>
      <c r="B527" s="10">
        <v>36726</v>
      </c>
      <c r="C527" s="9">
        <v>201</v>
      </c>
      <c r="D527" s="11">
        <v>0.375</v>
      </c>
      <c r="E527" s="7">
        <v>12.667838481081446</v>
      </c>
      <c r="F527" s="5">
        <f t="shared" si="36"/>
        <v>201.375</v>
      </c>
      <c r="G527" s="67"/>
      <c r="H527" s="67"/>
      <c r="I527" s="67"/>
      <c r="J527" s="59">
        <v>17.227868450753526</v>
      </c>
      <c r="K527" s="41">
        <f t="shared" si="38"/>
        <v>0.81240088182141257</v>
      </c>
    </row>
    <row r="528" spans="1:11" x14ac:dyDescent="0.25">
      <c r="A528" s="9">
        <v>2000</v>
      </c>
      <c r="B528" s="10">
        <v>36726</v>
      </c>
      <c r="C528" s="9">
        <v>201</v>
      </c>
      <c r="D528" s="11">
        <v>0.41666666666666702</v>
      </c>
      <c r="E528" s="7">
        <v>13.471837743559302</v>
      </c>
      <c r="F528" s="5">
        <f t="shared" si="36"/>
        <v>201.41666666666666</v>
      </c>
      <c r="G528" s="67"/>
      <c r="H528" s="67"/>
      <c r="I528" s="67"/>
      <c r="J528" s="59">
        <v>18.443948671094297</v>
      </c>
      <c r="K528" s="41">
        <f t="shared" si="38"/>
        <v>0.80399926247785558</v>
      </c>
    </row>
    <row r="529" spans="1:11" x14ac:dyDescent="0.25">
      <c r="A529" s="9">
        <v>2000</v>
      </c>
      <c r="B529" s="10">
        <v>36726</v>
      </c>
      <c r="C529" s="9">
        <v>201</v>
      </c>
      <c r="D529" s="11">
        <v>0.45833333333333298</v>
      </c>
      <c r="E529" s="7">
        <v>14.585529996378273</v>
      </c>
      <c r="F529" s="5">
        <f t="shared" si="36"/>
        <v>201.45833333333334</v>
      </c>
      <c r="G529" s="67"/>
      <c r="H529" s="67"/>
      <c r="I529" s="67"/>
      <c r="J529" s="59">
        <v>19.618016071835825</v>
      </c>
      <c r="K529" s="41">
        <f t="shared" si="38"/>
        <v>1.1136922528189714</v>
      </c>
    </row>
    <row r="530" spans="1:11" x14ac:dyDescent="0.25">
      <c r="A530" s="9">
        <v>2000</v>
      </c>
      <c r="B530" s="10">
        <v>36726</v>
      </c>
      <c r="C530" s="9">
        <v>201</v>
      </c>
      <c r="D530" s="11">
        <v>0.5</v>
      </c>
      <c r="E530" s="7">
        <v>15.633893467556282</v>
      </c>
      <c r="F530" s="5">
        <f t="shared" si="36"/>
        <v>201.5</v>
      </c>
      <c r="G530" s="67"/>
      <c r="H530" s="67"/>
      <c r="I530" s="67"/>
      <c r="J530" s="59">
        <v>20.731708324654797</v>
      </c>
      <c r="K530" s="41">
        <f t="shared" si="38"/>
        <v>1.0483634711780088</v>
      </c>
    </row>
    <row r="531" spans="1:11" x14ac:dyDescent="0.25">
      <c r="A531" s="9">
        <v>2000</v>
      </c>
      <c r="B531" s="10">
        <v>36726</v>
      </c>
      <c r="C531" s="9">
        <v>201</v>
      </c>
      <c r="D531" s="11">
        <v>0.54166666666666696</v>
      </c>
      <c r="E531" s="7">
        <v>16.63834551621872</v>
      </c>
      <c r="F531" s="5">
        <f t="shared" si="36"/>
        <v>201.54166666666666</v>
      </c>
      <c r="G531" s="67"/>
      <c r="H531" s="67"/>
      <c r="I531" s="67"/>
      <c r="J531" s="59">
        <v>21.908623608255642</v>
      </c>
      <c r="K531" s="41">
        <f t="shared" si="38"/>
        <v>1.0044520486624382</v>
      </c>
    </row>
    <row r="532" spans="1:11" x14ac:dyDescent="0.25">
      <c r="A532" s="9">
        <v>2000</v>
      </c>
      <c r="B532" s="10">
        <v>36726</v>
      </c>
      <c r="C532" s="9">
        <v>201</v>
      </c>
      <c r="D532" s="11">
        <v>0.58333333333333304</v>
      </c>
      <c r="E532" s="7">
        <v>16.67362626098036</v>
      </c>
      <c r="F532" s="5">
        <f t="shared" si="36"/>
        <v>201.58333333333334</v>
      </c>
      <c r="G532" s="67"/>
      <c r="H532" s="67"/>
      <c r="I532" s="67"/>
      <c r="J532" s="59">
        <v>22.123144686070059</v>
      </c>
      <c r="K532" s="41">
        <f t="shared" si="38"/>
        <v>3.5280744761639227E-2</v>
      </c>
    </row>
    <row r="533" spans="1:11" x14ac:dyDescent="0.25">
      <c r="A533" s="9">
        <v>2000</v>
      </c>
      <c r="B533" s="10">
        <v>36726</v>
      </c>
      <c r="C533" s="9">
        <v>201</v>
      </c>
      <c r="D533" s="11">
        <v>0.625</v>
      </c>
      <c r="E533" s="7">
        <v>17.641954832016481</v>
      </c>
      <c r="F533" s="5">
        <f t="shared" si="36"/>
        <v>201.625</v>
      </c>
      <c r="G533" s="67"/>
      <c r="H533" s="67"/>
      <c r="I533" s="67"/>
      <c r="J533" s="59">
        <v>22.631898096973927</v>
      </c>
      <c r="K533" s="41">
        <f t="shared" si="38"/>
        <v>0.96832857103612113</v>
      </c>
    </row>
    <row r="534" spans="1:11" x14ac:dyDescent="0.25">
      <c r="A534" s="9">
        <v>2000</v>
      </c>
      <c r="B534" s="10">
        <v>36726</v>
      </c>
      <c r="C534" s="9">
        <v>201</v>
      </c>
      <c r="D534" s="11">
        <v>0.66666666666666696</v>
      </c>
      <c r="E534" s="7">
        <v>16.254404368211166</v>
      </c>
      <c r="F534" s="5">
        <f t="shared" si="36"/>
        <v>201.66666666666666</v>
      </c>
      <c r="G534" s="67"/>
      <c r="H534" s="67"/>
      <c r="I534" s="67"/>
      <c r="J534" s="59">
        <v>23.916684972715839</v>
      </c>
      <c r="K534" s="41">
        <f t="shared" si="38"/>
        <v>-1.3875504638053151</v>
      </c>
    </row>
    <row r="535" spans="1:11" x14ac:dyDescent="0.25">
      <c r="A535" s="9">
        <v>2000</v>
      </c>
      <c r="B535" s="10">
        <v>36726</v>
      </c>
      <c r="C535" s="9">
        <v>201</v>
      </c>
      <c r="D535" s="11">
        <v>0.70833333333333304</v>
      </c>
      <c r="E535" s="7">
        <v>16.790671546383077</v>
      </c>
      <c r="F535" s="5">
        <f t="shared" si="36"/>
        <v>201.70833333333334</v>
      </c>
      <c r="G535" s="67"/>
      <c r="H535" s="67"/>
      <c r="I535" s="67"/>
      <c r="J535" s="59">
        <v>24.46668341236099</v>
      </c>
      <c r="K535" s="41">
        <f t="shared" si="38"/>
        <v>0.5362671781719115</v>
      </c>
    </row>
    <row r="536" spans="1:11" x14ac:dyDescent="0.25">
      <c r="A536" s="9">
        <v>2000</v>
      </c>
      <c r="B536" s="10">
        <v>36726</v>
      </c>
      <c r="C536" s="9">
        <v>201</v>
      </c>
      <c r="D536" s="11">
        <v>0.75</v>
      </c>
      <c r="E536" s="7">
        <v>17.033356629354305</v>
      </c>
      <c r="F536" s="5">
        <f t="shared" si="36"/>
        <v>201.75</v>
      </c>
      <c r="G536" s="67"/>
      <c r="H536" s="67"/>
      <c r="I536" s="67"/>
      <c r="J536" s="59">
        <v>25.439124698666586</v>
      </c>
      <c r="K536" s="41">
        <f t="shared" si="38"/>
        <v>0.24268508297122793</v>
      </c>
    </row>
    <row r="537" spans="1:11" x14ac:dyDescent="0.25">
      <c r="A537" s="9">
        <v>2000</v>
      </c>
      <c r="B537" s="10">
        <v>36726</v>
      </c>
      <c r="C537" s="9">
        <v>201</v>
      </c>
      <c r="D537" s="11">
        <v>0.79166666666666696</v>
      </c>
      <c r="E537" s="7">
        <v>19.004042279681165</v>
      </c>
      <c r="F537" s="5">
        <f t="shared" si="36"/>
        <v>201.79166666666666</v>
      </c>
      <c r="G537" s="67"/>
      <c r="H537" s="67"/>
      <c r="I537" s="67"/>
      <c r="J537" s="59">
        <v>25.771786095984819</v>
      </c>
      <c r="K537" s="41">
        <f t="shared" si="38"/>
        <v>1.9706856503268604</v>
      </c>
    </row>
    <row r="538" spans="1:11" x14ac:dyDescent="0.25">
      <c r="A538" s="9">
        <v>2000</v>
      </c>
      <c r="B538" s="10">
        <v>36726</v>
      </c>
      <c r="C538" s="9">
        <v>201</v>
      </c>
      <c r="D538" s="11">
        <v>0.83333333333333304</v>
      </c>
      <c r="E538" s="7">
        <v>18.323871316033205</v>
      </c>
      <c r="F538" s="5">
        <f t="shared" si="36"/>
        <v>201.83333333333334</v>
      </c>
      <c r="G538" s="67"/>
      <c r="H538" s="67"/>
      <c r="I538" s="67"/>
      <c r="J538" s="59">
        <v>26.883274606162797</v>
      </c>
      <c r="K538" s="41">
        <f t="shared" si="38"/>
        <v>-0.68017096364796004</v>
      </c>
    </row>
    <row r="539" spans="1:11" x14ac:dyDescent="0.25">
      <c r="A539" s="9">
        <v>2000</v>
      </c>
      <c r="B539" s="10">
        <v>36726</v>
      </c>
      <c r="C539" s="9">
        <v>201</v>
      </c>
      <c r="D539" s="11">
        <v>0.875</v>
      </c>
      <c r="E539" s="7">
        <v>18.403239381673416</v>
      </c>
      <c r="F539" s="5">
        <f t="shared" si="36"/>
        <v>201.875</v>
      </c>
      <c r="G539" s="67"/>
      <c r="H539" s="67"/>
      <c r="I539" s="67"/>
      <c r="J539" s="59">
        <v>26.883274606162797</v>
      </c>
      <c r="K539" s="41">
        <f t="shared" si="38"/>
        <v>7.9368065640210261E-2</v>
      </c>
    </row>
    <row r="540" spans="1:11" x14ac:dyDescent="0.25">
      <c r="A540" s="9">
        <v>2000</v>
      </c>
      <c r="B540" s="10">
        <v>36726</v>
      </c>
      <c r="C540" s="9">
        <v>201</v>
      </c>
      <c r="D540" s="11">
        <v>0.91666666666666696</v>
      </c>
      <c r="E540" s="7">
        <v>18.470456278960231</v>
      </c>
      <c r="F540" s="5">
        <f t="shared" si="36"/>
        <v>201.91666666666666</v>
      </c>
      <c r="G540" s="67"/>
      <c r="H540" s="67"/>
      <c r="I540" s="67"/>
      <c r="J540" s="59">
        <v>26.364445244016014</v>
      </c>
      <c r="K540" s="41">
        <f t="shared" si="38"/>
        <v>6.721689728681568E-2</v>
      </c>
    </row>
    <row r="541" spans="1:11" s="35" customFormat="1" x14ac:dyDescent="0.25">
      <c r="A541" s="38">
        <v>2000</v>
      </c>
      <c r="B541" s="39">
        <v>36726</v>
      </c>
      <c r="C541" s="38">
        <v>201</v>
      </c>
      <c r="D541" s="40">
        <v>0.95833333333333337</v>
      </c>
      <c r="E541" s="34">
        <v>19.764737024644653</v>
      </c>
      <c r="F541" s="33">
        <f t="shared" si="36"/>
        <v>201.95833333333334</v>
      </c>
      <c r="G541" s="68"/>
      <c r="H541" s="68"/>
      <c r="I541" s="68"/>
      <c r="J541" s="60">
        <v>26.108797627459651</v>
      </c>
      <c r="K541" s="34">
        <f t="shared" si="38"/>
        <v>1.2942807456844214</v>
      </c>
    </row>
    <row r="542" spans="1:11" x14ac:dyDescent="0.25">
      <c r="A542" s="9">
        <v>2000</v>
      </c>
      <c r="B542" s="10">
        <v>36727</v>
      </c>
      <c r="C542" s="9">
        <v>202</v>
      </c>
      <c r="D542" s="11">
        <v>0</v>
      </c>
      <c r="E542" s="7">
        <v>20.333279606677671</v>
      </c>
      <c r="F542" s="5">
        <f t="shared" si="36"/>
        <v>202</v>
      </c>
      <c r="G542" s="67"/>
      <c r="H542" s="67"/>
      <c r="I542" s="67"/>
      <c r="J542" s="59">
        <v>26.796099379448098</v>
      </c>
      <c r="K542" s="41">
        <f t="shared" si="38"/>
        <v>0.56854258203301811</v>
      </c>
    </row>
    <row r="543" spans="1:11" x14ac:dyDescent="0.25">
      <c r="A543" s="9">
        <v>2000</v>
      </c>
      <c r="B543" s="10">
        <v>36727</v>
      </c>
      <c r="C543" s="9">
        <v>202</v>
      </c>
      <c r="D543" s="11">
        <v>4.1666666666666664E-2</v>
      </c>
      <c r="E543" s="7">
        <v>19.327541099850968</v>
      </c>
      <c r="F543" s="5">
        <f t="shared" si="36"/>
        <v>202.04166666666666</v>
      </c>
      <c r="G543" s="67"/>
      <c r="H543" s="67"/>
      <c r="I543" s="67"/>
      <c r="J543" s="59">
        <v>29.347293617675106</v>
      </c>
      <c r="K543" s="41">
        <f t="shared" si="38"/>
        <v>-1.0057385068267024</v>
      </c>
    </row>
    <row r="544" spans="1:11" x14ac:dyDescent="0.25">
      <c r="A544" s="9">
        <v>2000</v>
      </c>
      <c r="B544" s="10">
        <v>36727</v>
      </c>
      <c r="C544" s="9">
        <v>202</v>
      </c>
      <c r="D544" s="11">
        <v>8.3333333333333301E-2</v>
      </c>
      <c r="E544" s="7">
        <v>21.971859099183142</v>
      </c>
      <c r="F544" s="5">
        <f t="shared" si="36"/>
        <v>202.08333333333334</v>
      </c>
      <c r="G544" s="67"/>
      <c r="H544" s="67"/>
      <c r="I544" s="67"/>
      <c r="J544" s="59">
        <v>31.623620684622765</v>
      </c>
      <c r="K544" s="41">
        <f t="shared" si="38"/>
        <v>2.6443179993321735</v>
      </c>
    </row>
    <row r="545" spans="1:11" x14ac:dyDescent="0.25">
      <c r="A545" s="9">
        <v>2000</v>
      </c>
      <c r="B545" s="10">
        <v>36727</v>
      </c>
      <c r="C545" s="9">
        <v>202</v>
      </c>
      <c r="D545" s="11">
        <v>0.125</v>
      </c>
      <c r="E545" s="7">
        <v>30.187232293914811</v>
      </c>
      <c r="F545" s="5">
        <f t="shared" si="36"/>
        <v>202.125</v>
      </c>
      <c r="G545" s="67"/>
      <c r="H545" s="67"/>
      <c r="I545" s="67"/>
      <c r="J545" s="59">
        <v>33.527578245836246</v>
      </c>
      <c r="K545" s="41">
        <f t="shared" si="38"/>
        <v>8.2153731947316686</v>
      </c>
    </row>
    <row r="546" spans="1:11" x14ac:dyDescent="0.25">
      <c r="A546" s="9">
        <v>2000</v>
      </c>
      <c r="B546" s="10">
        <v>36727</v>
      </c>
      <c r="C546" s="9">
        <v>202</v>
      </c>
      <c r="D546" s="11">
        <v>0.16666666666666699</v>
      </c>
      <c r="E546" s="7">
        <v>26.844239567881491</v>
      </c>
      <c r="F546" s="5">
        <f t="shared" si="36"/>
        <v>202.16666666666666</v>
      </c>
      <c r="G546" s="67"/>
      <c r="H546" s="67"/>
      <c r="I546" s="67"/>
      <c r="J546" s="59">
        <v>41.274312429229177</v>
      </c>
      <c r="K546" s="41">
        <f t="shared" si="38"/>
        <v>-3.3429927260333194</v>
      </c>
    </row>
    <row r="547" spans="1:11" x14ac:dyDescent="0.25">
      <c r="A547" s="9">
        <v>2000</v>
      </c>
      <c r="B547" s="10">
        <v>36727</v>
      </c>
      <c r="C547" s="9">
        <v>202</v>
      </c>
      <c r="D547" s="11">
        <v>0.20833333333333301</v>
      </c>
      <c r="E547" s="7">
        <v>24.256259609960058</v>
      </c>
      <c r="F547" s="5">
        <f t="shared" si="36"/>
        <v>202.20833333333334</v>
      </c>
      <c r="G547" s="67"/>
      <c r="H547" s="67"/>
      <c r="I547" s="67"/>
      <c r="J547" s="59">
        <v>43.617407766930221</v>
      </c>
      <c r="K547" s="41">
        <f t="shared" si="38"/>
        <v>-2.5879799579214335</v>
      </c>
    </row>
    <row r="548" spans="1:11" x14ac:dyDescent="0.25">
      <c r="A548" s="9">
        <v>2000</v>
      </c>
      <c r="B548" s="10">
        <v>36727</v>
      </c>
      <c r="C548" s="9">
        <v>202</v>
      </c>
      <c r="D548" s="11">
        <v>0.25</v>
      </c>
      <c r="E548" s="7">
        <v>27.528591316574953</v>
      </c>
      <c r="F548" s="5">
        <f t="shared" si="36"/>
        <v>202.25</v>
      </c>
      <c r="G548" s="67"/>
      <c r="H548" s="67"/>
      <c r="I548" s="67"/>
      <c r="J548" s="59">
        <v>39.696551954154252</v>
      </c>
      <c r="K548" s="41">
        <f t="shared" si="38"/>
        <v>3.2723317066148958</v>
      </c>
    </row>
    <row r="549" spans="1:11" x14ac:dyDescent="0.25">
      <c r="A549" s="9">
        <v>2000</v>
      </c>
      <c r="B549" s="10">
        <v>36727</v>
      </c>
      <c r="C549" s="9">
        <v>202</v>
      </c>
      <c r="D549" s="11">
        <v>0.29166666666666702</v>
      </c>
      <c r="E549" s="36">
        <v>29.12519403769895</v>
      </c>
      <c r="F549" s="51">
        <f t="shared" si="36"/>
        <v>202.29166666666666</v>
      </c>
      <c r="G549" s="69"/>
      <c r="H549" s="69"/>
      <c r="I549" s="69"/>
      <c r="J549" s="59">
        <v>40.477745585925241</v>
      </c>
      <c r="K549" s="41">
        <f t="shared" si="38"/>
        <v>1.5966027211239968</v>
      </c>
    </row>
    <row r="550" spans="1:11" x14ac:dyDescent="0.25">
      <c r="A550" s="9">
        <v>2000</v>
      </c>
      <c r="B550" s="10">
        <v>36727</v>
      </c>
      <c r="C550" s="9">
        <v>202</v>
      </c>
      <c r="D550" s="11">
        <v>0.33333333333333298</v>
      </c>
      <c r="E550" s="36">
        <v>28.868179994742384</v>
      </c>
      <c r="F550" s="51">
        <f t="shared" si="36"/>
        <v>202.33333333333334</v>
      </c>
      <c r="G550" s="69">
        <f t="shared" ref="G550:G554" si="39">LN(E550)</f>
        <v>3.3627399502862789</v>
      </c>
      <c r="H550" s="69"/>
      <c r="I550" s="69"/>
      <c r="J550" s="59">
        <v>41.678455115081476</v>
      </c>
      <c r="K550" s="42">
        <f t="shared" si="38"/>
        <v>-0.25701404295656616</v>
      </c>
    </row>
    <row r="551" spans="1:11" x14ac:dyDescent="0.25">
      <c r="A551" s="9">
        <v>2000</v>
      </c>
      <c r="B551" s="10">
        <v>36727</v>
      </c>
      <c r="C551" s="9">
        <v>202</v>
      </c>
      <c r="D551" s="11">
        <v>0.375</v>
      </c>
      <c r="E551" s="36">
        <v>28.143982232544396</v>
      </c>
      <c r="F551" s="51">
        <f t="shared" si="36"/>
        <v>202.375</v>
      </c>
      <c r="G551" s="69">
        <f t="shared" si="39"/>
        <v>3.33733355668973</v>
      </c>
      <c r="H551" s="69"/>
      <c r="I551" s="69"/>
      <c r="J551" s="59">
        <v>39.95526013005675</v>
      </c>
      <c r="K551" s="42">
        <f t="shared" si="38"/>
        <v>-0.72419776219798848</v>
      </c>
    </row>
    <row r="552" spans="1:11" x14ac:dyDescent="0.25">
      <c r="A552" s="9">
        <v>2000</v>
      </c>
      <c r="B552" s="10">
        <v>36727</v>
      </c>
      <c r="C552" s="9">
        <v>202</v>
      </c>
      <c r="D552" s="11">
        <v>0.41666666666666702</v>
      </c>
      <c r="E552" s="36">
        <v>26.624966926107639</v>
      </c>
      <c r="F552" s="51">
        <f t="shared" si="36"/>
        <v>202.41666666666666</v>
      </c>
      <c r="G552" s="69">
        <f t="shared" si="39"/>
        <v>3.2818493818168979</v>
      </c>
      <c r="H552" s="69"/>
      <c r="I552" s="69"/>
      <c r="J552" s="59">
        <v>37.442271919579944</v>
      </c>
      <c r="K552" s="42">
        <f t="shared" si="38"/>
        <v>-1.5190153064367564</v>
      </c>
    </row>
    <row r="553" spans="1:11" x14ac:dyDescent="0.25">
      <c r="A553" s="9">
        <v>2000</v>
      </c>
      <c r="B553" s="10">
        <v>36727</v>
      </c>
      <c r="C553" s="9">
        <v>202</v>
      </c>
      <c r="D553" s="11">
        <v>0.45833333333333298</v>
      </c>
      <c r="E553" s="36">
        <v>24.759189495757028</v>
      </c>
      <c r="F553" s="51">
        <f t="shared" si="36"/>
        <v>202.45833333333334</v>
      </c>
      <c r="G553" s="69">
        <f t="shared" si="39"/>
        <v>3.2091967128604604</v>
      </c>
      <c r="H553" s="69"/>
      <c r="I553" s="69"/>
      <c r="J553" s="59">
        <v>35.546167032583789</v>
      </c>
      <c r="K553" s="42">
        <f t="shared" si="38"/>
        <v>-1.8657774303506116</v>
      </c>
    </row>
    <row r="554" spans="1:11" x14ac:dyDescent="0.25">
      <c r="A554" s="9">
        <v>2000</v>
      </c>
      <c r="B554" s="10">
        <v>36727</v>
      </c>
      <c r="C554" s="9">
        <v>202</v>
      </c>
      <c r="D554" s="11">
        <v>0.5</v>
      </c>
      <c r="E554" s="36">
        <v>24.197632848230249</v>
      </c>
      <c r="F554" s="51">
        <f t="shared" si="36"/>
        <v>202.5</v>
      </c>
      <c r="G554" s="69">
        <f t="shared" si="39"/>
        <v>3.1862548121894925</v>
      </c>
      <c r="H554" s="69"/>
      <c r="I554" s="69"/>
      <c r="J554" s="59">
        <v>34.860149594661607</v>
      </c>
      <c r="K554" s="42">
        <f t="shared" si="38"/>
        <v>-0.56155664752677836</v>
      </c>
    </row>
    <row r="555" spans="1:11" x14ac:dyDescent="0.25">
      <c r="A555" s="9">
        <v>2000</v>
      </c>
      <c r="B555" s="10">
        <v>36727</v>
      </c>
      <c r="C555" s="9">
        <v>202</v>
      </c>
      <c r="D555" s="11">
        <v>0.54166666666666696</v>
      </c>
      <c r="E555" s="7">
        <v>25.042901399763821</v>
      </c>
      <c r="F555" s="5">
        <f t="shared" si="36"/>
        <v>202.54166666666666</v>
      </c>
      <c r="G555" s="67"/>
      <c r="H555" s="67"/>
      <c r="I555" s="67"/>
      <c r="J555" s="59">
        <v>34.298592947134829</v>
      </c>
      <c r="K555" s="41">
        <f t="shared" si="38"/>
        <v>0.84526855153357161</v>
      </c>
    </row>
    <row r="556" spans="1:11" x14ac:dyDescent="0.25">
      <c r="A556" s="9">
        <v>2000</v>
      </c>
      <c r="B556" s="10">
        <v>36727</v>
      </c>
      <c r="C556" s="9">
        <v>202</v>
      </c>
      <c r="D556" s="11">
        <v>0.58333333333333304</v>
      </c>
      <c r="E556" s="7">
        <v>26.870831862707838</v>
      </c>
      <c r="F556" s="5">
        <f t="shared" si="36"/>
        <v>202.58333333333334</v>
      </c>
      <c r="G556" s="67"/>
      <c r="H556" s="67"/>
      <c r="I556" s="67"/>
      <c r="J556" s="59">
        <v>34.634431987418708</v>
      </c>
      <c r="K556" s="41">
        <f t="shared" si="38"/>
        <v>1.8279304629440176</v>
      </c>
    </row>
    <row r="557" spans="1:11" x14ac:dyDescent="0.25">
      <c r="A557" s="9">
        <v>2000</v>
      </c>
      <c r="B557" s="10">
        <v>36727</v>
      </c>
      <c r="C557" s="9">
        <v>202</v>
      </c>
      <c r="D557" s="11">
        <v>0.625</v>
      </c>
      <c r="E557" s="7">
        <v>27.901545521121932</v>
      </c>
      <c r="F557" s="5">
        <f t="shared" si="36"/>
        <v>202.625</v>
      </c>
      <c r="G557" s="67"/>
      <c r="H557" s="67"/>
      <c r="I557" s="67"/>
      <c r="J557" s="59">
        <v>36.363602075341184</v>
      </c>
      <c r="K557" s="41">
        <f t="shared" si="38"/>
        <v>1.0307136584140935</v>
      </c>
    </row>
    <row r="558" spans="1:11" x14ac:dyDescent="0.25">
      <c r="A558" s="9">
        <v>2000</v>
      </c>
      <c r="B558" s="10">
        <v>36727</v>
      </c>
      <c r="C558" s="9">
        <v>202</v>
      </c>
      <c r="D558" s="11">
        <v>0.66666666666666696</v>
      </c>
      <c r="E558" s="7">
        <v>29.1604395405422</v>
      </c>
      <c r="F558" s="5">
        <f t="shared" si="36"/>
        <v>202.66666666666666</v>
      </c>
      <c r="G558" s="67"/>
      <c r="H558" s="67"/>
      <c r="I558" s="67"/>
      <c r="J558" s="59">
        <v>37.199835208157481</v>
      </c>
      <c r="K558" s="41">
        <f t="shared" si="38"/>
        <v>1.2588940194202678</v>
      </c>
    </row>
    <row r="559" spans="1:11" x14ac:dyDescent="0.25">
      <c r="A559" s="9">
        <v>2000</v>
      </c>
      <c r="B559" s="10">
        <v>36727</v>
      </c>
      <c r="C559" s="9">
        <v>202</v>
      </c>
      <c r="D559" s="11">
        <v>0.70833333333333304</v>
      </c>
      <c r="E559" s="7">
        <v>30.717902443396895</v>
      </c>
      <c r="F559" s="5">
        <f t="shared" si="36"/>
        <v>202.70833333333334</v>
      </c>
      <c r="G559" s="67"/>
      <c r="H559" s="67"/>
      <c r="I559" s="67"/>
      <c r="J559" s="59">
        <v>37.808892692825708</v>
      </c>
      <c r="K559" s="41">
        <f t="shared" si="38"/>
        <v>1.5574629028546951</v>
      </c>
    </row>
    <row r="560" spans="1:11" x14ac:dyDescent="0.25">
      <c r="A560" s="9">
        <v>2000</v>
      </c>
      <c r="B560" s="10">
        <v>36727</v>
      </c>
      <c r="C560" s="9">
        <v>202</v>
      </c>
      <c r="D560" s="11">
        <v>0.75</v>
      </c>
      <c r="E560" s="7">
        <v>32.093091761534858</v>
      </c>
      <c r="F560" s="5">
        <f t="shared" si="36"/>
        <v>202.75</v>
      </c>
      <c r="G560" s="67"/>
      <c r="H560" s="67"/>
      <c r="I560" s="67"/>
      <c r="J560" s="59">
        <v>39.825695971251356</v>
      </c>
      <c r="K560" s="41">
        <f t="shared" si="38"/>
        <v>1.3751893181379629</v>
      </c>
    </row>
    <row r="561" spans="1:11" x14ac:dyDescent="0.25">
      <c r="A561" s="9">
        <v>2000</v>
      </c>
      <c r="B561" s="10">
        <v>36727</v>
      </c>
      <c r="C561" s="9">
        <v>202</v>
      </c>
      <c r="D561" s="11">
        <v>0.79166666666666696</v>
      </c>
      <c r="E561" s="7">
        <v>33.610486502441887</v>
      </c>
      <c r="F561" s="5">
        <f t="shared" si="36"/>
        <v>202.79166666666666</v>
      </c>
      <c r="G561" s="67"/>
      <c r="H561" s="67"/>
      <c r="I561" s="67"/>
      <c r="J561" s="59">
        <v>40.741544913818366</v>
      </c>
      <c r="K561" s="41">
        <f t="shared" si="38"/>
        <v>1.5173947409070294</v>
      </c>
    </row>
    <row r="562" spans="1:11" x14ac:dyDescent="0.25">
      <c r="A562" s="9">
        <v>2000</v>
      </c>
      <c r="B562" s="10">
        <v>36727</v>
      </c>
      <c r="C562" s="9">
        <v>202</v>
      </c>
      <c r="D562" s="11">
        <v>0.83333333333333304</v>
      </c>
      <c r="E562" s="7">
        <v>35.128988804354798</v>
      </c>
      <c r="F562" s="5">
        <f t="shared" si="36"/>
        <v>202.83333333333334</v>
      </c>
      <c r="G562" s="67"/>
      <c r="H562" s="67"/>
      <c r="I562" s="67"/>
      <c r="J562" s="59">
        <v>41.408589343662143</v>
      </c>
      <c r="K562" s="41">
        <f t="shared" si="38"/>
        <v>1.5185023019129105</v>
      </c>
    </row>
    <row r="563" spans="1:11" x14ac:dyDescent="0.25">
      <c r="A563" s="9">
        <v>2000</v>
      </c>
      <c r="B563" s="10">
        <v>36727</v>
      </c>
      <c r="C563" s="9">
        <v>202</v>
      </c>
      <c r="D563" s="11">
        <v>0.875</v>
      </c>
      <c r="E563" s="7">
        <v>35.843088961000234</v>
      </c>
      <c r="F563" s="5">
        <f t="shared" si="36"/>
        <v>202.875</v>
      </c>
      <c r="G563" s="67"/>
      <c r="H563" s="67"/>
      <c r="I563" s="67"/>
      <c r="J563" s="59">
        <v>44.331537507388013</v>
      </c>
      <c r="K563" s="41">
        <f t="shared" si="38"/>
        <v>0.71410015664543636</v>
      </c>
    </row>
    <row r="564" spans="1:11" x14ac:dyDescent="0.25">
      <c r="A564" s="9">
        <v>2000</v>
      </c>
      <c r="B564" s="10">
        <v>36727</v>
      </c>
      <c r="C564" s="9">
        <v>202</v>
      </c>
      <c r="D564" s="11">
        <v>0.91666666666666696</v>
      </c>
      <c r="E564" s="7">
        <v>36.506196439622343</v>
      </c>
      <c r="F564" s="5">
        <f t="shared" si="36"/>
        <v>202.91666666666666</v>
      </c>
      <c r="G564" s="67"/>
      <c r="H564" s="67"/>
      <c r="I564" s="67"/>
      <c r="J564" s="59">
        <v>45.944049059904813</v>
      </c>
      <c r="K564" s="41">
        <f t="shared" si="38"/>
        <v>0.66310747862210917</v>
      </c>
    </row>
    <row r="565" spans="1:11" s="35" customFormat="1" x14ac:dyDescent="0.25">
      <c r="A565" s="38">
        <v>2000</v>
      </c>
      <c r="B565" s="39">
        <v>36727</v>
      </c>
      <c r="C565" s="38">
        <v>202</v>
      </c>
      <c r="D565" s="40">
        <v>0.95833333333333337</v>
      </c>
      <c r="E565" s="34">
        <v>37.818194531579756</v>
      </c>
      <c r="F565" s="33">
        <f t="shared" si="36"/>
        <v>202.95833333333334</v>
      </c>
      <c r="G565" s="68"/>
      <c r="H565" s="68"/>
      <c r="I565" s="68"/>
      <c r="J565" s="60">
        <v>43.759307427658662</v>
      </c>
      <c r="K565" s="34">
        <f t="shared" si="38"/>
        <v>1.3119980919574132</v>
      </c>
    </row>
    <row r="566" spans="1:11" x14ac:dyDescent="0.25">
      <c r="A566" s="9">
        <v>2000</v>
      </c>
      <c r="B566" s="10">
        <v>36728</v>
      </c>
      <c r="C566" s="9">
        <v>203</v>
      </c>
      <c r="D566" s="11">
        <v>0</v>
      </c>
      <c r="E566" s="7">
        <v>36.908217322958464</v>
      </c>
      <c r="F566" s="5">
        <f t="shared" si="36"/>
        <v>203</v>
      </c>
      <c r="G566" s="67"/>
      <c r="H566" s="67"/>
      <c r="I566" s="67"/>
      <c r="J566" s="59">
        <v>43.475968248624</v>
      </c>
      <c r="K566" s="41">
        <f t="shared" si="38"/>
        <v>-0.90997720862129228</v>
      </c>
    </row>
    <row r="567" spans="1:11" x14ac:dyDescent="0.25">
      <c r="A567" s="9">
        <v>2000</v>
      </c>
      <c r="B567" s="10">
        <v>36728</v>
      </c>
      <c r="C567" s="9">
        <v>203</v>
      </c>
      <c r="D567" s="11">
        <v>4.1666666666666664E-2</v>
      </c>
      <c r="E567" s="7">
        <v>34.005532734951863</v>
      </c>
      <c r="F567" s="5">
        <f t="shared" si="36"/>
        <v>203.04166666666666</v>
      </c>
      <c r="G567" s="67"/>
      <c r="H567" s="67"/>
      <c r="I567" s="67"/>
      <c r="J567" s="59">
        <v>43.054395651234984</v>
      </c>
      <c r="K567" s="41">
        <f t="shared" si="38"/>
        <v>-2.9026845880066006</v>
      </c>
    </row>
    <row r="568" spans="1:11" x14ac:dyDescent="0.25">
      <c r="A568" s="9">
        <v>2000</v>
      </c>
      <c r="B568" s="10">
        <v>36728</v>
      </c>
      <c r="C568" s="9">
        <v>203</v>
      </c>
      <c r="D568" s="11">
        <v>8.3333333333333301E-2</v>
      </c>
      <c r="E568" s="7">
        <v>31.54382194562713</v>
      </c>
      <c r="F568" s="5">
        <f t="shared" si="36"/>
        <v>203.08333333333334</v>
      </c>
      <c r="G568" s="67"/>
      <c r="H568" s="67"/>
      <c r="I568" s="67"/>
      <c r="J568" s="59">
        <v>40.215654344594455</v>
      </c>
      <c r="K568" s="41">
        <f t="shared" si="38"/>
        <v>-2.4617107893247336</v>
      </c>
    </row>
    <row r="569" spans="1:11" x14ac:dyDescent="0.25">
      <c r="A569" s="9">
        <v>2000</v>
      </c>
      <c r="B569" s="10">
        <v>36728</v>
      </c>
      <c r="C569" s="9">
        <v>203</v>
      </c>
      <c r="D569" s="11">
        <v>0.125</v>
      </c>
      <c r="E569" s="7">
        <v>29.735695683063902</v>
      </c>
      <c r="F569" s="5">
        <f t="shared" si="36"/>
        <v>203.125</v>
      </c>
      <c r="G569" s="67"/>
      <c r="H569" s="67"/>
      <c r="I569" s="67"/>
      <c r="J569" s="59">
        <v>37.564082131472453</v>
      </c>
      <c r="K569" s="41">
        <f t="shared" si="38"/>
        <v>-1.8081262625632277</v>
      </c>
    </row>
    <row r="570" spans="1:11" x14ac:dyDescent="0.25">
      <c r="A570" s="9">
        <v>2000</v>
      </c>
      <c r="B570" s="10">
        <v>36728</v>
      </c>
      <c r="C570" s="9">
        <v>203</v>
      </c>
      <c r="D570" s="11">
        <v>0.16666666666666699</v>
      </c>
      <c r="E570" s="7">
        <v>30.037456813404649</v>
      </c>
      <c r="F570" s="5">
        <f t="shared" si="36"/>
        <v>203.16666666666666</v>
      </c>
      <c r="G570" s="67"/>
      <c r="H570" s="67"/>
      <c r="I570" s="67"/>
      <c r="J570" s="59">
        <v>36.481903071698582</v>
      </c>
      <c r="K570" s="41">
        <f t="shared" si="38"/>
        <v>0.30176113034074703</v>
      </c>
    </row>
    <row r="571" spans="1:11" x14ac:dyDescent="0.25">
      <c r="A571" s="9">
        <v>2000</v>
      </c>
      <c r="B571" s="10">
        <v>36728</v>
      </c>
      <c r="C571" s="9">
        <v>203</v>
      </c>
      <c r="D571" s="11">
        <v>0.20833333333333301</v>
      </c>
      <c r="E571" s="7">
        <v>30.247044111772883</v>
      </c>
      <c r="F571" s="5">
        <f t="shared" si="36"/>
        <v>203.20833333333334</v>
      </c>
      <c r="G571" s="67"/>
      <c r="H571" s="67"/>
      <c r="I571" s="67"/>
      <c r="J571" s="59">
        <v>37.442271919579944</v>
      </c>
      <c r="K571" s="41">
        <f t="shared" si="38"/>
        <v>0.20958729836823409</v>
      </c>
    </row>
    <row r="572" spans="1:11" x14ac:dyDescent="0.25">
      <c r="A572" s="9">
        <v>2000</v>
      </c>
      <c r="B572" s="10">
        <v>36728</v>
      </c>
      <c r="C572" s="9">
        <v>203</v>
      </c>
      <c r="D572" s="11">
        <v>0.25</v>
      </c>
      <c r="E572" s="7">
        <v>30.466680318526887</v>
      </c>
      <c r="F572" s="5">
        <f t="shared" si="36"/>
        <v>203.25</v>
      </c>
      <c r="G572" s="67"/>
      <c r="H572" s="67"/>
      <c r="I572" s="67"/>
      <c r="J572" s="59">
        <v>36.719660915453659</v>
      </c>
      <c r="K572" s="41">
        <f t="shared" si="38"/>
        <v>0.21963620675400364</v>
      </c>
    </row>
    <row r="573" spans="1:11" x14ac:dyDescent="0.25">
      <c r="A573" s="9">
        <v>2000</v>
      </c>
      <c r="B573" s="10">
        <v>36728</v>
      </c>
      <c r="C573" s="9">
        <v>203</v>
      </c>
      <c r="D573" s="11">
        <v>0.29166666666666702</v>
      </c>
      <c r="E573" s="7">
        <v>30.765267311060501</v>
      </c>
      <c r="F573" s="5">
        <f t="shared" si="36"/>
        <v>203.29166666666666</v>
      </c>
      <c r="G573" s="67"/>
      <c r="H573" s="67"/>
      <c r="I573" s="67"/>
      <c r="J573" s="59">
        <v>36.363602075341184</v>
      </c>
      <c r="K573" s="41">
        <f t="shared" si="38"/>
        <v>0.29858699253361465</v>
      </c>
    </row>
    <row r="574" spans="1:11" x14ac:dyDescent="0.25">
      <c r="A574" s="9">
        <v>2000</v>
      </c>
      <c r="B574" s="10">
        <v>36728</v>
      </c>
      <c r="C574" s="9">
        <v>203</v>
      </c>
      <c r="D574" s="11">
        <v>0.33333333333333298</v>
      </c>
      <c r="E574" s="7">
        <v>31.002916894805878</v>
      </c>
      <c r="F574" s="5">
        <f t="shared" si="36"/>
        <v>203.33333333333334</v>
      </c>
      <c r="G574" s="67"/>
      <c r="H574" s="67"/>
      <c r="I574" s="67"/>
      <c r="J574" s="59">
        <v>36.481903071698582</v>
      </c>
      <c r="K574" s="41">
        <f t="shared" si="38"/>
        <v>0.2376495837453767</v>
      </c>
    </row>
    <row r="575" spans="1:11" x14ac:dyDescent="0.25">
      <c r="A575" s="9">
        <v>2000</v>
      </c>
      <c r="B575" s="10">
        <v>36728</v>
      </c>
      <c r="C575" s="9">
        <v>203</v>
      </c>
      <c r="D575" s="11">
        <v>0.375</v>
      </c>
      <c r="E575" s="7">
        <v>31.89253244518796</v>
      </c>
      <c r="F575" s="5">
        <f t="shared" si="36"/>
        <v>203.375</v>
      </c>
      <c r="G575" s="67"/>
      <c r="H575" s="67"/>
      <c r="I575" s="67"/>
      <c r="J575" s="59">
        <v>36.839120271080866</v>
      </c>
      <c r="K575" s="41">
        <f t="shared" si="38"/>
        <v>0.88961555038208218</v>
      </c>
    </row>
    <row r="576" spans="1:11" x14ac:dyDescent="0.25">
      <c r="A576" s="9">
        <v>2000</v>
      </c>
      <c r="B576" s="10">
        <v>36728</v>
      </c>
      <c r="C576" s="9">
        <v>203</v>
      </c>
      <c r="D576" s="11">
        <v>0.41666666666666702</v>
      </c>
      <c r="E576" s="7">
        <v>32.895165114349361</v>
      </c>
      <c r="F576" s="5">
        <f t="shared" si="36"/>
        <v>203.41666666666666</v>
      </c>
      <c r="G576" s="67"/>
      <c r="H576" s="67"/>
      <c r="I576" s="67"/>
      <c r="J576" s="59">
        <v>37.320856705432114</v>
      </c>
      <c r="K576" s="41">
        <f t="shared" si="38"/>
        <v>1.0026326691614003</v>
      </c>
    </row>
    <row r="577" spans="1:11" x14ac:dyDescent="0.25">
      <c r="A577" s="9">
        <v>2000</v>
      </c>
      <c r="B577" s="10">
        <v>36728</v>
      </c>
      <c r="C577" s="9">
        <v>203</v>
      </c>
      <c r="D577" s="11">
        <v>0.45833333333333298</v>
      </c>
      <c r="E577" s="7">
        <v>33.291366965277511</v>
      </c>
      <c r="F577" s="5">
        <f t="shared" si="36"/>
        <v>203.45833333333334</v>
      </c>
      <c r="G577" s="67"/>
      <c r="H577" s="67"/>
      <c r="I577" s="67"/>
      <c r="J577" s="59">
        <v>38.552938831393604</v>
      </c>
      <c r="K577" s="41">
        <f t="shared" si="38"/>
        <v>0.39620185092815063</v>
      </c>
    </row>
    <row r="578" spans="1:11" x14ac:dyDescent="0.25">
      <c r="A578" s="9">
        <v>2000</v>
      </c>
      <c r="B578" s="10">
        <v>36728</v>
      </c>
      <c r="C578" s="9">
        <v>203</v>
      </c>
      <c r="D578" s="11">
        <v>0.5</v>
      </c>
      <c r="E578" s="7">
        <v>32.283050425176668</v>
      </c>
      <c r="F578" s="5">
        <f t="shared" ref="F578:F641" si="40">SUM(C578+D578)</f>
        <v>203.5</v>
      </c>
      <c r="G578" s="67"/>
      <c r="H578" s="67"/>
      <c r="I578" s="67"/>
      <c r="J578" s="59">
        <v>39.311627151122835</v>
      </c>
      <c r="K578" s="41">
        <f t="shared" si="38"/>
        <v>-1.0083165401008429</v>
      </c>
    </row>
    <row r="579" spans="1:11" x14ac:dyDescent="0.25">
      <c r="A579" s="9">
        <v>2000</v>
      </c>
      <c r="B579" s="10">
        <v>36728</v>
      </c>
      <c r="C579" s="9">
        <v>203</v>
      </c>
      <c r="D579" s="11">
        <v>0.54166666666666696</v>
      </c>
      <c r="E579" s="7">
        <v>31.155422012291695</v>
      </c>
      <c r="F579" s="5">
        <f t="shared" si="40"/>
        <v>203.54166666666666</v>
      </c>
      <c r="G579" s="67"/>
      <c r="H579" s="67"/>
      <c r="I579" s="67"/>
      <c r="J579" s="59">
        <v>38.303310611021992</v>
      </c>
      <c r="K579" s="41">
        <f t="shared" ref="K579:K642" si="41">E579-E578</f>
        <v>-1.1276284128849738</v>
      </c>
    </row>
    <row r="580" spans="1:11" x14ac:dyDescent="0.25">
      <c r="A580" s="9">
        <v>2000</v>
      </c>
      <c r="B580" s="10">
        <v>36728</v>
      </c>
      <c r="C580" s="9">
        <v>203</v>
      </c>
      <c r="D580" s="11">
        <v>0.58333333333333304</v>
      </c>
      <c r="E580" s="7">
        <v>31.484939318482013</v>
      </c>
      <c r="F580" s="5">
        <f t="shared" si="40"/>
        <v>203.58333333333334</v>
      </c>
      <c r="G580" s="67"/>
      <c r="H580" s="67"/>
      <c r="I580" s="67"/>
      <c r="J580" s="59">
        <v>36.363602075341184</v>
      </c>
      <c r="K580" s="41">
        <f t="shared" si="41"/>
        <v>0.32951730619031849</v>
      </c>
    </row>
    <row r="581" spans="1:11" x14ac:dyDescent="0.25">
      <c r="A581" s="9">
        <v>2000</v>
      </c>
      <c r="B581" s="10">
        <v>36728</v>
      </c>
      <c r="C581" s="9">
        <v>203</v>
      </c>
      <c r="D581" s="11">
        <v>0.625</v>
      </c>
      <c r="E581" s="7">
        <v>31.479688397312419</v>
      </c>
      <c r="F581" s="5">
        <f t="shared" si="40"/>
        <v>203.625</v>
      </c>
      <c r="G581" s="67"/>
      <c r="H581" s="67"/>
      <c r="I581" s="67"/>
      <c r="J581" s="59">
        <v>36.481903071698582</v>
      </c>
      <c r="K581" s="41">
        <f t="shared" si="41"/>
        <v>-5.250921169594136E-3</v>
      </c>
    </row>
    <row r="582" spans="1:11" x14ac:dyDescent="0.25">
      <c r="A582" s="9">
        <v>2000</v>
      </c>
      <c r="B582" s="10">
        <v>36728</v>
      </c>
      <c r="C582" s="9">
        <v>203</v>
      </c>
      <c r="D582" s="11">
        <v>0.66666666666666696</v>
      </c>
      <c r="E582" s="7">
        <v>31.2423325008583</v>
      </c>
      <c r="F582" s="5">
        <f t="shared" si="40"/>
        <v>203.66666666666666</v>
      </c>
      <c r="G582" s="67"/>
      <c r="H582" s="67"/>
      <c r="I582" s="67"/>
      <c r="J582" s="59">
        <v>37.0792061510382</v>
      </c>
      <c r="K582" s="41">
        <f t="shared" si="41"/>
        <v>-0.23735589645411892</v>
      </c>
    </row>
    <row r="583" spans="1:11" x14ac:dyDescent="0.25">
      <c r="A583" s="9">
        <v>2000</v>
      </c>
      <c r="B583" s="10">
        <v>36728</v>
      </c>
      <c r="C583" s="9">
        <v>203</v>
      </c>
      <c r="D583" s="11">
        <v>0.70833333333333304</v>
      </c>
      <c r="E583" s="7">
        <v>31.289351990773092</v>
      </c>
      <c r="F583" s="5">
        <f t="shared" si="40"/>
        <v>203.70833333333334</v>
      </c>
      <c r="G583" s="67"/>
      <c r="H583" s="67"/>
      <c r="I583" s="67"/>
      <c r="J583" s="59">
        <v>36.958968261496381</v>
      </c>
      <c r="K583" s="41">
        <f t="shared" si="41"/>
        <v>4.701948991479199E-2</v>
      </c>
    </row>
    <row r="584" spans="1:11" x14ac:dyDescent="0.25">
      <c r="A584" s="9">
        <v>2000</v>
      </c>
      <c r="B584" s="10">
        <v>36728</v>
      </c>
      <c r="C584" s="9">
        <v>203</v>
      </c>
      <c r="D584" s="11">
        <v>0.75</v>
      </c>
      <c r="E584" s="7">
        <v>32.717075621855699</v>
      </c>
      <c r="F584" s="5">
        <f t="shared" si="40"/>
        <v>203.75</v>
      </c>
      <c r="G584" s="67"/>
      <c r="H584" s="67"/>
      <c r="I584" s="67"/>
      <c r="J584" s="59">
        <v>37.564082131472453</v>
      </c>
      <c r="K584" s="41">
        <f t="shared" si="41"/>
        <v>1.4277236310826069</v>
      </c>
    </row>
    <row r="585" spans="1:11" x14ac:dyDescent="0.25">
      <c r="A585" s="9">
        <v>2000</v>
      </c>
      <c r="B585" s="10">
        <v>36728</v>
      </c>
      <c r="C585" s="9">
        <v>203</v>
      </c>
      <c r="D585" s="11">
        <v>0.79166666666666696</v>
      </c>
      <c r="E585" s="7">
        <v>36.387271006602859</v>
      </c>
      <c r="F585" s="5">
        <f t="shared" si="40"/>
        <v>203.79166666666666</v>
      </c>
      <c r="G585" s="67"/>
      <c r="H585" s="67"/>
      <c r="I585" s="67"/>
      <c r="J585" s="59">
        <v>39.057086464391681</v>
      </c>
      <c r="K585" s="41">
        <f t="shared" si="41"/>
        <v>3.67019538474716</v>
      </c>
    </row>
    <row r="586" spans="1:11" x14ac:dyDescent="0.25">
      <c r="A586" s="9">
        <v>2000</v>
      </c>
      <c r="B586" s="10">
        <v>36728</v>
      </c>
      <c r="C586" s="9">
        <v>203</v>
      </c>
      <c r="D586" s="11">
        <v>0.83333333333333304</v>
      </c>
      <c r="E586" s="7">
        <v>37.558877190609095</v>
      </c>
      <c r="F586" s="5">
        <f t="shared" si="40"/>
        <v>203.83333333333334</v>
      </c>
      <c r="G586" s="67"/>
      <c r="H586" s="67"/>
      <c r="I586" s="67"/>
      <c r="J586" s="59">
        <v>42.223474382877846</v>
      </c>
      <c r="K586" s="41">
        <f t="shared" si="41"/>
        <v>1.1716061840062366</v>
      </c>
    </row>
    <row r="587" spans="1:11" x14ac:dyDescent="0.25">
      <c r="A587" s="9">
        <v>2000</v>
      </c>
      <c r="B587" s="10">
        <v>36728</v>
      </c>
      <c r="C587" s="9">
        <v>203</v>
      </c>
      <c r="D587" s="11">
        <v>0.875</v>
      </c>
      <c r="E587" s="7">
        <v>37.096123815241413</v>
      </c>
      <c r="F587" s="5">
        <f t="shared" si="40"/>
        <v>203.875</v>
      </c>
      <c r="G587" s="67"/>
      <c r="H587" s="67"/>
      <c r="I587" s="67"/>
      <c r="J587" s="59">
        <v>43.334987380621946</v>
      </c>
      <c r="K587" s="41">
        <f t="shared" si="41"/>
        <v>-0.46275337536768291</v>
      </c>
    </row>
    <row r="588" spans="1:11" x14ac:dyDescent="0.25">
      <c r="A588" s="9">
        <v>2000</v>
      </c>
      <c r="B588" s="10">
        <v>36728</v>
      </c>
      <c r="C588" s="9">
        <v>203</v>
      </c>
      <c r="D588" s="11">
        <v>0.91666666666666696</v>
      </c>
      <c r="E588" s="7">
        <v>40.097294750610878</v>
      </c>
      <c r="F588" s="5">
        <f t="shared" si="40"/>
        <v>203.91666666666666</v>
      </c>
      <c r="G588" s="67"/>
      <c r="H588" s="67"/>
      <c r="I588" s="67"/>
      <c r="J588" s="59">
        <v>43.054395651234984</v>
      </c>
      <c r="K588" s="41">
        <f t="shared" si="41"/>
        <v>3.0011709353694656</v>
      </c>
    </row>
    <row r="589" spans="1:11" s="35" customFormat="1" x14ac:dyDescent="0.25">
      <c r="A589" s="38">
        <v>2000</v>
      </c>
      <c r="B589" s="39">
        <v>36728</v>
      </c>
      <c r="C589" s="38">
        <v>203</v>
      </c>
      <c r="D589" s="40">
        <v>0.95833333333333337</v>
      </c>
      <c r="E589" s="34">
        <v>45.455155654933279</v>
      </c>
      <c r="F589" s="33">
        <f t="shared" si="40"/>
        <v>203.95833333333334</v>
      </c>
      <c r="G589" s="68"/>
      <c r="H589" s="68"/>
      <c r="I589" s="68"/>
      <c r="J589" s="60">
        <v>46.243473078887398</v>
      </c>
      <c r="K589" s="34">
        <f t="shared" si="41"/>
        <v>5.3578609043224006</v>
      </c>
    </row>
    <row r="590" spans="1:11" x14ac:dyDescent="0.25">
      <c r="A590" s="9">
        <v>2000</v>
      </c>
      <c r="B590" s="10">
        <v>36729</v>
      </c>
      <c r="C590" s="9">
        <v>204</v>
      </c>
      <c r="D590" s="11">
        <v>0</v>
      </c>
      <c r="E590" s="36">
        <v>46.742180661315764</v>
      </c>
      <c r="F590" s="51">
        <f t="shared" si="40"/>
        <v>204</v>
      </c>
      <c r="G590" s="69">
        <f>LN(E590)</f>
        <v>3.8446469831639387</v>
      </c>
      <c r="H590" s="69"/>
      <c r="I590" s="69"/>
      <c r="J590" s="59">
        <v>51.475415840778602</v>
      </c>
      <c r="K590" s="41">
        <f t="shared" si="41"/>
        <v>1.2870250063824855</v>
      </c>
    </row>
    <row r="591" spans="1:11" x14ac:dyDescent="0.25">
      <c r="A591" s="9">
        <v>2000</v>
      </c>
      <c r="B591" s="10">
        <v>36729</v>
      </c>
      <c r="C591" s="9">
        <v>204</v>
      </c>
      <c r="D591" s="11">
        <v>4.1666666666666664E-2</v>
      </c>
      <c r="E591" s="36">
        <v>43.649850107993643</v>
      </c>
      <c r="F591" s="51">
        <f t="shared" si="40"/>
        <v>204.04166666666666</v>
      </c>
      <c r="G591" s="69">
        <f t="shared" ref="G591:G594" si="42">LN(E591)</f>
        <v>3.7761998483276793</v>
      </c>
      <c r="H591" s="69"/>
      <c r="I591" s="69"/>
      <c r="J591" s="59">
        <v>50.481974470329284</v>
      </c>
      <c r="K591" s="42">
        <f t="shared" si="41"/>
        <v>-3.092330553322121</v>
      </c>
    </row>
    <row r="592" spans="1:11" x14ac:dyDescent="0.25">
      <c r="A592" s="9">
        <v>2000</v>
      </c>
      <c r="B592" s="10">
        <v>36729</v>
      </c>
      <c r="C592" s="9">
        <v>204</v>
      </c>
      <c r="D592" s="11">
        <v>8.3333333333333301E-2</v>
      </c>
      <c r="E592" s="36">
        <v>40.603954440956365</v>
      </c>
      <c r="F592" s="51">
        <f t="shared" si="40"/>
        <v>204.08333333333334</v>
      </c>
      <c r="G592" s="69">
        <f t="shared" si="42"/>
        <v>3.7038654618881686</v>
      </c>
      <c r="H592" s="69"/>
      <c r="I592" s="69"/>
      <c r="J592" s="59">
        <v>48.394798134229013</v>
      </c>
      <c r="K592" s="42">
        <f t="shared" si="41"/>
        <v>-3.0458956670372785</v>
      </c>
    </row>
    <row r="593" spans="1:11" x14ac:dyDescent="0.25">
      <c r="A593" s="9">
        <v>2000</v>
      </c>
      <c r="B593" s="10">
        <v>36729</v>
      </c>
      <c r="C593" s="9">
        <v>204</v>
      </c>
      <c r="D593" s="11">
        <v>0.125</v>
      </c>
      <c r="E593" s="36">
        <v>36.352472549791059</v>
      </c>
      <c r="F593" s="51">
        <f t="shared" si="40"/>
        <v>204.125</v>
      </c>
      <c r="G593" s="69">
        <f t="shared" si="42"/>
        <v>3.5932622222932196</v>
      </c>
      <c r="H593" s="69"/>
      <c r="I593" s="69"/>
      <c r="J593" s="59">
        <v>45.498544270086434</v>
      </c>
      <c r="K593" s="42">
        <f t="shared" si="41"/>
        <v>-4.2514818911653052</v>
      </c>
    </row>
    <row r="594" spans="1:11" x14ac:dyDescent="0.25">
      <c r="A594" s="9">
        <v>2000</v>
      </c>
      <c r="B594" s="10">
        <v>36729</v>
      </c>
      <c r="C594" s="9">
        <v>204</v>
      </c>
      <c r="D594" s="11">
        <v>0.16666666666666699</v>
      </c>
      <c r="E594" s="36">
        <v>33.615249287520768</v>
      </c>
      <c r="F594" s="51">
        <f t="shared" si="40"/>
        <v>204.16666666666666</v>
      </c>
      <c r="G594" s="69">
        <f t="shared" si="42"/>
        <v>3.5149798118542566</v>
      </c>
      <c r="H594" s="69">
        <f t="shared" ref="H594:H599" si="43">LN(E594)</f>
        <v>3.5149798118542566</v>
      </c>
      <c r="I594" s="69"/>
      <c r="J594" s="59">
        <v>42.498650878067579</v>
      </c>
      <c r="K594" s="42">
        <f t="shared" si="41"/>
        <v>-2.737223262270291</v>
      </c>
    </row>
    <row r="595" spans="1:11" x14ac:dyDescent="0.25">
      <c r="A595" s="9">
        <v>2000</v>
      </c>
      <c r="B595" s="10">
        <v>36729</v>
      </c>
      <c r="C595" s="9">
        <v>204</v>
      </c>
      <c r="D595" s="11">
        <v>0.20833333333333301</v>
      </c>
      <c r="E595" s="36">
        <v>32.590423998598133</v>
      </c>
      <c r="F595" s="51">
        <f t="shared" si="40"/>
        <v>204.20833333333334</v>
      </c>
      <c r="H595" s="69">
        <f t="shared" si="43"/>
        <v>3.48401850284763</v>
      </c>
      <c r="I595" s="69"/>
      <c r="J595" s="59">
        <v>39.95526013005675</v>
      </c>
      <c r="K595" s="42">
        <f t="shared" si="41"/>
        <v>-1.024825288922635</v>
      </c>
    </row>
    <row r="596" spans="1:11" x14ac:dyDescent="0.25">
      <c r="A596" s="9">
        <v>2000</v>
      </c>
      <c r="B596" s="10">
        <v>36729</v>
      </c>
      <c r="C596" s="9">
        <v>204</v>
      </c>
      <c r="D596" s="11">
        <v>0.25</v>
      </c>
      <c r="E596" s="36">
        <v>32.146968123146749</v>
      </c>
      <c r="F596" s="51">
        <f t="shared" si="40"/>
        <v>204.25</v>
      </c>
      <c r="H596" s="69">
        <f t="shared" si="43"/>
        <v>3.4703181421355271</v>
      </c>
      <c r="I596" s="69"/>
      <c r="J596" s="59">
        <v>38.930434841134115</v>
      </c>
      <c r="K596" s="42">
        <f t="shared" si="41"/>
        <v>-0.44345587545138443</v>
      </c>
    </row>
    <row r="597" spans="1:11" x14ac:dyDescent="0.25">
      <c r="A597" s="9">
        <v>2000</v>
      </c>
      <c r="B597" s="10">
        <v>36729</v>
      </c>
      <c r="C597" s="9">
        <v>204</v>
      </c>
      <c r="D597" s="11">
        <v>0.29166666666666702</v>
      </c>
      <c r="E597" s="36">
        <v>31.887965755073207</v>
      </c>
      <c r="F597" s="51">
        <f t="shared" si="40"/>
        <v>204.29166666666666</v>
      </c>
      <c r="H597" s="69">
        <f t="shared" si="43"/>
        <v>3.4622286895572056</v>
      </c>
      <c r="I597" s="69"/>
      <c r="J597" s="59">
        <v>38.552938831393604</v>
      </c>
      <c r="K597" s="42">
        <f t="shared" si="41"/>
        <v>-0.25900236807354204</v>
      </c>
    </row>
    <row r="598" spans="1:11" x14ac:dyDescent="0.25">
      <c r="A598" s="9">
        <v>2000</v>
      </c>
      <c r="B598" s="10">
        <v>36729</v>
      </c>
      <c r="C598" s="9">
        <v>204</v>
      </c>
      <c r="D598" s="11">
        <v>0.33333333333333298</v>
      </c>
      <c r="E598" s="36">
        <v>31.773132571809796</v>
      </c>
      <c r="F598" s="51">
        <f t="shared" si="40"/>
        <v>204.33333333333334</v>
      </c>
      <c r="H598" s="69">
        <f t="shared" si="43"/>
        <v>3.4586210449884347</v>
      </c>
      <c r="I598" s="69"/>
      <c r="J598" s="59">
        <v>38.427922023271044</v>
      </c>
      <c r="K598" s="42">
        <f t="shared" si="41"/>
        <v>-0.11483318326341063</v>
      </c>
    </row>
    <row r="599" spans="1:11" x14ac:dyDescent="0.25">
      <c r="A599" s="9">
        <v>2000</v>
      </c>
      <c r="B599" s="10">
        <v>36729</v>
      </c>
      <c r="C599" s="9">
        <v>204</v>
      </c>
      <c r="D599" s="11">
        <v>0.375</v>
      </c>
      <c r="E599" s="36">
        <v>30.859824365621499</v>
      </c>
      <c r="F599" s="51">
        <f t="shared" si="40"/>
        <v>204.375</v>
      </c>
      <c r="H599" s="69">
        <f t="shared" si="43"/>
        <v>3.4294551555909352</v>
      </c>
      <c r="I599" s="69"/>
      <c r="J599" s="59">
        <v>38.179103280056651</v>
      </c>
      <c r="K599" s="42">
        <f t="shared" si="41"/>
        <v>-0.91330820618829733</v>
      </c>
    </row>
    <row r="600" spans="1:11" x14ac:dyDescent="0.25">
      <c r="A600" s="9">
        <v>2000</v>
      </c>
      <c r="B600" s="10">
        <v>36729</v>
      </c>
      <c r="C600" s="9">
        <v>204</v>
      </c>
      <c r="D600" s="11">
        <v>0.41666666666666702</v>
      </c>
      <c r="E600" s="7">
        <v>31.167541778880583</v>
      </c>
      <c r="F600" s="5">
        <f t="shared" si="40"/>
        <v>204.41666666666666</v>
      </c>
      <c r="G600" s="67"/>
      <c r="H600" s="67"/>
      <c r="I600" s="67"/>
      <c r="J600" s="59">
        <v>37.199835208157481</v>
      </c>
      <c r="K600" s="41">
        <f t="shared" si="41"/>
        <v>0.30771741325908408</v>
      </c>
    </row>
    <row r="601" spans="1:11" x14ac:dyDescent="0.25">
      <c r="A601" s="9">
        <v>2000</v>
      </c>
      <c r="B601" s="10">
        <v>36729</v>
      </c>
      <c r="C601" s="9">
        <v>204</v>
      </c>
      <c r="D601" s="11">
        <v>0.45833333333333298</v>
      </c>
      <c r="E601" s="7">
        <v>31.90437313935729</v>
      </c>
      <c r="F601" s="5">
        <f t="shared" si="40"/>
        <v>204.45833333333334</v>
      </c>
      <c r="G601" s="67"/>
      <c r="H601" s="67"/>
      <c r="I601" s="67"/>
      <c r="J601" s="59">
        <v>37.442271919579944</v>
      </c>
      <c r="K601" s="41">
        <f t="shared" si="41"/>
        <v>0.73683136047670672</v>
      </c>
    </row>
    <row r="602" spans="1:11" x14ac:dyDescent="0.25">
      <c r="A602" s="9">
        <v>2000</v>
      </c>
      <c r="B602" s="10">
        <v>36729</v>
      </c>
      <c r="C602" s="9">
        <v>204</v>
      </c>
      <c r="D602" s="11">
        <v>0.5</v>
      </c>
      <c r="E602" s="7">
        <v>32.532184025979589</v>
      </c>
      <c r="F602" s="5">
        <f t="shared" si="40"/>
        <v>204.5</v>
      </c>
      <c r="G602" s="67"/>
      <c r="H602" s="67"/>
      <c r="I602" s="67"/>
      <c r="J602" s="59">
        <v>38.179103280056651</v>
      </c>
      <c r="K602" s="41">
        <f t="shared" si="41"/>
        <v>0.62781088662229934</v>
      </c>
    </row>
    <row r="603" spans="1:11" x14ac:dyDescent="0.25">
      <c r="A603" s="9">
        <v>2000</v>
      </c>
      <c r="B603" s="10">
        <v>36729</v>
      </c>
      <c r="C603" s="9">
        <v>204</v>
      </c>
      <c r="D603" s="11">
        <v>0.54166666666666696</v>
      </c>
      <c r="E603" s="7">
        <v>32.846964854749089</v>
      </c>
      <c r="F603" s="5">
        <f t="shared" si="40"/>
        <v>204.54166666666666</v>
      </c>
      <c r="G603" s="67"/>
      <c r="H603" s="67"/>
      <c r="I603" s="67"/>
      <c r="J603" s="59">
        <v>38.678362354256109</v>
      </c>
      <c r="K603" s="41">
        <f t="shared" si="41"/>
        <v>0.31478082876949998</v>
      </c>
    </row>
    <row r="604" spans="1:11" x14ac:dyDescent="0.25">
      <c r="A604" s="9">
        <v>2000</v>
      </c>
      <c r="B604" s="10">
        <v>36729</v>
      </c>
      <c r="C604" s="9">
        <v>204</v>
      </c>
      <c r="D604" s="11">
        <v>0.58333333333333304</v>
      </c>
      <c r="E604" s="7">
        <v>35.070458799647255</v>
      </c>
      <c r="F604" s="5">
        <f t="shared" si="40"/>
        <v>204.58333333333334</v>
      </c>
      <c r="G604" s="67"/>
      <c r="H604" s="67"/>
      <c r="I604" s="67"/>
      <c r="J604" s="59">
        <v>39.057086464391681</v>
      </c>
      <c r="K604" s="41">
        <f t="shared" si="41"/>
        <v>2.2234939448981663</v>
      </c>
    </row>
    <row r="605" spans="1:11" x14ac:dyDescent="0.25">
      <c r="A605" s="9">
        <v>2000</v>
      </c>
      <c r="B605" s="10">
        <v>36729</v>
      </c>
      <c r="C605" s="9">
        <v>204</v>
      </c>
      <c r="D605" s="11">
        <v>0.625</v>
      </c>
      <c r="E605" s="7">
        <v>35.342083325367021</v>
      </c>
      <c r="F605" s="5">
        <f t="shared" si="40"/>
        <v>204.625</v>
      </c>
      <c r="G605" s="67"/>
      <c r="H605" s="67"/>
      <c r="I605" s="67"/>
      <c r="J605" s="59">
        <v>41.678455115081476</v>
      </c>
      <c r="K605" s="41">
        <f t="shared" si="41"/>
        <v>0.27162452571976559</v>
      </c>
    </row>
    <row r="606" spans="1:11" x14ac:dyDescent="0.25">
      <c r="A606" s="9">
        <v>2000</v>
      </c>
      <c r="B606" s="10">
        <v>36729</v>
      </c>
      <c r="C606" s="9">
        <v>204</v>
      </c>
      <c r="D606" s="11">
        <v>0.66666666666666696</v>
      </c>
      <c r="E606" s="7">
        <v>37.793125750519387</v>
      </c>
      <c r="F606" s="5">
        <f t="shared" si="40"/>
        <v>204.66666666666666</v>
      </c>
      <c r="G606" s="67"/>
      <c r="H606" s="67"/>
      <c r="I606" s="67"/>
      <c r="J606" s="59">
        <v>41.950079640801242</v>
      </c>
      <c r="K606" s="41">
        <f t="shared" si="41"/>
        <v>2.4510424251523659</v>
      </c>
    </row>
    <row r="607" spans="1:11" x14ac:dyDescent="0.25">
      <c r="A607" s="9">
        <v>2000</v>
      </c>
      <c r="B607" s="10">
        <v>36729</v>
      </c>
      <c r="C607" s="9">
        <v>204</v>
      </c>
      <c r="D607" s="11">
        <v>0.70833333333333304</v>
      </c>
      <c r="E607" s="36">
        <v>39.413338526983281</v>
      </c>
      <c r="F607" s="51">
        <f t="shared" si="40"/>
        <v>204.70833333333334</v>
      </c>
      <c r="G607" s="69">
        <f>LN(E607)</f>
        <v>3.6741043003057063</v>
      </c>
      <c r="H607" s="69"/>
      <c r="I607" s="69"/>
      <c r="J607" s="59">
        <v>43.334987380621946</v>
      </c>
      <c r="K607" s="41">
        <f t="shared" si="41"/>
        <v>1.6202127764638945</v>
      </c>
    </row>
    <row r="608" spans="1:11" x14ac:dyDescent="0.25">
      <c r="A608" s="9">
        <v>2000</v>
      </c>
      <c r="B608" s="10">
        <v>36729</v>
      </c>
      <c r="C608" s="9">
        <v>204</v>
      </c>
      <c r="D608" s="11">
        <v>0.75</v>
      </c>
      <c r="E608" s="36">
        <v>38.407728887849714</v>
      </c>
      <c r="F608" s="51">
        <f t="shared" si="40"/>
        <v>204.75</v>
      </c>
      <c r="G608" s="69">
        <f t="shared" ref="G608:G613" si="44">LN(E608)</f>
        <v>3.6482587124620505</v>
      </c>
      <c r="H608" s="69"/>
      <c r="I608" s="69"/>
      <c r="J608" s="59">
        <v>43.475968248624</v>
      </c>
      <c r="K608" s="42">
        <f t="shared" si="41"/>
        <v>-1.0056096391335672</v>
      </c>
    </row>
    <row r="609" spans="1:11" x14ac:dyDescent="0.25">
      <c r="A609" s="9">
        <v>2000</v>
      </c>
      <c r="B609" s="10">
        <v>36729</v>
      </c>
      <c r="C609" s="9">
        <v>204</v>
      </c>
      <c r="D609" s="11">
        <v>0.79166666666666696</v>
      </c>
      <c r="E609" s="36">
        <v>36.663641317426773</v>
      </c>
      <c r="F609" s="51">
        <f t="shared" si="40"/>
        <v>204.79166666666666</v>
      </c>
      <c r="G609" s="69">
        <f t="shared" si="44"/>
        <v>3.6017855641954841</v>
      </c>
      <c r="H609" s="69"/>
      <c r="I609" s="69"/>
      <c r="J609" s="59">
        <v>42.775620738313378</v>
      </c>
      <c r="K609" s="42">
        <f t="shared" si="41"/>
        <v>-1.7440875704229413</v>
      </c>
    </row>
    <row r="610" spans="1:11" x14ac:dyDescent="0.25">
      <c r="A610" s="9">
        <v>2000</v>
      </c>
      <c r="B610" s="10">
        <v>36729</v>
      </c>
      <c r="C610" s="9">
        <v>204</v>
      </c>
      <c r="D610" s="11">
        <v>0.83333333333333304</v>
      </c>
      <c r="E610" s="36">
        <v>34.974056295865516</v>
      </c>
      <c r="F610" s="51">
        <f t="shared" si="40"/>
        <v>204.83333333333334</v>
      </c>
      <c r="G610" s="69">
        <f t="shared" si="44"/>
        <v>3.554606537939212</v>
      </c>
      <c r="H610" s="69"/>
      <c r="I610" s="69"/>
      <c r="J610" s="59">
        <v>41.408589343662143</v>
      </c>
      <c r="K610" s="42">
        <f t="shared" si="41"/>
        <v>-1.6895850215612569</v>
      </c>
    </row>
    <row r="611" spans="1:11" x14ac:dyDescent="0.25">
      <c r="A611" s="9">
        <v>2000</v>
      </c>
      <c r="B611" s="10">
        <v>36729</v>
      </c>
      <c r="C611" s="9">
        <v>204</v>
      </c>
      <c r="D611" s="11">
        <v>0.875</v>
      </c>
      <c r="E611" s="36">
        <v>33.642288490798769</v>
      </c>
      <c r="F611" s="51">
        <f t="shared" si="40"/>
        <v>204.875</v>
      </c>
      <c r="G611" s="69">
        <f t="shared" si="44"/>
        <v>3.5157838616493549</v>
      </c>
      <c r="H611" s="69"/>
      <c r="I611" s="69"/>
      <c r="J611" s="59">
        <v>40.346487147359007</v>
      </c>
      <c r="K611" s="42">
        <f t="shared" si="41"/>
        <v>-1.3317678050667467</v>
      </c>
    </row>
    <row r="612" spans="1:11" x14ac:dyDescent="0.25">
      <c r="A612" s="9">
        <v>2000</v>
      </c>
      <c r="B612" s="10">
        <v>36729</v>
      </c>
      <c r="C612" s="9">
        <v>204</v>
      </c>
      <c r="D612" s="11">
        <v>0.91666666666666696</v>
      </c>
      <c r="E612" s="36">
        <v>31.542061491113238</v>
      </c>
      <c r="F612" s="51">
        <f t="shared" si="40"/>
        <v>204.91666666666666</v>
      </c>
      <c r="G612" s="69">
        <f t="shared" si="44"/>
        <v>3.4513219405629658</v>
      </c>
      <c r="H612" s="69"/>
      <c r="I612" s="69"/>
      <c r="J612" s="59">
        <v>39.184150120901329</v>
      </c>
      <c r="K612" s="42">
        <f t="shared" si="41"/>
        <v>-2.1002269996855318</v>
      </c>
    </row>
    <row r="613" spans="1:11" s="35" customFormat="1" x14ac:dyDescent="0.25">
      <c r="A613" s="38">
        <v>2000</v>
      </c>
      <c r="B613" s="39">
        <v>36729</v>
      </c>
      <c r="C613" s="38">
        <v>204</v>
      </c>
      <c r="D613" s="40">
        <v>0.95833333333333337</v>
      </c>
      <c r="E613" s="37">
        <v>29.659625558263492</v>
      </c>
      <c r="F613" s="52">
        <f t="shared" si="40"/>
        <v>204.95833333333334</v>
      </c>
      <c r="G613" s="70">
        <f t="shared" si="44"/>
        <v>3.3897867121615697</v>
      </c>
      <c r="H613" s="70">
        <f t="shared" ref="H613:H618" si="45">LN(E613)</f>
        <v>3.3897867121615697</v>
      </c>
      <c r="I613" s="70"/>
      <c r="J613" s="60">
        <v>37.199835208157481</v>
      </c>
      <c r="K613" s="37">
        <f t="shared" si="41"/>
        <v>-1.8824359328497451</v>
      </c>
    </row>
    <row r="614" spans="1:11" x14ac:dyDescent="0.25">
      <c r="A614" s="9">
        <v>2000</v>
      </c>
      <c r="B614" s="10">
        <v>36730</v>
      </c>
      <c r="C614" s="9">
        <v>205</v>
      </c>
      <c r="D614" s="11">
        <v>0</v>
      </c>
      <c r="E614" s="36">
        <v>29.47317094528135</v>
      </c>
      <c r="F614" s="51">
        <f t="shared" si="40"/>
        <v>205</v>
      </c>
      <c r="H614" s="69">
        <f t="shared" si="45"/>
        <v>3.3834803900545971</v>
      </c>
      <c r="I614" s="69"/>
      <c r="J614" s="59">
        <v>35.201487188366052</v>
      </c>
      <c r="K614" s="42">
        <f t="shared" si="41"/>
        <v>-0.18645461298214272</v>
      </c>
    </row>
    <row r="615" spans="1:11" x14ac:dyDescent="0.25">
      <c r="A615" s="9">
        <v>2000</v>
      </c>
      <c r="B615" s="10">
        <v>36730</v>
      </c>
      <c r="C615" s="9">
        <v>205</v>
      </c>
      <c r="D615" s="11">
        <v>4.1666666666666664E-2</v>
      </c>
      <c r="E615" s="36">
        <v>28.90405213154742</v>
      </c>
      <c r="F615" s="51">
        <f t="shared" si="40"/>
        <v>205.04166666666666</v>
      </c>
      <c r="H615" s="69">
        <f t="shared" si="45"/>
        <v>3.3639817974538504</v>
      </c>
      <c r="I615" s="69"/>
      <c r="J615" s="59">
        <v>34.52212184273322</v>
      </c>
      <c r="K615" s="42">
        <f t="shared" si="41"/>
        <v>-0.56911881373392958</v>
      </c>
    </row>
    <row r="616" spans="1:11" x14ac:dyDescent="0.25">
      <c r="A616" s="9">
        <v>2000</v>
      </c>
      <c r="B616" s="10">
        <v>36730</v>
      </c>
      <c r="C616" s="9">
        <v>205</v>
      </c>
      <c r="D616" s="11">
        <v>8.3333333333333301E-2</v>
      </c>
      <c r="E616" s="36">
        <v>28.478205310635914</v>
      </c>
      <c r="F616" s="51">
        <f t="shared" si="40"/>
        <v>205.08333333333334</v>
      </c>
      <c r="H616" s="69">
        <f t="shared" si="45"/>
        <v>3.349139068779964</v>
      </c>
      <c r="I616" s="69"/>
      <c r="J616" s="59">
        <v>33.094805329499899</v>
      </c>
      <c r="K616" s="42">
        <f t="shared" si="41"/>
        <v>-0.42584682091150583</v>
      </c>
    </row>
    <row r="617" spans="1:11" x14ac:dyDescent="0.25">
      <c r="A617" s="9">
        <v>2000</v>
      </c>
      <c r="B617" s="10">
        <v>36730</v>
      </c>
      <c r="C617" s="9">
        <v>205</v>
      </c>
      <c r="D617" s="11">
        <v>0.125</v>
      </c>
      <c r="E617" s="36">
        <v>27.707036072273471</v>
      </c>
      <c r="F617" s="51">
        <f t="shared" si="40"/>
        <v>205.125</v>
      </c>
      <c r="H617" s="69">
        <f t="shared" si="45"/>
        <v>3.3216863907676251</v>
      </c>
      <c r="I617" s="69"/>
      <c r="J617" s="59">
        <v>32.141381119917767</v>
      </c>
      <c r="K617" s="42">
        <f t="shared" si="41"/>
        <v>-0.77116923836244311</v>
      </c>
    </row>
    <row r="618" spans="1:11" x14ac:dyDescent="0.25">
      <c r="A618" s="9">
        <v>2000</v>
      </c>
      <c r="B618" s="10">
        <v>36730</v>
      </c>
      <c r="C618" s="9">
        <v>205</v>
      </c>
      <c r="D618" s="11">
        <v>0.16666666666666699</v>
      </c>
      <c r="E618" s="36">
        <v>27.543534026677829</v>
      </c>
      <c r="F618" s="51">
        <f t="shared" si="40"/>
        <v>205.16666666666666</v>
      </c>
      <c r="H618" s="69">
        <f t="shared" si="45"/>
        <v>3.3157678084765454</v>
      </c>
      <c r="I618" s="69"/>
      <c r="J618" s="59">
        <v>31.114200770457089</v>
      </c>
      <c r="K618" s="42">
        <f t="shared" si="41"/>
        <v>-0.16350204559564219</v>
      </c>
    </row>
    <row r="619" spans="1:11" x14ac:dyDescent="0.25">
      <c r="A619" s="9">
        <v>2000</v>
      </c>
      <c r="B619" s="10">
        <v>36730</v>
      </c>
      <c r="C619" s="9">
        <v>205</v>
      </c>
      <c r="D619" s="11">
        <v>0.20833333333333301</v>
      </c>
      <c r="E619" s="7">
        <v>27.979615175129265</v>
      </c>
      <c r="F619" s="5">
        <f t="shared" si="40"/>
        <v>205.20833333333334</v>
      </c>
      <c r="G619" s="67"/>
      <c r="H619" s="67"/>
      <c r="I619" s="67"/>
      <c r="J619" s="59">
        <v>30.712579654008646</v>
      </c>
      <c r="K619" s="41">
        <f t="shared" si="41"/>
        <v>0.43608114845143575</v>
      </c>
    </row>
    <row r="620" spans="1:11" x14ac:dyDescent="0.25">
      <c r="A620" s="9">
        <v>2000</v>
      </c>
      <c r="B620" s="10">
        <v>36730</v>
      </c>
      <c r="C620" s="9">
        <v>205</v>
      </c>
      <c r="D620" s="11">
        <v>0.25</v>
      </c>
      <c r="E620" s="7">
        <v>28.354632613558671</v>
      </c>
      <c r="F620" s="5">
        <f t="shared" si="40"/>
        <v>205.25</v>
      </c>
      <c r="G620" s="67"/>
      <c r="H620" s="67"/>
      <c r="I620" s="67"/>
      <c r="J620" s="59">
        <v>31.316976521239834</v>
      </c>
      <c r="K620" s="41">
        <f t="shared" si="41"/>
        <v>0.37501743842940627</v>
      </c>
    </row>
    <row r="621" spans="1:11" x14ac:dyDescent="0.25">
      <c r="A621" s="9">
        <v>2000</v>
      </c>
      <c r="B621" s="10">
        <v>36730</v>
      </c>
      <c r="C621" s="9">
        <v>205</v>
      </c>
      <c r="D621" s="11">
        <v>0.29166666666666702</v>
      </c>
      <c r="E621" s="7">
        <v>30.120413547652628</v>
      </c>
      <c r="F621" s="5">
        <f t="shared" si="40"/>
        <v>205.29166666666666</v>
      </c>
      <c r="G621" s="67"/>
      <c r="H621" s="67"/>
      <c r="I621" s="67"/>
      <c r="J621" s="59">
        <v>31.623620684622765</v>
      </c>
      <c r="K621" s="41">
        <f t="shared" si="41"/>
        <v>1.7657809340939572</v>
      </c>
    </row>
    <row r="622" spans="1:11" x14ac:dyDescent="0.25">
      <c r="A622" s="9">
        <v>2000</v>
      </c>
      <c r="B622" s="10">
        <v>36730</v>
      </c>
      <c r="C622" s="9">
        <v>205</v>
      </c>
      <c r="D622" s="11">
        <v>0.33333333333333298</v>
      </c>
      <c r="E622" s="7">
        <v>30.099370303283795</v>
      </c>
      <c r="F622" s="5">
        <f t="shared" si="40"/>
        <v>205.33333333333334</v>
      </c>
      <c r="G622" s="67"/>
      <c r="H622" s="67"/>
      <c r="I622" s="67"/>
      <c r="J622" s="59">
        <v>33.527578245836246</v>
      </c>
      <c r="K622" s="41">
        <f t="shared" si="41"/>
        <v>-2.1043244368833314E-2</v>
      </c>
    </row>
    <row r="623" spans="1:11" x14ac:dyDescent="0.25">
      <c r="A623" s="9">
        <v>2000</v>
      </c>
      <c r="B623" s="10">
        <v>36730</v>
      </c>
      <c r="C623" s="9">
        <v>205</v>
      </c>
      <c r="D623" s="11">
        <v>0.375</v>
      </c>
      <c r="E623" s="7">
        <v>30.062872341408568</v>
      </c>
      <c r="F623" s="5">
        <f t="shared" si="40"/>
        <v>205.375</v>
      </c>
      <c r="G623" s="67"/>
      <c r="H623" s="67"/>
      <c r="I623" s="67"/>
      <c r="J623" s="59">
        <v>34.7471075085042</v>
      </c>
      <c r="K623" s="41">
        <f t="shared" si="41"/>
        <v>-3.6497961875227247E-2</v>
      </c>
    </row>
    <row r="624" spans="1:11" x14ac:dyDescent="0.25">
      <c r="A624" s="9">
        <v>2000</v>
      </c>
      <c r="B624" s="10">
        <v>36730</v>
      </c>
      <c r="C624" s="9">
        <v>205</v>
      </c>
      <c r="D624" s="11">
        <v>0.41666666666666702</v>
      </c>
      <c r="E624" s="7">
        <v>29.967380651184996</v>
      </c>
      <c r="F624" s="5">
        <f t="shared" si="40"/>
        <v>205.41666666666666</v>
      </c>
      <c r="G624" s="67"/>
      <c r="H624" s="67"/>
      <c r="I624" s="67"/>
      <c r="J624" s="59">
        <v>34.52212184273322</v>
      </c>
      <c r="K624" s="41">
        <f t="shared" si="41"/>
        <v>-9.5491690223571624E-2</v>
      </c>
    </row>
    <row r="625" spans="1:11" x14ac:dyDescent="0.25">
      <c r="A625" s="9">
        <v>2000</v>
      </c>
      <c r="B625" s="10">
        <v>36730</v>
      </c>
      <c r="C625" s="9">
        <v>205</v>
      </c>
      <c r="D625" s="11">
        <v>0.45833333333333298</v>
      </c>
      <c r="E625" s="7">
        <v>29.848211436212594</v>
      </c>
      <c r="F625" s="5">
        <f t="shared" si="40"/>
        <v>205.45833333333334</v>
      </c>
      <c r="G625" s="67"/>
      <c r="H625" s="67"/>
      <c r="I625" s="67"/>
      <c r="J625" s="59">
        <v>33.7460823270075</v>
      </c>
      <c r="K625" s="41">
        <f t="shared" si="41"/>
        <v>-0.11916921497240196</v>
      </c>
    </row>
    <row r="626" spans="1:11" x14ac:dyDescent="0.25">
      <c r="A626" s="9">
        <v>2000</v>
      </c>
      <c r="B626" s="10">
        <v>36730</v>
      </c>
      <c r="C626" s="9">
        <v>205</v>
      </c>
      <c r="D626" s="11">
        <v>0.5</v>
      </c>
      <c r="E626" s="7">
        <v>30.15099035519566</v>
      </c>
      <c r="F626" s="5">
        <f t="shared" si="40"/>
        <v>205.5</v>
      </c>
      <c r="G626" s="67"/>
      <c r="H626" s="67"/>
      <c r="I626" s="67"/>
      <c r="J626" s="59">
        <v>33.7460823270075</v>
      </c>
      <c r="K626" s="41">
        <f t="shared" si="41"/>
        <v>0.30277891898306564</v>
      </c>
    </row>
    <row r="627" spans="1:11" x14ac:dyDescent="0.25">
      <c r="A627" s="9">
        <v>2000</v>
      </c>
      <c r="B627" s="10">
        <v>36730</v>
      </c>
      <c r="C627" s="9">
        <v>205</v>
      </c>
      <c r="D627" s="11">
        <v>0.54166666666666696</v>
      </c>
      <c r="E627" s="7">
        <v>30.674003946144982</v>
      </c>
      <c r="F627" s="5">
        <f t="shared" si="40"/>
        <v>205.54166666666666</v>
      </c>
      <c r="G627" s="67"/>
      <c r="H627" s="67"/>
      <c r="I627" s="67"/>
      <c r="J627" s="59">
        <v>34.298592947134829</v>
      </c>
      <c r="K627" s="41">
        <f t="shared" si="41"/>
        <v>0.52301359094932209</v>
      </c>
    </row>
    <row r="628" spans="1:11" x14ac:dyDescent="0.25">
      <c r="A628" s="9">
        <v>2000</v>
      </c>
      <c r="B628" s="10">
        <v>36730</v>
      </c>
      <c r="C628" s="9">
        <v>205</v>
      </c>
      <c r="D628" s="11">
        <v>0.58333333333333304</v>
      </c>
      <c r="E628" s="7">
        <v>30.896585038275244</v>
      </c>
      <c r="F628" s="5">
        <f t="shared" si="40"/>
        <v>205.58333333333334</v>
      </c>
      <c r="G628" s="67"/>
      <c r="H628" s="67"/>
      <c r="I628" s="67"/>
      <c r="J628" s="59">
        <v>35.087338236227723</v>
      </c>
      <c r="K628" s="41">
        <f t="shared" si="41"/>
        <v>0.22258109213026245</v>
      </c>
    </row>
    <row r="629" spans="1:11" x14ac:dyDescent="0.25">
      <c r="A629" s="9">
        <v>2000</v>
      </c>
      <c r="B629" s="10">
        <v>36730</v>
      </c>
      <c r="C629" s="9">
        <v>205</v>
      </c>
      <c r="D629" s="11">
        <v>0.625</v>
      </c>
      <c r="E629" s="36">
        <v>31.336609789348675</v>
      </c>
      <c r="F629" s="51">
        <f t="shared" si="40"/>
        <v>205.625</v>
      </c>
      <c r="G629" s="69"/>
      <c r="H629" s="69"/>
      <c r="I629" s="69"/>
      <c r="J629" s="59">
        <v>35.087338236227723</v>
      </c>
      <c r="K629" s="41">
        <f t="shared" si="41"/>
        <v>0.44002475107343031</v>
      </c>
    </row>
    <row r="630" spans="1:11" x14ac:dyDescent="0.25">
      <c r="A630" s="9">
        <v>2000</v>
      </c>
      <c r="B630" s="10">
        <v>36730</v>
      </c>
      <c r="C630" s="9">
        <v>205</v>
      </c>
      <c r="D630" s="11">
        <v>0.66666666666666696</v>
      </c>
      <c r="E630" s="36">
        <v>30.889371525005107</v>
      </c>
      <c r="F630" s="51">
        <f t="shared" si="40"/>
        <v>205.66666666666666</v>
      </c>
      <c r="G630" s="69">
        <f t="shared" ref="G630:G644" si="46">LN(E630)</f>
        <v>3.4304121611425873</v>
      </c>
      <c r="H630" s="69"/>
      <c r="I630" s="69"/>
      <c r="J630" s="59">
        <v>35.316007499060731</v>
      </c>
      <c r="K630" s="42">
        <f t="shared" si="41"/>
        <v>-0.44723826434356795</v>
      </c>
    </row>
    <row r="631" spans="1:11" x14ac:dyDescent="0.25">
      <c r="A631" s="9">
        <v>2000</v>
      </c>
      <c r="B631" s="10">
        <v>36730</v>
      </c>
      <c r="C631" s="9">
        <v>205</v>
      </c>
      <c r="D631" s="11">
        <v>0.70833333333333304</v>
      </c>
      <c r="E631" s="36">
        <v>30.708889327787261</v>
      </c>
      <c r="F631" s="51">
        <f t="shared" si="40"/>
        <v>205.70833333333334</v>
      </c>
      <c r="G631" s="69">
        <f t="shared" si="46"/>
        <v>3.424552167331345</v>
      </c>
      <c r="H631" s="69"/>
      <c r="I631" s="69"/>
      <c r="J631" s="59">
        <v>34.7471075085042</v>
      </c>
      <c r="K631" s="42">
        <f t="shared" si="41"/>
        <v>-0.1804821972178452</v>
      </c>
    </row>
    <row r="632" spans="1:11" x14ac:dyDescent="0.25">
      <c r="A632" s="9">
        <v>2000</v>
      </c>
      <c r="B632" s="10">
        <v>36730</v>
      </c>
      <c r="C632" s="9">
        <v>205</v>
      </c>
      <c r="D632" s="11">
        <v>0.75</v>
      </c>
      <c r="E632" s="36">
        <v>30.377439759104909</v>
      </c>
      <c r="F632" s="51">
        <f t="shared" si="40"/>
        <v>205.75</v>
      </c>
      <c r="G632" s="69">
        <f t="shared" si="46"/>
        <v>3.4137002197225352</v>
      </c>
      <c r="H632" s="69"/>
      <c r="I632" s="69"/>
      <c r="J632" s="59">
        <v>34.410175889630366</v>
      </c>
      <c r="K632" s="42">
        <f t="shared" si="41"/>
        <v>-0.33144956868235198</v>
      </c>
    </row>
    <row r="633" spans="1:11" x14ac:dyDescent="0.25">
      <c r="A633" s="9">
        <v>2000</v>
      </c>
      <c r="B633" s="10">
        <v>36730</v>
      </c>
      <c r="C633" s="9">
        <v>205</v>
      </c>
      <c r="D633" s="11">
        <v>0.79166666666666696</v>
      </c>
      <c r="E633" s="36">
        <v>29.225006656198033</v>
      </c>
      <c r="F633" s="51">
        <f t="shared" si="40"/>
        <v>205.79166666666666</v>
      </c>
      <c r="G633" s="69">
        <f t="shared" si="46"/>
        <v>3.3750247351150962</v>
      </c>
      <c r="H633" s="69"/>
      <c r="I633" s="69"/>
      <c r="J633" s="59">
        <v>33.855867797494511</v>
      </c>
      <c r="K633" s="42">
        <f t="shared" si="41"/>
        <v>-1.1524331029068762</v>
      </c>
    </row>
    <row r="634" spans="1:11" x14ac:dyDescent="0.25">
      <c r="A634" s="9">
        <v>2000</v>
      </c>
      <c r="B634" s="10">
        <v>36730</v>
      </c>
      <c r="C634" s="9">
        <v>205</v>
      </c>
      <c r="D634" s="11">
        <v>0.83333333333333304</v>
      </c>
      <c r="E634" s="36">
        <v>27.212753990188407</v>
      </c>
      <c r="F634" s="51">
        <f t="shared" si="40"/>
        <v>205.83333333333334</v>
      </c>
      <c r="G634" s="69">
        <f t="shared" si="46"/>
        <v>3.3036857601023506</v>
      </c>
      <c r="H634" s="69"/>
      <c r="I634" s="69"/>
      <c r="J634" s="59">
        <v>32.667618632237904</v>
      </c>
      <c r="K634" s="42">
        <f t="shared" si="41"/>
        <v>-2.0122526660096263</v>
      </c>
    </row>
    <row r="635" spans="1:11" x14ac:dyDescent="0.25">
      <c r="A635" s="9">
        <v>2000</v>
      </c>
      <c r="B635" s="10">
        <v>36730</v>
      </c>
      <c r="C635" s="9">
        <v>205</v>
      </c>
      <c r="D635" s="11">
        <v>0.875</v>
      </c>
      <c r="E635" s="36">
        <v>25.896308782632275</v>
      </c>
      <c r="F635" s="51">
        <f t="shared" si="40"/>
        <v>205.875</v>
      </c>
      <c r="G635" s="69">
        <f t="shared" si="46"/>
        <v>3.2541004405037444</v>
      </c>
      <c r="H635" s="69"/>
      <c r="I635" s="69"/>
      <c r="J635" s="59">
        <v>30.414769564921833</v>
      </c>
      <c r="K635" s="42">
        <f t="shared" si="41"/>
        <v>-1.3164452075561321</v>
      </c>
    </row>
    <row r="636" spans="1:11" x14ac:dyDescent="0.25">
      <c r="A636" s="9">
        <v>2000</v>
      </c>
      <c r="B636" s="10">
        <v>36730</v>
      </c>
      <c r="C636" s="9">
        <v>205</v>
      </c>
      <c r="D636" s="11">
        <v>0.91666666666666696</v>
      </c>
      <c r="E636" s="36">
        <v>24.54320403085033</v>
      </c>
      <c r="F636" s="51">
        <f t="shared" si="40"/>
        <v>205.91666666666666</v>
      </c>
      <c r="G636" s="69">
        <f t="shared" si="46"/>
        <v>3.2004349943644126</v>
      </c>
      <c r="H636" s="69"/>
      <c r="I636" s="69"/>
      <c r="J636" s="59">
        <v>28.874542696937542</v>
      </c>
      <c r="K636" s="42">
        <f t="shared" si="41"/>
        <v>-1.3531047517819452</v>
      </c>
    </row>
    <row r="637" spans="1:11" s="35" customFormat="1" x14ac:dyDescent="0.25">
      <c r="A637" s="38">
        <v>2000</v>
      </c>
      <c r="B637" s="39">
        <v>36730</v>
      </c>
      <c r="C637" s="38">
        <v>205</v>
      </c>
      <c r="D637" s="40">
        <v>0.95833333333333337</v>
      </c>
      <c r="E637" s="37">
        <v>23.616579560360339</v>
      </c>
      <c r="F637" s="52">
        <f t="shared" si="40"/>
        <v>205.95833333333334</v>
      </c>
      <c r="G637" s="70">
        <f t="shared" si="46"/>
        <v>3.1619489891213548</v>
      </c>
      <c r="H637" s="70"/>
      <c r="I637" s="70"/>
      <c r="J637" s="60">
        <v>27.146505612674851</v>
      </c>
      <c r="K637" s="37">
        <f t="shared" si="41"/>
        <v>-0.92662447048999041</v>
      </c>
    </row>
    <row r="638" spans="1:11" x14ac:dyDescent="0.25">
      <c r="A638" s="9">
        <v>2000</v>
      </c>
      <c r="B638" s="10">
        <v>36731</v>
      </c>
      <c r="C638" s="9">
        <v>206</v>
      </c>
      <c r="D638" s="11">
        <v>0</v>
      </c>
      <c r="E638" s="36">
        <v>22.787362246853156</v>
      </c>
      <c r="F638" s="51">
        <f t="shared" si="40"/>
        <v>206</v>
      </c>
      <c r="G638" s="69">
        <f t="shared" si="46"/>
        <v>3.1262060948676136</v>
      </c>
      <c r="H638" s="69"/>
      <c r="I638" s="69"/>
      <c r="J638" s="59">
        <v>25.93974455691971</v>
      </c>
      <c r="K638" s="42">
        <f t="shared" si="41"/>
        <v>-0.82921731350718275</v>
      </c>
    </row>
    <row r="639" spans="1:11" x14ac:dyDescent="0.25">
      <c r="A639" s="9">
        <v>2000</v>
      </c>
      <c r="B639" s="10">
        <v>36731</v>
      </c>
      <c r="C639" s="9">
        <v>206</v>
      </c>
      <c r="D639" s="11">
        <v>4.1666666666666664E-2</v>
      </c>
      <c r="E639" s="36">
        <v>21.632945788171877</v>
      </c>
      <c r="F639" s="51">
        <f t="shared" si="40"/>
        <v>206.04166666666666</v>
      </c>
      <c r="G639" s="69">
        <f t="shared" si="46"/>
        <v>3.0742174206213124</v>
      </c>
      <c r="H639" s="69"/>
      <c r="I639" s="69"/>
      <c r="J639" s="59">
        <v>24.948166471503441</v>
      </c>
      <c r="K639" s="42">
        <f t="shared" si="41"/>
        <v>-1.1544164586812791</v>
      </c>
    </row>
    <row r="640" spans="1:11" x14ac:dyDescent="0.25">
      <c r="A640" s="9">
        <v>2000</v>
      </c>
      <c r="B640" s="10">
        <v>36731</v>
      </c>
      <c r="C640" s="9">
        <v>206</v>
      </c>
      <c r="D640" s="11">
        <v>8.3333333333333301E-2</v>
      </c>
      <c r="E640" s="36">
        <v>20.930472659325588</v>
      </c>
      <c r="F640" s="51">
        <f t="shared" si="40"/>
        <v>206.08333333333334</v>
      </c>
      <c r="G640" s="69">
        <f t="shared" si="46"/>
        <v>3.0412061190660626</v>
      </c>
      <c r="H640" s="69"/>
      <c r="I640" s="69"/>
      <c r="J640" s="59">
        <v>23.684772506793877</v>
      </c>
      <c r="K640" s="42">
        <f t="shared" si="41"/>
        <v>-0.70247312884628954</v>
      </c>
    </row>
    <row r="641" spans="1:11" x14ac:dyDescent="0.25">
      <c r="A641" s="9">
        <v>2000</v>
      </c>
      <c r="B641" s="10">
        <v>36731</v>
      </c>
      <c r="C641" s="9">
        <v>206</v>
      </c>
      <c r="D641" s="11">
        <v>0.125</v>
      </c>
      <c r="E641" s="36">
        <v>20.081235725182189</v>
      </c>
      <c r="F641" s="51">
        <f t="shared" si="40"/>
        <v>206.125</v>
      </c>
      <c r="G641" s="69">
        <f t="shared" si="46"/>
        <v>2.9997858330287288</v>
      </c>
      <c r="H641" s="69"/>
      <c r="I641" s="69"/>
      <c r="J641" s="59">
        <v>22.705526008993871</v>
      </c>
      <c r="K641" s="42">
        <f t="shared" si="41"/>
        <v>-0.84923693414339851</v>
      </c>
    </row>
    <row r="642" spans="1:11" x14ac:dyDescent="0.25">
      <c r="A642" s="9">
        <v>2000</v>
      </c>
      <c r="B642" s="10">
        <v>36731</v>
      </c>
      <c r="C642" s="9">
        <v>206</v>
      </c>
      <c r="D642" s="11">
        <v>0.16666666666666699</v>
      </c>
      <c r="E642" s="36">
        <v>19.282776807111595</v>
      </c>
      <c r="F642" s="51">
        <f t="shared" ref="F642:F705" si="47">SUM(C642+D642)</f>
        <v>206.16666666666666</v>
      </c>
      <c r="G642" s="69">
        <f t="shared" si="46"/>
        <v>2.959212304076881</v>
      </c>
      <c r="H642" s="69"/>
      <c r="I642" s="69"/>
      <c r="J642" s="59">
        <v>21.76676644021877</v>
      </c>
      <c r="K642" s="42">
        <f t="shared" si="41"/>
        <v>-0.79845891807059388</v>
      </c>
    </row>
    <row r="643" spans="1:11" x14ac:dyDescent="0.25">
      <c r="A643" s="9">
        <v>2000</v>
      </c>
      <c r="B643" s="10">
        <v>36731</v>
      </c>
      <c r="C643" s="9">
        <v>206</v>
      </c>
      <c r="D643" s="11">
        <v>0.20833333333333301</v>
      </c>
      <c r="E643" s="36">
        <v>18.489929643062911</v>
      </c>
      <c r="F643" s="51">
        <f t="shared" si="47"/>
        <v>206.20833333333334</v>
      </c>
      <c r="G643" s="69">
        <f t="shared" si="46"/>
        <v>2.9172262402572842</v>
      </c>
      <c r="H643" s="69"/>
      <c r="I643" s="69"/>
      <c r="J643" s="59">
        <v>20.866819869108546</v>
      </c>
      <c r="K643" s="42">
        <f t="shared" ref="K643:K706" si="48">E643-E642</f>
        <v>-0.79284716404868405</v>
      </c>
    </row>
    <row r="644" spans="1:11" x14ac:dyDescent="0.25">
      <c r="A644" s="9">
        <v>2000</v>
      </c>
      <c r="B644" s="10">
        <v>36731</v>
      </c>
      <c r="C644" s="9">
        <v>206</v>
      </c>
      <c r="D644" s="11">
        <v>0.25</v>
      </c>
      <c r="E644" s="36">
        <v>18.166312931611692</v>
      </c>
      <c r="F644" s="51">
        <f t="shared" si="47"/>
        <v>206.25</v>
      </c>
      <c r="G644" s="69">
        <f t="shared" si="46"/>
        <v>2.8995689411571113</v>
      </c>
      <c r="H644" s="69"/>
      <c r="I644" s="69"/>
      <c r="J644" s="59">
        <v>19.874556212912704</v>
      </c>
      <c r="K644" s="42">
        <f t="shared" si="48"/>
        <v>-0.32361671145121917</v>
      </c>
    </row>
    <row r="645" spans="1:11" x14ac:dyDescent="0.25">
      <c r="A645" s="9">
        <v>2000</v>
      </c>
      <c r="B645" s="10">
        <v>36731</v>
      </c>
      <c r="C645" s="9">
        <v>206</v>
      </c>
      <c r="D645" s="11">
        <v>0.29166666666666702</v>
      </c>
      <c r="E645" s="7">
        <v>18.179268549943554</v>
      </c>
      <c r="F645" s="5">
        <f t="shared" si="47"/>
        <v>206.29166666666666</v>
      </c>
      <c r="G645" s="67"/>
      <c r="H645" s="67"/>
      <c r="I645" s="67"/>
      <c r="J645" s="59">
        <v>19.427786427179541</v>
      </c>
      <c r="K645" s="41">
        <f t="shared" si="48"/>
        <v>1.2955618331861984E-2</v>
      </c>
    </row>
    <row r="646" spans="1:11" x14ac:dyDescent="0.25">
      <c r="A646" s="9">
        <v>2000</v>
      </c>
      <c r="B646" s="10">
        <v>36731</v>
      </c>
      <c r="C646" s="9">
        <v>206</v>
      </c>
      <c r="D646" s="11">
        <v>0.33333333333333298</v>
      </c>
      <c r="E646" s="7">
        <v>17.657635500546899</v>
      </c>
      <c r="F646" s="5">
        <f t="shared" si="47"/>
        <v>206.33333333333334</v>
      </c>
      <c r="G646" s="67"/>
      <c r="H646" s="67"/>
      <c r="I646" s="67"/>
      <c r="J646" s="59">
        <v>19.364787342761236</v>
      </c>
      <c r="K646" s="41">
        <f t="shared" si="48"/>
        <v>-0.52163304939665522</v>
      </c>
    </row>
    <row r="647" spans="1:11" x14ac:dyDescent="0.25">
      <c r="A647" s="9">
        <v>2000</v>
      </c>
      <c r="B647" s="10">
        <v>36731</v>
      </c>
      <c r="C647" s="9">
        <v>206</v>
      </c>
      <c r="D647" s="11">
        <v>0.375</v>
      </c>
      <c r="E647" s="7">
        <v>17.352636849533997</v>
      </c>
      <c r="F647" s="5">
        <f t="shared" si="47"/>
        <v>206.375</v>
      </c>
      <c r="G647" s="67"/>
      <c r="H647" s="67"/>
      <c r="I647" s="67"/>
      <c r="J647" s="59">
        <v>18.806909546467306</v>
      </c>
      <c r="K647" s="41">
        <f t="shared" si="48"/>
        <v>-0.30499865101290169</v>
      </c>
    </row>
    <row r="648" spans="1:11" x14ac:dyDescent="0.25">
      <c r="A648" s="9">
        <v>2000</v>
      </c>
      <c r="B648" s="10">
        <v>36731</v>
      </c>
      <c r="C648" s="9">
        <v>206</v>
      </c>
      <c r="D648" s="11">
        <v>0.41666666666666702</v>
      </c>
      <c r="E648" s="7">
        <v>16.914680747103514</v>
      </c>
      <c r="F648" s="5">
        <f t="shared" si="47"/>
        <v>206.41666666666666</v>
      </c>
      <c r="G648" s="67"/>
      <c r="H648" s="67"/>
      <c r="I648" s="67"/>
      <c r="J648" s="59">
        <v>18.443948671094297</v>
      </c>
      <c r="K648" s="41">
        <f t="shared" si="48"/>
        <v>-0.43795610243048344</v>
      </c>
    </row>
    <row r="649" spans="1:11" x14ac:dyDescent="0.25">
      <c r="A649" s="9">
        <v>2000</v>
      </c>
      <c r="B649" s="10">
        <v>36731</v>
      </c>
      <c r="C649" s="9">
        <v>206</v>
      </c>
      <c r="D649" s="11">
        <v>0.45833333333333298</v>
      </c>
      <c r="E649" s="7">
        <v>16.689692610583986</v>
      </c>
      <c r="F649" s="5">
        <f t="shared" si="47"/>
        <v>206.45833333333334</v>
      </c>
      <c r="G649" s="67"/>
      <c r="H649" s="67"/>
      <c r="I649" s="67"/>
      <c r="J649" s="59">
        <v>18.087992699781996</v>
      </c>
      <c r="K649" s="41">
        <f t="shared" si="48"/>
        <v>-0.22498813651952787</v>
      </c>
    </row>
    <row r="650" spans="1:11" x14ac:dyDescent="0.25">
      <c r="A650" s="9">
        <v>2000</v>
      </c>
      <c r="B650" s="10">
        <v>36731</v>
      </c>
      <c r="C650" s="9">
        <v>206</v>
      </c>
      <c r="D650" s="11">
        <v>0.5</v>
      </c>
      <c r="E650" s="7">
        <v>17.423662315794424</v>
      </c>
      <c r="F650" s="5">
        <f t="shared" si="47"/>
        <v>206.5</v>
      </c>
      <c r="G650" s="67"/>
      <c r="H650" s="67"/>
      <c r="I650" s="67"/>
      <c r="J650" s="59">
        <v>17.912599203761527</v>
      </c>
      <c r="K650" s="41">
        <f t="shared" si="48"/>
        <v>0.7339697052104377</v>
      </c>
    </row>
    <row r="651" spans="1:11" x14ac:dyDescent="0.25">
      <c r="A651" s="9">
        <v>2000</v>
      </c>
      <c r="B651" s="10">
        <v>36731</v>
      </c>
      <c r="C651" s="9">
        <v>206</v>
      </c>
      <c r="D651" s="11">
        <v>0.54166666666666696</v>
      </c>
      <c r="E651" s="7">
        <v>17.888318425562602</v>
      </c>
      <c r="F651" s="5">
        <f t="shared" si="47"/>
        <v>206.54166666666666</v>
      </c>
      <c r="G651" s="67"/>
      <c r="H651" s="67"/>
      <c r="I651" s="67"/>
      <c r="J651" s="59">
        <v>18.685135811362272</v>
      </c>
      <c r="K651" s="41">
        <f t="shared" si="48"/>
        <v>0.46465610976817828</v>
      </c>
    </row>
    <row r="652" spans="1:11" x14ac:dyDescent="0.25">
      <c r="A652" s="9">
        <v>2000</v>
      </c>
      <c r="B652" s="10">
        <v>36731</v>
      </c>
      <c r="C652" s="9">
        <v>206</v>
      </c>
      <c r="D652" s="11">
        <v>0.58333333333333304</v>
      </c>
      <c r="E652" s="36">
        <v>18.21506476914977</v>
      </c>
      <c r="F652" s="51">
        <f t="shared" si="47"/>
        <v>206.58333333333334</v>
      </c>
      <c r="G652" s="69"/>
      <c r="H652" s="69"/>
      <c r="I652" s="69"/>
      <c r="J652" s="59">
        <v>19.681838980332216</v>
      </c>
      <c r="K652" s="41">
        <f t="shared" si="48"/>
        <v>0.32674634358716759</v>
      </c>
    </row>
    <row r="653" spans="1:11" x14ac:dyDescent="0.25">
      <c r="A653" s="9">
        <v>2000</v>
      </c>
      <c r="B653" s="10">
        <v>36731</v>
      </c>
      <c r="C653" s="9">
        <v>206</v>
      </c>
      <c r="D653" s="11">
        <v>0.625</v>
      </c>
      <c r="E653" s="36">
        <v>18.164859849027106</v>
      </c>
      <c r="F653" s="51">
        <f t="shared" si="47"/>
        <v>206.625</v>
      </c>
      <c r="G653" s="69">
        <f t="shared" ref="G653:G668" si="49">LN(E653)</f>
        <v>2.8994889502031098</v>
      </c>
      <c r="H653" s="69"/>
      <c r="I653" s="69"/>
      <c r="J653" s="59">
        <v>20.331600110016829</v>
      </c>
      <c r="K653" s="42">
        <f t="shared" si="48"/>
        <v>-5.020492012266331E-2</v>
      </c>
    </row>
    <row r="654" spans="1:11" x14ac:dyDescent="0.25">
      <c r="A654" s="9">
        <v>2000</v>
      </c>
      <c r="B654" s="10">
        <v>36731</v>
      </c>
      <c r="C654" s="9">
        <v>206</v>
      </c>
      <c r="D654" s="11">
        <v>0.66666666666666696</v>
      </c>
      <c r="E654" s="36">
        <v>18.047504465411361</v>
      </c>
      <c r="F654" s="51">
        <f t="shared" si="47"/>
        <v>206.66666666666666</v>
      </c>
      <c r="G654" s="69">
        <f t="shared" si="49"/>
        <v>2.8930074184566292</v>
      </c>
      <c r="H654" s="69"/>
      <c r="I654" s="69"/>
      <c r="J654" s="59">
        <v>20.464104091312656</v>
      </c>
      <c r="K654" s="42">
        <f t="shared" si="48"/>
        <v>-0.11735538361574527</v>
      </c>
    </row>
    <row r="655" spans="1:11" x14ac:dyDescent="0.25">
      <c r="A655" s="9">
        <v>2000</v>
      </c>
      <c r="B655" s="10">
        <v>36731</v>
      </c>
      <c r="C655" s="9">
        <v>206</v>
      </c>
      <c r="D655" s="11">
        <v>0.70833333333333304</v>
      </c>
      <c r="E655" s="36">
        <v>17.90029388985149</v>
      </c>
      <c r="F655" s="51">
        <f t="shared" si="47"/>
        <v>206.70833333333334</v>
      </c>
      <c r="G655" s="69">
        <f t="shared" si="49"/>
        <v>2.884817131139386</v>
      </c>
      <c r="H655" s="69"/>
      <c r="I655" s="69"/>
      <c r="J655" s="59">
        <v>20.597471620237002</v>
      </c>
      <c r="K655" s="42">
        <f t="shared" si="48"/>
        <v>-0.14721057555987116</v>
      </c>
    </row>
    <row r="656" spans="1:11" x14ac:dyDescent="0.25">
      <c r="A656" s="9">
        <v>2000</v>
      </c>
      <c r="B656" s="10">
        <v>36731</v>
      </c>
      <c r="C656" s="9">
        <v>206</v>
      </c>
      <c r="D656" s="11">
        <v>0.75</v>
      </c>
      <c r="E656" s="36">
        <v>17.557954701813738</v>
      </c>
      <c r="F656" s="51">
        <f t="shared" si="47"/>
        <v>206.75</v>
      </c>
      <c r="G656" s="69">
        <f t="shared" si="49"/>
        <v>2.8655071065834852</v>
      </c>
      <c r="H656" s="69"/>
      <c r="I656" s="69"/>
      <c r="J656" s="59">
        <v>20.53067956143655</v>
      </c>
      <c r="K656" s="42">
        <f t="shared" si="48"/>
        <v>-0.34233918803775154</v>
      </c>
    </row>
    <row r="657" spans="1:11" x14ac:dyDescent="0.25">
      <c r="A657" s="9">
        <v>2000</v>
      </c>
      <c r="B657" s="10">
        <v>36731</v>
      </c>
      <c r="C657" s="9">
        <v>206</v>
      </c>
      <c r="D657" s="11">
        <v>0.79166666666666696</v>
      </c>
      <c r="E657" s="36">
        <v>16.855438609138027</v>
      </c>
      <c r="F657" s="51">
        <f t="shared" si="47"/>
        <v>206.79166666666666</v>
      </c>
      <c r="G657" s="69">
        <f t="shared" si="49"/>
        <v>2.824673370841543</v>
      </c>
      <c r="H657" s="69"/>
      <c r="I657" s="69"/>
      <c r="J657" s="59">
        <v>20.13445106854088</v>
      </c>
      <c r="K657" s="42">
        <f t="shared" si="48"/>
        <v>-0.70251609267571169</v>
      </c>
    </row>
    <row r="658" spans="1:11" x14ac:dyDescent="0.25">
      <c r="A658" s="9">
        <v>2000</v>
      </c>
      <c r="B658" s="10">
        <v>36731</v>
      </c>
      <c r="C658" s="9">
        <v>206</v>
      </c>
      <c r="D658" s="11">
        <v>0.83333333333333304</v>
      </c>
      <c r="E658" s="36">
        <v>16.288580763688078</v>
      </c>
      <c r="F658" s="51">
        <f t="shared" si="47"/>
        <v>206.83333333333334</v>
      </c>
      <c r="G658" s="69">
        <f t="shared" si="49"/>
        <v>2.7904642956563301</v>
      </c>
      <c r="H658" s="69"/>
      <c r="I658" s="69"/>
      <c r="J658" s="59">
        <v>19.301992547424057</v>
      </c>
      <c r="K658" s="42">
        <f t="shared" si="48"/>
        <v>-0.56685784544994888</v>
      </c>
    </row>
    <row r="659" spans="1:11" x14ac:dyDescent="0.25">
      <c r="A659" s="9">
        <v>2000</v>
      </c>
      <c r="B659" s="10">
        <v>36731</v>
      </c>
      <c r="C659" s="9">
        <v>206</v>
      </c>
      <c r="D659" s="11">
        <v>0.875</v>
      </c>
      <c r="E659" s="36">
        <v>15.693709239203676</v>
      </c>
      <c r="F659" s="51">
        <f t="shared" si="47"/>
        <v>206.875</v>
      </c>
      <c r="G659" s="69">
        <f t="shared" si="49"/>
        <v>2.7532599466573777</v>
      </c>
      <c r="H659" s="69"/>
      <c r="I659" s="69"/>
      <c r="J659" s="59">
        <v>18.564150554689856</v>
      </c>
      <c r="K659" s="42">
        <f t="shared" si="48"/>
        <v>-0.59487152448440206</v>
      </c>
    </row>
    <row r="660" spans="1:11" x14ac:dyDescent="0.25">
      <c r="A660" s="9">
        <v>2000</v>
      </c>
      <c r="B660" s="10">
        <v>36731</v>
      </c>
      <c r="C660" s="9">
        <v>206</v>
      </c>
      <c r="D660" s="11">
        <v>0.91666666666666696</v>
      </c>
      <c r="E660" s="36">
        <v>15.030115472920492</v>
      </c>
      <c r="F660" s="51">
        <f t="shared" si="47"/>
        <v>206.91666666666666</v>
      </c>
      <c r="G660" s="69">
        <f t="shared" si="49"/>
        <v>2.7100558865644118</v>
      </c>
      <c r="H660" s="69"/>
      <c r="I660" s="69"/>
      <c r="J660" s="59">
        <v>17.854513463853962</v>
      </c>
      <c r="K660" s="42">
        <f t="shared" si="48"/>
        <v>-0.66359376628318323</v>
      </c>
    </row>
    <row r="661" spans="1:11" s="35" customFormat="1" x14ac:dyDescent="0.25">
      <c r="A661" s="38">
        <v>2000</v>
      </c>
      <c r="B661" s="39">
        <v>36731</v>
      </c>
      <c r="C661" s="38">
        <v>206</v>
      </c>
      <c r="D661" s="40">
        <v>0.95833333333333337</v>
      </c>
      <c r="E661" s="37">
        <v>14.28092017352334</v>
      </c>
      <c r="F661" s="52">
        <f t="shared" si="47"/>
        <v>206.95833333333334</v>
      </c>
      <c r="G661" s="70">
        <f t="shared" si="49"/>
        <v>2.658924392757207</v>
      </c>
      <c r="H661" s="70"/>
      <c r="I661" s="70"/>
      <c r="J661" s="60">
        <v>17.060815305238116</v>
      </c>
      <c r="K661" s="37">
        <f t="shared" si="48"/>
        <v>-0.74919529939715268</v>
      </c>
    </row>
    <row r="662" spans="1:11" x14ac:dyDescent="0.25">
      <c r="A662" s="9">
        <v>2000</v>
      </c>
      <c r="B662" s="10">
        <v>36732</v>
      </c>
      <c r="C662" s="9">
        <v>207</v>
      </c>
      <c r="D662" s="11">
        <v>0</v>
      </c>
      <c r="E662" s="36">
        <v>13.664654206428803</v>
      </c>
      <c r="F662" s="51">
        <f t="shared" si="47"/>
        <v>207</v>
      </c>
      <c r="G662" s="69">
        <f t="shared" si="49"/>
        <v>2.6148125140052465</v>
      </c>
      <c r="H662" s="69"/>
      <c r="I662" s="69"/>
      <c r="J662" s="59">
        <v>16.249535623971525</v>
      </c>
      <c r="K662" s="42">
        <f t="shared" si="48"/>
        <v>-0.61626596709453629</v>
      </c>
    </row>
    <row r="663" spans="1:11" x14ac:dyDescent="0.25">
      <c r="A663" s="9">
        <v>2000</v>
      </c>
      <c r="B663" s="10">
        <v>36732</v>
      </c>
      <c r="C663" s="9">
        <v>207</v>
      </c>
      <c r="D663" s="11">
        <v>4.1666666666666664E-2</v>
      </c>
      <c r="E663" s="36">
        <v>13.20294551031475</v>
      </c>
      <c r="F663" s="51">
        <f t="shared" si="47"/>
        <v>207.04166666666666</v>
      </c>
      <c r="G663" s="69">
        <f t="shared" si="49"/>
        <v>2.5804399494200596</v>
      </c>
      <c r="H663" s="69"/>
      <c r="I663" s="69"/>
      <c r="J663" s="59">
        <v>15.47683409442047</v>
      </c>
      <c r="K663" s="42">
        <f t="shared" si="48"/>
        <v>-0.4617086961140533</v>
      </c>
    </row>
    <row r="664" spans="1:11" x14ac:dyDescent="0.25">
      <c r="A664" s="9">
        <v>2000</v>
      </c>
      <c r="B664" s="10">
        <v>36732</v>
      </c>
      <c r="C664" s="9">
        <v>207</v>
      </c>
      <c r="D664" s="11">
        <v>8.3333333333333301E-2</v>
      </c>
      <c r="E664" s="36">
        <v>12.807018838266012</v>
      </c>
      <c r="F664" s="51">
        <f t="shared" si="47"/>
        <v>207.08333333333334</v>
      </c>
      <c r="G664" s="69">
        <f t="shared" si="49"/>
        <v>2.5499933673779673</v>
      </c>
      <c r="H664" s="69"/>
      <c r="I664" s="69"/>
      <c r="J664" s="59">
        <v>14.836944664211856</v>
      </c>
      <c r="K664" s="42">
        <f t="shared" si="48"/>
        <v>-0.39592667204873777</v>
      </c>
    </row>
    <row r="665" spans="1:11" x14ac:dyDescent="0.25">
      <c r="A665" s="9">
        <v>2000</v>
      </c>
      <c r="B665" s="10">
        <v>36732</v>
      </c>
      <c r="C665" s="9">
        <v>207</v>
      </c>
      <c r="D665" s="11">
        <v>0.125</v>
      </c>
      <c r="E665" s="36">
        <v>12.437587993455388</v>
      </c>
      <c r="F665" s="51">
        <f t="shared" si="47"/>
        <v>207.125</v>
      </c>
      <c r="G665" s="69">
        <f t="shared" si="49"/>
        <v>2.5207231773103689</v>
      </c>
      <c r="H665" s="69"/>
      <c r="I665" s="69"/>
      <c r="J665" s="59">
        <v>14.177388430248355</v>
      </c>
      <c r="K665" s="42">
        <f t="shared" si="48"/>
        <v>-0.36943084481062449</v>
      </c>
    </row>
    <row r="666" spans="1:11" x14ac:dyDescent="0.25">
      <c r="A666" s="9">
        <v>2000</v>
      </c>
      <c r="B666" s="10">
        <v>36732</v>
      </c>
      <c r="C666" s="9">
        <v>207</v>
      </c>
      <c r="D666" s="11">
        <v>0.16666666666666699</v>
      </c>
      <c r="E666" s="36">
        <v>12.093344831800778</v>
      </c>
      <c r="F666" s="51">
        <f t="shared" si="47"/>
        <v>207.16666666666666</v>
      </c>
      <c r="G666" s="69">
        <f t="shared" si="49"/>
        <v>2.4926552873888022</v>
      </c>
      <c r="H666" s="69"/>
      <c r="I666" s="69"/>
      <c r="J666" s="59">
        <v>13.635440623282834</v>
      </c>
      <c r="K666" s="42">
        <f t="shared" si="48"/>
        <v>-0.34424316165461022</v>
      </c>
    </row>
    <row r="667" spans="1:11" x14ac:dyDescent="0.25">
      <c r="A667" s="9">
        <v>2000</v>
      </c>
      <c r="B667" s="10">
        <v>36732</v>
      </c>
      <c r="C667" s="9">
        <v>207</v>
      </c>
      <c r="D667" s="11">
        <v>0.20833333333333301</v>
      </c>
      <c r="E667" s="36">
        <v>12.062236223294317</v>
      </c>
      <c r="F667" s="51">
        <f t="shared" si="47"/>
        <v>207.20833333333334</v>
      </c>
      <c r="G667" s="69">
        <f t="shared" si="49"/>
        <v>2.4900795989270903</v>
      </c>
      <c r="H667" s="69"/>
      <c r="I667" s="69"/>
      <c r="J667" s="59">
        <v>13.242618877721185</v>
      </c>
      <c r="K667" s="42">
        <f t="shared" si="48"/>
        <v>-3.1108608506460911E-2</v>
      </c>
    </row>
    <row r="668" spans="1:11" x14ac:dyDescent="0.25">
      <c r="A668" s="9">
        <v>2000</v>
      </c>
      <c r="B668" s="10">
        <v>36732</v>
      </c>
      <c r="C668" s="9">
        <v>207</v>
      </c>
      <c r="D668" s="11">
        <v>0.25</v>
      </c>
      <c r="E668" s="36">
        <v>11.795657581068525</v>
      </c>
      <c r="F668" s="51">
        <f t="shared" si="47"/>
        <v>207.25</v>
      </c>
      <c r="G668" s="69">
        <f t="shared" si="49"/>
        <v>2.4677314621380497</v>
      </c>
      <c r="H668" s="69"/>
      <c r="I668" s="69"/>
      <c r="J668" s="59">
        <v>13.199676627572199</v>
      </c>
      <c r="K668" s="42">
        <f t="shared" si="48"/>
        <v>-0.26657864222579164</v>
      </c>
    </row>
    <row r="669" spans="1:11" x14ac:dyDescent="0.25">
      <c r="A669" s="9">
        <v>2000</v>
      </c>
      <c r="B669" s="10">
        <v>36732</v>
      </c>
      <c r="C669" s="9">
        <v>207</v>
      </c>
      <c r="D669" s="11">
        <v>0.29166666666666702</v>
      </c>
      <c r="E669" s="7">
        <v>11.98848081703205</v>
      </c>
      <c r="F669" s="5">
        <f t="shared" si="47"/>
        <v>207.29166666666666</v>
      </c>
      <c r="G669" s="67"/>
      <c r="H669" s="67"/>
      <c r="I669" s="67"/>
      <c r="J669" s="59">
        <v>12.944931626988932</v>
      </c>
      <c r="K669" s="41">
        <f t="shared" si="48"/>
        <v>0.19282323596352491</v>
      </c>
    </row>
    <row r="670" spans="1:11" x14ac:dyDescent="0.25">
      <c r="A670" s="9">
        <v>2000</v>
      </c>
      <c r="B670" s="10">
        <v>36732</v>
      </c>
      <c r="C670" s="9">
        <v>207</v>
      </c>
      <c r="D670" s="11">
        <v>0.33333333333333298</v>
      </c>
      <c r="E670" s="7">
        <v>12.317703311783092</v>
      </c>
      <c r="F670" s="5">
        <f t="shared" si="47"/>
        <v>207.33333333333334</v>
      </c>
      <c r="G670" s="67"/>
      <c r="H670" s="67"/>
      <c r="I670" s="67"/>
      <c r="J670" s="59">
        <v>13.114209426214819</v>
      </c>
      <c r="K670" s="41">
        <f t="shared" si="48"/>
        <v>0.32922249475104159</v>
      </c>
    </row>
    <row r="671" spans="1:11" x14ac:dyDescent="0.25">
      <c r="A671" s="9">
        <v>2000</v>
      </c>
      <c r="B671" s="10">
        <v>36732</v>
      </c>
      <c r="C671" s="9">
        <v>207</v>
      </c>
      <c r="D671" s="11">
        <v>0.375</v>
      </c>
      <c r="E671" s="7">
        <v>12.44417113254246</v>
      </c>
      <c r="F671" s="5">
        <f t="shared" si="47"/>
        <v>207.375</v>
      </c>
      <c r="G671" s="67"/>
      <c r="H671" s="67"/>
      <c r="I671" s="67"/>
      <c r="J671" s="59">
        <v>13.503222104600773</v>
      </c>
      <c r="K671" s="41">
        <f t="shared" si="48"/>
        <v>0.12646782075936791</v>
      </c>
    </row>
    <row r="672" spans="1:11" x14ac:dyDescent="0.25">
      <c r="A672" s="9">
        <v>2000</v>
      </c>
      <c r="B672" s="10">
        <v>36732</v>
      </c>
      <c r="C672" s="9">
        <v>207</v>
      </c>
      <c r="D672" s="11">
        <v>0.41666666666666702</v>
      </c>
      <c r="E672" s="7">
        <v>12.718194108778249</v>
      </c>
      <c r="F672" s="5">
        <f t="shared" si="47"/>
        <v>207.41666666666666</v>
      </c>
      <c r="G672" s="67"/>
      <c r="H672" s="67"/>
      <c r="I672" s="67"/>
      <c r="J672" s="59">
        <v>13.679800535927477</v>
      </c>
      <c r="K672" s="41">
        <f t="shared" si="48"/>
        <v>0.27402297623578953</v>
      </c>
    </row>
    <row r="673" spans="1:11" x14ac:dyDescent="0.25">
      <c r="A673" s="9">
        <v>2000</v>
      </c>
      <c r="B673" s="10">
        <v>36732</v>
      </c>
      <c r="C673" s="9">
        <v>207</v>
      </c>
      <c r="D673" s="11">
        <v>0.45833333333333298</v>
      </c>
      <c r="E673" s="7">
        <v>12.880403276338408</v>
      </c>
      <c r="F673" s="5">
        <f t="shared" si="47"/>
        <v>207.45833333333334</v>
      </c>
      <c r="G673" s="67"/>
      <c r="H673" s="67"/>
      <c r="I673" s="67"/>
      <c r="J673" s="59">
        <v>14.269784523090047</v>
      </c>
      <c r="K673" s="41">
        <f t="shared" si="48"/>
        <v>0.16220916756015846</v>
      </c>
    </row>
    <row r="674" spans="1:11" x14ac:dyDescent="0.25">
      <c r="A674" s="9">
        <v>2000</v>
      </c>
      <c r="B674" s="10">
        <v>36732</v>
      </c>
      <c r="C674" s="9">
        <v>207</v>
      </c>
      <c r="D674" s="11">
        <v>0.5</v>
      </c>
      <c r="E674" s="7">
        <v>13.613694543922614</v>
      </c>
      <c r="F674" s="5">
        <f t="shared" si="47"/>
        <v>207.5</v>
      </c>
      <c r="G674" s="67"/>
      <c r="H674" s="67"/>
      <c r="I674" s="67"/>
      <c r="J674" s="59">
        <v>14.788832444483997</v>
      </c>
      <c r="K674" s="41">
        <f t="shared" si="48"/>
        <v>0.73329126758420671</v>
      </c>
    </row>
    <row r="675" spans="1:11" x14ac:dyDescent="0.25">
      <c r="A675" s="9">
        <v>2000</v>
      </c>
      <c r="B675" s="10">
        <v>36732</v>
      </c>
      <c r="C675" s="9">
        <v>207</v>
      </c>
      <c r="D675" s="11">
        <v>0.54166666666666696</v>
      </c>
      <c r="E675" s="7">
        <v>14.069028597957638</v>
      </c>
      <c r="F675" s="5">
        <f t="shared" si="47"/>
        <v>207.54166666666666</v>
      </c>
      <c r="G675" s="67"/>
      <c r="H675" s="67"/>
      <c r="I675" s="67"/>
      <c r="J675" s="59">
        <v>15.730229884789674</v>
      </c>
      <c r="K675" s="41">
        <f t="shared" si="48"/>
        <v>0.45533405403502414</v>
      </c>
    </row>
    <row r="676" spans="1:11" x14ac:dyDescent="0.25">
      <c r="A676" s="9">
        <v>2000</v>
      </c>
      <c r="B676" s="10">
        <v>36732</v>
      </c>
      <c r="C676" s="9">
        <v>207</v>
      </c>
      <c r="D676" s="11">
        <v>0.58333333333333304</v>
      </c>
      <c r="E676" s="7">
        <v>14.101167218556805</v>
      </c>
      <c r="F676" s="5">
        <f t="shared" si="47"/>
        <v>207.58333333333334</v>
      </c>
      <c r="G676" s="67"/>
      <c r="H676" s="67"/>
      <c r="I676" s="67"/>
      <c r="J676" s="59">
        <v>16.51558253624367</v>
      </c>
      <c r="K676" s="41">
        <f t="shared" si="48"/>
        <v>3.2138620599166501E-2</v>
      </c>
    </row>
    <row r="677" spans="1:11" x14ac:dyDescent="0.25">
      <c r="A677" s="9">
        <v>2000</v>
      </c>
      <c r="B677" s="10">
        <v>36732</v>
      </c>
      <c r="C677" s="9">
        <v>207</v>
      </c>
      <c r="D677" s="11">
        <v>0.625</v>
      </c>
      <c r="E677" s="7">
        <v>14.19910075843006</v>
      </c>
      <c r="F677" s="5">
        <f t="shared" si="47"/>
        <v>207.625</v>
      </c>
      <c r="G677" s="67"/>
      <c r="H677" s="67"/>
      <c r="I677" s="67"/>
      <c r="J677" s="59">
        <v>16.731552890141867</v>
      </c>
      <c r="K677" s="41">
        <f t="shared" si="48"/>
        <v>9.7933539873254816E-2</v>
      </c>
    </row>
    <row r="678" spans="1:11" x14ac:dyDescent="0.25">
      <c r="A678" s="9">
        <v>2000</v>
      </c>
      <c r="B678" s="10">
        <v>36732</v>
      </c>
      <c r="C678" s="9">
        <v>207</v>
      </c>
      <c r="D678" s="11">
        <v>0.66666666666666696</v>
      </c>
      <c r="E678" s="7">
        <v>14.392576801195155</v>
      </c>
      <c r="F678" s="5">
        <f t="shared" si="47"/>
        <v>207.66666666666666</v>
      </c>
      <c r="G678" s="67"/>
      <c r="H678" s="67"/>
      <c r="I678" s="67"/>
      <c r="J678" s="59">
        <v>17.116318922429222</v>
      </c>
      <c r="K678" s="41">
        <f t="shared" si="48"/>
        <v>0.193476042765095</v>
      </c>
    </row>
    <row r="679" spans="1:11" x14ac:dyDescent="0.25">
      <c r="A679" s="9">
        <v>2000</v>
      </c>
      <c r="B679" s="10">
        <v>36732</v>
      </c>
      <c r="C679" s="9">
        <v>207</v>
      </c>
      <c r="D679" s="11">
        <v>0.70833333333333304</v>
      </c>
      <c r="E679" s="7">
        <v>14.330926258489415</v>
      </c>
      <c r="F679" s="5">
        <f t="shared" si="47"/>
        <v>207.70833333333334</v>
      </c>
      <c r="G679" s="67"/>
      <c r="H679" s="67"/>
      <c r="I679" s="67"/>
      <c r="J679" s="59">
        <v>17.340144963502798</v>
      </c>
      <c r="K679" s="41">
        <f t="shared" si="48"/>
        <v>-6.1650542705740108E-2</v>
      </c>
    </row>
    <row r="680" spans="1:11" x14ac:dyDescent="0.25">
      <c r="A680" s="9">
        <v>2000</v>
      </c>
      <c r="B680" s="10">
        <v>36732</v>
      </c>
      <c r="C680" s="9">
        <v>207</v>
      </c>
      <c r="D680" s="11">
        <v>0.75</v>
      </c>
      <c r="E680" s="36">
        <v>14.469407347305943</v>
      </c>
      <c r="F680" s="51">
        <f t="shared" si="47"/>
        <v>207.75</v>
      </c>
      <c r="G680" s="69">
        <f>LN(E680)</f>
        <v>2.6720365824657057</v>
      </c>
      <c r="H680" s="69"/>
      <c r="I680" s="69"/>
      <c r="J680" s="59">
        <v>17.340144963502798</v>
      </c>
      <c r="K680" s="41">
        <f t="shared" si="48"/>
        <v>0.13848108881652799</v>
      </c>
    </row>
    <row r="681" spans="1:11" x14ac:dyDescent="0.25">
      <c r="A681" s="9">
        <v>2000</v>
      </c>
      <c r="B681" s="10">
        <v>36732</v>
      </c>
      <c r="C681" s="9">
        <v>207</v>
      </c>
      <c r="D681" s="11">
        <v>0.79166666666666696</v>
      </c>
      <c r="E681" s="36">
        <v>13.506363831230287</v>
      </c>
      <c r="F681" s="51">
        <f t="shared" si="47"/>
        <v>207.79166666666666</v>
      </c>
      <c r="G681" s="69">
        <f t="shared" ref="G681:G693" si="50">LN(E681)</f>
        <v>2.6031609692786568</v>
      </c>
      <c r="H681" s="69"/>
      <c r="I681" s="69"/>
      <c r="J681" s="59">
        <v>17.509933200935802</v>
      </c>
      <c r="K681" s="42">
        <f t="shared" si="48"/>
        <v>-0.96304351607565586</v>
      </c>
    </row>
    <row r="682" spans="1:11" x14ac:dyDescent="0.25">
      <c r="A682" s="9">
        <v>2000</v>
      </c>
      <c r="B682" s="10">
        <v>36732</v>
      </c>
      <c r="C682" s="9">
        <v>207</v>
      </c>
      <c r="D682" s="11">
        <v>0.83333333333333304</v>
      </c>
      <c r="E682" s="36">
        <v>12.950688209750492</v>
      </c>
      <c r="F682" s="51">
        <f t="shared" si="47"/>
        <v>207.83333333333334</v>
      </c>
      <c r="G682" s="69">
        <f t="shared" si="50"/>
        <v>2.5611489303435517</v>
      </c>
      <c r="H682" s="69"/>
      <c r="I682" s="69"/>
      <c r="J682" s="59">
        <v>16.51558253624367</v>
      </c>
      <c r="K682" s="42">
        <f t="shared" si="48"/>
        <v>-0.55567562147979466</v>
      </c>
    </row>
    <row r="683" spans="1:11" x14ac:dyDescent="0.25">
      <c r="A683" s="9">
        <v>2000</v>
      </c>
      <c r="B683" s="10">
        <v>36732</v>
      </c>
      <c r="C683" s="9">
        <v>207</v>
      </c>
      <c r="D683" s="11">
        <v>0.875</v>
      </c>
      <c r="E683" s="36">
        <v>12.624340898873269</v>
      </c>
      <c r="F683" s="51">
        <f t="shared" si="47"/>
        <v>207.875</v>
      </c>
      <c r="G683" s="69">
        <f t="shared" si="50"/>
        <v>2.5356267677688011</v>
      </c>
      <c r="H683" s="69"/>
      <c r="I683" s="69"/>
      <c r="J683" s="59">
        <v>15.527184576477636</v>
      </c>
      <c r="K683" s="42">
        <f t="shared" si="48"/>
        <v>-0.3263473108772228</v>
      </c>
    </row>
    <row r="684" spans="1:11" x14ac:dyDescent="0.25">
      <c r="A684" s="9">
        <v>2000</v>
      </c>
      <c r="B684" s="10">
        <v>36732</v>
      </c>
      <c r="C684" s="9">
        <v>207</v>
      </c>
      <c r="D684" s="11">
        <v>0.91666666666666696</v>
      </c>
      <c r="E684" s="36">
        <v>12.446596627670324</v>
      </c>
      <c r="F684" s="51">
        <f t="shared" si="47"/>
        <v>207.91666666666666</v>
      </c>
      <c r="G684" s="69">
        <f t="shared" si="50"/>
        <v>2.5214472223008442</v>
      </c>
      <c r="H684" s="69"/>
      <c r="I684" s="69"/>
      <c r="J684" s="59">
        <v>14.740876239740329</v>
      </c>
      <c r="K684" s="42">
        <f t="shared" si="48"/>
        <v>-0.17774427120294511</v>
      </c>
    </row>
    <row r="685" spans="1:11" s="35" customFormat="1" x14ac:dyDescent="0.25">
      <c r="A685" s="38">
        <v>2000</v>
      </c>
      <c r="B685" s="39">
        <v>36732</v>
      </c>
      <c r="C685" s="38">
        <v>207</v>
      </c>
      <c r="D685" s="40">
        <v>0.95833333333333337</v>
      </c>
      <c r="E685" s="37">
        <v>11.570655995935155</v>
      </c>
      <c r="F685" s="52">
        <f t="shared" si="47"/>
        <v>207.95833333333334</v>
      </c>
      <c r="G685" s="70">
        <f t="shared" si="50"/>
        <v>2.4484722376048098</v>
      </c>
      <c r="H685" s="70"/>
      <c r="I685" s="70"/>
      <c r="J685" s="60">
        <v>14.45638710926826</v>
      </c>
      <c r="K685" s="37">
        <f t="shared" si="48"/>
        <v>-0.87594063173516901</v>
      </c>
    </row>
    <row r="686" spans="1:11" x14ac:dyDescent="0.25">
      <c r="A686" s="9">
        <v>2000</v>
      </c>
      <c r="B686" s="10">
        <v>36733</v>
      </c>
      <c r="C686" s="9">
        <v>208</v>
      </c>
      <c r="D686" s="11">
        <v>0</v>
      </c>
      <c r="E686" s="36">
        <v>10.901582481117373</v>
      </c>
      <c r="F686" s="51">
        <f t="shared" si="47"/>
        <v>208</v>
      </c>
      <c r="G686" s="69">
        <f t="shared" si="50"/>
        <v>2.3889079604511347</v>
      </c>
      <c r="H686" s="69"/>
      <c r="I686" s="69"/>
      <c r="J686" s="59">
        <v>13.45943478830123</v>
      </c>
      <c r="K686" s="42">
        <f t="shared" si="48"/>
        <v>-0.66907351481778221</v>
      </c>
    </row>
    <row r="687" spans="1:11" x14ac:dyDescent="0.25">
      <c r="A687" s="9">
        <v>2000</v>
      </c>
      <c r="B687" s="10">
        <v>36733</v>
      </c>
      <c r="C687" s="9">
        <v>208</v>
      </c>
      <c r="D687" s="11">
        <v>4.1666666666666664E-2</v>
      </c>
      <c r="E687" s="36">
        <v>10.523689907081103</v>
      </c>
      <c r="F687" s="51">
        <f t="shared" si="47"/>
        <v>208.04166666666666</v>
      </c>
      <c r="G687" s="69">
        <f t="shared" si="50"/>
        <v>2.3536288974342723</v>
      </c>
      <c r="H687" s="69"/>
      <c r="I687" s="69"/>
      <c r="J687" s="59">
        <v>12.695103035886987</v>
      </c>
      <c r="K687" s="42">
        <f t="shared" si="48"/>
        <v>-0.37789257403627019</v>
      </c>
    </row>
    <row r="688" spans="1:11" x14ac:dyDescent="0.25">
      <c r="A688" s="9">
        <v>2000</v>
      </c>
      <c r="B688" s="10">
        <v>36733</v>
      </c>
      <c r="C688" s="9">
        <v>208</v>
      </c>
      <c r="D688" s="11">
        <v>8.3333333333333301E-2</v>
      </c>
      <c r="E688" s="36">
        <v>10.150630491614084</v>
      </c>
      <c r="F688" s="51">
        <f t="shared" si="47"/>
        <v>208.08333333333334</v>
      </c>
      <c r="G688" s="69">
        <f t="shared" si="50"/>
        <v>2.3175358209589927</v>
      </c>
      <c r="H688" s="69"/>
      <c r="I688" s="69"/>
      <c r="J688" s="59">
        <v>12.091422674759185</v>
      </c>
      <c r="K688" s="42">
        <f t="shared" si="48"/>
        <v>-0.3730594154670186</v>
      </c>
    </row>
    <row r="689" spans="1:11" x14ac:dyDescent="0.25">
      <c r="A689" s="9">
        <v>2000</v>
      </c>
      <c r="B689" s="10">
        <v>36733</v>
      </c>
      <c r="C689" s="9">
        <v>208</v>
      </c>
      <c r="D689" s="11">
        <v>0.125</v>
      </c>
      <c r="E689" s="36">
        <v>9.8906996953144386</v>
      </c>
      <c r="F689" s="51">
        <f t="shared" si="47"/>
        <v>208.125</v>
      </c>
      <c r="G689" s="69">
        <f t="shared" si="50"/>
        <v>2.2915948908888844</v>
      </c>
      <c r="H689" s="69"/>
      <c r="I689" s="69"/>
      <c r="J689" s="59">
        <v>11.479103911795496</v>
      </c>
      <c r="K689" s="42">
        <f t="shared" si="48"/>
        <v>-0.25993079629964555</v>
      </c>
    </row>
    <row r="690" spans="1:11" x14ac:dyDescent="0.25">
      <c r="A690" s="9">
        <v>2000</v>
      </c>
      <c r="B690" s="10">
        <v>36733</v>
      </c>
      <c r="C690" s="9">
        <v>208</v>
      </c>
      <c r="D690" s="11">
        <v>0.16666666666666699</v>
      </c>
      <c r="E690" s="36">
        <v>9.6546806014371178</v>
      </c>
      <c r="F690" s="51">
        <f t="shared" si="47"/>
        <v>208.16666666666666</v>
      </c>
      <c r="G690" s="69">
        <f t="shared" si="50"/>
        <v>2.2674428341771078</v>
      </c>
      <c r="H690" s="69"/>
      <c r="I690" s="69"/>
      <c r="J690" s="59">
        <v>11.07621848813212</v>
      </c>
      <c r="K690" s="42">
        <f t="shared" si="48"/>
        <v>-0.23601909387732078</v>
      </c>
    </row>
    <row r="691" spans="1:11" x14ac:dyDescent="0.25">
      <c r="A691" s="9">
        <v>2000</v>
      </c>
      <c r="B691" s="10">
        <v>36733</v>
      </c>
      <c r="C691" s="9">
        <v>208</v>
      </c>
      <c r="D691" s="11">
        <v>0.20833333333333301</v>
      </c>
      <c r="E691" s="36">
        <v>9.4232648532395444</v>
      </c>
      <c r="F691" s="51">
        <f t="shared" si="47"/>
        <v>208.20833333333334</v>
      </c>
      <c r="G691" s="69">
        <f t="shared" si="50"/>
        <v>2.2431816159334685</v>
      </c>
      <c r="H691" s="69"/>
      <c r="I691" s="69"/>
      <c r="J691" s="59">
        <v>10.792121005715</v>
      </c>
      <c r="K691" s="42">
        <f t="shared" si="48"/>
        <v>-0.23141574819757338</v>
      </c>
    </row>
    <row r="692" spans="1:11" x14ac:dyDescent="0.25">
      <c r="A692" s="9">
        <v>2000</v>
      </c>
      <c r="B692" s="10">
        <v>36733</v>
      </c>
      <c r="C692" s="9">
        <v>208</v>
      </c>
      <c r="D692" s="11">
        <v>0.25</v>
      </c>
      <c r="E692" s="36">
        <v>9.2615901563009064</v>
      </c>
      <c r="F692" s="51">
        <f t="shared" si="47"/>
        <v>208.25</v>
      </c>
      <c r="G692" s="69">
        <f t="shared" si="50"/>
        <v>2.2258757570580032</v>
      </c>
      <c r="H692" s="69"/>
      <c r="I692" s="69"/>
      <c r="J692" s="59">
        <v>10.481212108166156</v>
      </c>
      <c r="K692" s="42">
        <f t="shared" si="48"/>
        <v>-0.16167469693863801</v>
      </c>
    </row>
    <row r="693" spans="1:11" x14ac:dyDescent="0.25">
      <c r="A693" s="9">
        <v>2000</v>
      </c>
      <c r="B693" s="10">
        <v>36733</v>
      </c>
      <c r="C693" s="9">
        <v>208</v>
      </c>
      <c r="D693" s="11">
        <v>0.29166666666666702</v>
      </c>
      <c r="E693" s="36">
        <v>9.0711805920841915</v>
      </c>
      <c r="F693" s="51">
        <f t="shared" si="47"/>
        <v>208.29166666666666</v>
      </c>
      <c r="G693" s="69">
        <f t="shared" si="50"/>
        <v>2.2051024201640095</v>
      </c>
      <c r="H693" s="69"/>
      <c r="I693" s="69"/>
      <c r="J693" s="59">
        <v>10.245599859136568</v>
      </c>
      <c r="K693" s="42">
        <f t="shared" si="48"/>
        <v>-0.19040956421671495</v>
      </c>
    </row>
    <row r="694" spans="1:11" x14ac:dyDescent="0.25">
      <c r="A694" s="9">
        <v>2000</v>
      </c>
      <c r="B694" s="10">
        <v>36733</v>
      </c>
      <c r="C694" s="9">
        <v>208</v>
      </c>
      <c r="D694" s="11">
        <v>0.33333333333333298</v>
      </c>
      <c r="E694" s="7">
        <v>9.3384941908214927</v>
      </c>
      <c r="F694" s="5">
        <f t="shared" si="47"/>
        <v>208.33333333333334</v>
      </c>
      <c r="G694" s="67"/>
      <c r="H694" s="67"/>
      <c r="I694" s="67"/>
      <c r="J694" s="59">
        <v>10.015284052094785</v>
      </c>
      <c r="K694" s="41">
        <f t="shared" si="48"/>
        <v>0.26731359873730121</v>
      </c>
    </row>
    <row r="695" spans="1:11" x14ac:dyDescent="0.25">
      <c r="A695" s="9">
        <v>2000</v>
      </c>
      <c r="B695" s="10">
        <v>36733</v>
      </c>
      <c r="C695" s="9">
        <v>208</v>
      </c>
      <c r="D695" s="11">
        <v>0.375</v>
      </c>
      <c r="E695" s="7">
        <v>9.5603251769256836</v>
      </c>
      <c r="F695" s="5">
        <f t="shared" si="47"/>
        <v>208.375</v>
      </c>
      <c r="G695" s="67"/>
      <c r="H695" s="67"/>
      <c r="I695" s="67"/>
      <c r="J695" s="59">
        <v>10.312371916660494</v>
      </c>
      <c r="K695" s="41">
        <f t="shared" si="48"/>
        <v>0.22183098610419094</v>
      </c>
    </row>
    <row r="696" spans="1:11" x14ac:dyDescent="0.25">
      <c r="A696" s="9">
        <v>2000</v>
      </c>
      <c r="B696" s="10">
        <v>36733</v>
      </c>
      <c r="C696" s="9">
        <v>208</v>
      </c>
      <c r="D696" s="11">
        <v>0.41666666666666702</v>
      </c>
      <c r="E696" s="7">
        <v>9.7839729653594301</v>
      </c>
      <c r="F696" s="5">
        <f t="shared" si="47"/>
        <v>208.41666666666666</v>
      </c>
      <c r="G696" s="67"/>
      <c r="H696" s="67"/>
      <c r="I696" s="67"/>
      <c r="J696" s="59">
        <v>10.618272431852297</v>
      </c>
      <c r="K696" s="41">
        <f t="shared" si="48"/>
        <v>0.22364778843374644</v>
      </c>
    </row>
    <row r="697" spans="1:11" x14ac:dyDescent="0.25">
      <c r="A697" s="9">
        <v>2000</v>
      </c>
      <c r="B697" s="10">
        <v>36733</v>
      </c>
      <c r="C697" s="9">
        <v>208</v>
      </c>
      <c r="D697" s="11">
        <v>0.45833333333333298</v>
      </c>
      <c r="E697" s="7">
        <v>10.167282720162977</v>
      </c>
      <c r="F697" s="5">
        <f t="shared" si="47"/>
        <v>208.45833333333334</v>
      </c>
      <c r="G697" s="67"/>
      <c r="H697" s="67"/>
      <c r="I697" s="67"/>
      <c r="J697" s="59">
        <v>10.933247011279837</v>
      </c>
      <c r="K697" s="41">
        <f t="shared" si="48"/>
        <v>0.38330975480354645</v>
      </c>
    </row>
    <row r="698" spans="1:11" x14ac:dyDescent="0.25">
      <c r="A698" s="9">
        <v>2000</v>
      </c>
      <c r="B698" s="10">
        <v>36733</v>
      </c>
      <c r="C698" s="9">
        <v>208</v>
      </c>
      <c r="D698" s="11">
        <v>0.5</v>
      </c>
      <c r="E698" s="7">
        <v>10.825680597241675</v>
      </c>
      <c r="F698" s="5">
        <f t="shared" si="47"/>
        <v>208.5</v>
      </c>
      <c r="G698" s="67"/>
      <c r="H698" s="67"/>
      <c r="I698" s="67"/>
      <c r="J698" s="59">
        <v>11.441880266214657</v>
      </c>
      <c r="K698" s="41">
        <f t="shared" si="48"/>
        <v>0.65839787707869846</v>
      </c>
    </row>
    <row r="699" spans="1:11" x14ac:dyDescent="0.25">
      <c r="A699" s="9">
        <v>2000</v>
      </c>
      <c r="B699" s="10">
        <v>36733</v>
      </c>
      <c r="C699" s="9">
        <v>208</v>
      </c>
      <c r="D699" s="11">
        <v>0.54166666666666696</v>
      </c>
      <c r="E699" s="7">
        <v>10.956345287885719</v>
      </c>
      <c r="F699" s="5">
        <f t="shared" si="47"/>
        <v>208.54166666666666</v>
      </c>
      <c r="G699" s="67"/>
      <c r="H699" s="67"/>
      <c r="I699" s="67"/>
      <c r="J699" s="59">
        <v>12.409723659238628</v>
      </c>
      <c r="K699" s="41">
        <f t="shared" si="48"/>
        <v>0.13066469064404451</v>
      </c>
    </row>
    <row r="700" spans="1:11" x14ac:dyDescent="0.25">
      <c r="A700" s="9">
        <v>2000</v>
      </c>
      <c r="B700" s="10">
        <v>36733</v>
      </c>
      <c r="C700" s="9">
        <v>208</v>
      </c>
      <c r="D700" s="11">
        <v>0.58333333333333304</v>
      </c>
      <c r="E700" s="7">
        <v>11.049120670163733</v>
      </c>
      <c r="F700" s="5">
        <f t="shared" si="47"/>
        <v>208.58333333333334</v>
      </c>
      <c r="G700" s="67"/>
      <c r="H700" s="67"/>
      <c r="I700" s="67"/>
      <c r="J700" s="59">
        <v>12.987045120203343</v>
      </c>
      <c r="K700" s="41">
        <f t="shared" si="48"/>
        <v>9.2775382278013296E-2</v>
      </c>
    </row>
    <row r="701" spans="1:11" x14ac:dyDescent="0.25">
      <c r="A701" s="9">
        <v>2000</v>
      </c>
      <c r="B701" s="10">
        <v>36733</v>
      </c>
      <c r="C701" s="9">
        <v>208</v>
      </c>
      <c r="D701" s="11">
        <v>0.625</v>
      </c>
      <c r="E701" s="7">
        <v>11.380063136391508</v>
      </c>
      <c r="F701" s="5">
        <f t="shared" si="47"/>
        <v>208.625</v>
      </c>
      <c r="G701" s="67"/>
      <c r="H701" s="67"/>
      <c r="I701" s="67"/>
      <c r="J701" s="59">
        <v>13.372285666723103</v>
      </c>
      <c r="K701" s="41">
        <f t="shared" si="48"/>
        <v>0.3309424662277749</v>
      </c>
    </row>
    <row r="702" spans="1:11" x14ac:dyDescent="0.25">
      <c r="A702" s="9">
        <v>2000</v>
      </c>
      <c r="B702" s="10">
        <v>36733</v>
      </c>
      <c r="C702" s="9">
        <v>208</v>
      </c>
      <c r="D702" s="11">
        <v>0.66666666666666696</v>
      </c>
      <c r="E702" s="7">
        <v>11.453419600740515</v>
      </c>
      <c r="F702" s="5">
        <f t="shared" si="47"/>
        <v>208.66666666666666</v>
      </c>
      <c r="G702" s="67"/>
      <c r="H702" s="67"/>
      <c r="I702" s="67"/>
      <c r="J702" s="59">
        <v>13.903774240610657</v>
      </c>
      <c r="K702" s="41">
        <f t="shared" si="48"/>
        <v>7.3356464349007666E-2</v>
      </c>
    </row>
    <row r="703" spans="1:11" x14ac:dyDescent="0.25">
      <c r="A703" s="9">
        <v>2000</v>
      </c>
      <c r="B703" s="10">
        <v>36733</v>
      </c>
      <c r="C703" s="9">
        <v>208</v>
      </c>
      <c r="D703" s="11">
        <v>0.70833333333333304</v>
      </c>
      <c r="E703" s="7">
        <v>11.046321783471539</v>
      </c>
      <c r="F703" s="5">
        <f t="shared" si="47"/>
        <v>208.70833333333334</v>
      </c>
      <c r="G703" s="67"/>
      <c r="H703" s="67"/>
      <c r="I703" s="67"/>
      <c r="J703" s="59">
        <v>14.22351145110777</v>
      </c>
      <c r="K703" s="41">
        <f t="shared" si="48"/>
        <v>-0.40709781726897631</v>
      </c>
    </row>
    <row r="704" spans="1:11" x14ac:dyDescent="0.25">
      <c r="A704" s="9">
        <v>2000</v>
      </c>
      <c r="B704" s="10">
        <v>36733</v>
      </c>
      <c r="C704" s="9">
        <v>208</v>
      </c>
      <c r="D704" s="11">
        <v>0.75</v>
      </c>
      <c r="E704" s="7">
        <v>10.829049116716169</v>
      </c>
      <c r="F704" s="5">
        <f t="shared" si="47"/>
        <v>208.75</v>
      </c>
      <c r="G704" s="67"/>
      <c r="H704" s="67"/>
      <c r="I704" s="67"/>
      <c r="J704" s="59">
        <v>13.903774240610657</v>
      </c>
      <c r="K704" s="41">
        <f t="shared" si="48"/>
        <v>-0.21727266675537038</v>
      </c>
    </row>
    <row r="705" spans="1:11" x14ac:dyDescent="0.25">
      <c r="A705" s="9">
        <v>2000</v>
      </c>
      <c r="B705" s="10">
        <v>36733</v>
      </c>
      <c r="C705" s="9">
        <v>208</v>
      </c>
      <c r="D705" s="11">
        <v>0.79166666666666696</v>
      </c>
      <c r="E705" s="7">
        <v>11.547833211881686</v>
      </c>
      <c r="F705" s="5">
        <f t="shared" si="47"/>
        <v>208.79166666666666</v>
      </c>
      <c r="G705" s="67"/>
      <c r="H705" s="67"/>
      <c r="I705" s="67"/>
      <c r="J705" s="59">
        <v>13.45943478830123</v>
      </c>
      <c r="K705" s="41">
        <f t="shared" si="48"/>
        <v>0.71878409516551756</v>
      </c>
    </row>
    <row r="706" spans="1:11" x14ac:dyDescent="0.25">
      <c r="A706" s="9">
        <v>2000</v>
      </c>
      <c r="B706" s="10">
        <v>36733</v>
      </c>
      <c r="C706" s="9">
        <v>208</v>
      </c>
      <c r="D706" s="11">
        <v>0.83333333333333304</v>
      </c>
      <c r="E706" s="7">
        <v>12.105608834234896</v>
      </c>
      <c r="F706" s="5">
        <f t="shared" ref="F706:F769" si="51">SUM(C706+D706)</f>
        <v>208.83333333333334</v>
      </c>
      <c r="G706" s="67"/>
      <c r="H706" s="67"/>
      <c r="I706" s="67"/>
      <c r="J706" s="59">
        <v>13.994387150167718</v>
      </c>
      <c r="K706" s="41">
        <f t="shared" si="48"/>
        <v>0.55777562235321021</v>
      </c>
    </row>
    <row r="707" spans="1:11" x14ac:dyDescent="0.25">
      <c r="A707" s="9">
        <v>2000</v>
      </c>
      <c r="B707" s="10">
        <v>36733</v>
      </c>
      <c r="C707" s="9">
        <v>208</v>
      </c>
      <c r="D707" s="11">
        <v>0.875</v>
      </c>
      <c r="E707" s="7">
        <v>11.926843194576843</v>
      </c>
      <c r="F707" s="5">
        <f t="shared" si="51"/>
        <v>208.875</v>
      </c>
      <c r="G707" s="67"/>
      <c r="H707" s="67"/>
      <c r="I707" s="67"/>
      <c r="J707" s="59">
        <v>14.933639180513367</v>
      </c>
      <c r="K707" s="41">
        <f t="shared" ref="K707:K770" si="52">E707-E706</f>
        <v>-0.17876563965805303</v>
      </c>
    </row>
    <row r="708" spans="1:11" x14ac:dyDescent="0.25">
      <c r="A708" s="9">
        <v>2000</v>
      </c>
      <c r="B708" s="10">
        <v>36733</v>
      </c>
      <c r="C708" s="9">
        <v>208</v>
      </c>
      <c r="D708" s="11">
        <v>0.91666666666666696</v>
      </c>
      <c r="E708" s="7">
        <v>11.657475925465302</v>
      </c>
      <c r="F708" s="5">
        <f t="shared" si="51"/>
        <v>208.91666666666666</v>
      </c>
      <c r="G708" s="67"/>
      <c r="H708" s="67"/>
      <c r="I708" s="67"/>
      <c r="J708" s="59">
        <v>15.030963868975956</v>
      </c>
      <c r="K708" s="41">
        <f t="shared" si="52"/>
        <v>-0.26936726911154096</v>
      </c>
    </row>
    <row r="709" spans="1:11" s="35" customFormat="1" x14ac:dyDescent="0.25">
      <c r="A709" s="38">
        <v>2000</v>
      </c>
      <c r="B709" s="39">
        <v>36733</v>
      </c>
      <c r="C709" s="38">
        <v>208</v>
      </c>
      <c r="D709" s="40">
        <v>0.95833333333333337</v>
      </c>
      <c r="E709" s="34">
        <v>11.532018549978673</v>
      </c>
      <c r="F709" s="33">
        <f t="shared" si="51"/>
        <v>208.95833333333334</v>
      </c>
      <c r="G709" s="68"/>
      <c r="H709" s="68"/>
      <c r="I709" s="68"/>
      <c r="J709" s="60">
        <v>14.45638710926826</v>
      </c>
      <c r="K709" s="34">
        <f t="shared" si="52"/>
        <v>-0.12545737548662927</v>
      </c>
    </row>
    <row r="710" spans="1:11" x14ac:dyDescent="0.25">
      <c r="A710" s="9">
        <v>2000</v>
      </c>
      <c r="B710" s="10">
        <v>36734</v>
      </c>
      <c r="C710" s="9">
        <v>209</v>
      </c>
      <c r="D710" s="11">
        <v>0</v>
      </c>
      <c r="E710" s="7">
        <v>11.692580200240009</v>
      </c>
      <c r="F710" s="5">
        <f t="shared" si="51"/>
        <v>209</v>
      </c>
      <c r="G710" s="67"/>
      <c r="H710" s="67"/>
      <c r="I710" s="67"/>
      <c r="J710" s="59">
        <v>13.903774240610657</v>
      </c>
      <c r="K710" s="41">
        <f t="shared" si="52"/>
        <v>0.16056165026133584</v>
      </c>
    </row>
    <row r="711" spans="1:11" x14ac:dyDescent="0.25">
      <c r="A711" s="9">
        <v>2000</v>
      </c>
      <c r="B711" s="10">
        <v>36734</v>
      </c>
      <c r="C711" s="9">
        <v>209</v>
      </c>
      <c r="D711" s="11">
        <v>4.1666666666666664E-2</v>
      </c>
      <c r="E711" s="7">
        <v>11.671222153608348</v>
      </c>
      <c r="F711" s="5">
        <f t="shared" si="51"/>
        <v>209.04166666666666</v>
      </c>
      <c r="G711" s="67"/>
      <c r="H711" s="67"/>
      <c r="I711" s="67"/>
      <c r="J711" s="59">
        <v>14.039914816537124</v>
      </c>
      <c r="K711" s="41">
        <f t="shared" si="52"/>
        <v>-2.1358046631661409E-2</v>
      </c>
    </row>
    <row r="712" spans="1:11" x14ac:dyDescent="0.25">
      <c r="A712" s="9">
        <v>2000</v>
      </c>
      <c r="B712" s="10">
        <v>36734</v>
      </c>
      <c r="C712" s="9">
        <v>209</v>
      </c>
      <c r="D712" s="11">
        <v>8.3333333333333301E-2</v>
      </c>
      <c r="E712" s="7">
        <v>11.49651585185444</v>
      </c>
      <c r="F712" s="5">
        <f t="shared" si="51"/>
        <v>209.08333333333334</v>
      </c>
      <c r="G712" s="67"/>
      <c r="H712" s="67"/>
      <c r="I712" s="67"/>
      <c r="J712" s="59">
        <v>13.994387150167718</v>
      </c>
      <c r="K712" s="41">
        <f t="shared" si="52"/>
        <v>-0.17470630175390767</v>
      </c>
    </row>
    <row r="713" spans="1:11" x14ac:dyDescent="0.25">
      <c r="A713" s="9">
        <v>2000</v>
      </c>
      <c r="B713" s="10">
        <v>36734</v>
      </c>
      <c r="C713" s="9">
        <v>209</v>
      </c>
      <c r="D713" s="11">
        <v>0.125</v>
      </c>
      <c r="E713" s="7">
        <v>11.518305739312288</v>
      </c>
      <c r="F713" s="5">
        <f t="shared" si="51"/>
        <v>209.125</v>
      </c>
      <c r="G713" s="67"/>
      <c r="H713" s="67"/>
      <c r="I713" s="67"/>
      <c r="J713" s="59">
        <v>13.679800535927477</v>
      </c>
      <c r="K713" s="41">
        <f t="shared" si="52"/>
        <v>2.1789887457847712E-2</v>
      </c>
    </row>
    <row r="714" spans="1:11" x14ac:dyDescent="0.25">
      <c r="A714" s="9">
        <v>2000</v>
      </c>
      <c r="B714" s="10">
        <v>36734</v>
      </c>
      <c r="C714" s="9">
        <v>209</v>
      </c>
      <c r="D714" s="11">
        <v>0.16666666666666699</v>
      </c>
      <c r="E714" s="7">
        <v>11.211919045403562</v>
      </c>
      <c r="F714" s="5">
        <f t="shared" si="51"/>
        <v>209.16666666666666</v>
      </c>
      <c r="G714" s="67"/>
      <c r="H714" s="67"/>
      <c r="I714" s="67"/>
      <c r="J714" s="59">
        <v>13.72430476380946</v>
      </c>
      <c r="K714" s="41">
        <f t="shared" si="52"/>
        <v>-0.30638669390872586</v>
      </c>
    </row>
    <row r="715" spans="1:11" x14ac:dyDescent="0.25">
      <c r="A715" s="9">
        <v>2000</v>
      </c>
      <c r="B715" s="10">
        <v>36734</v>
      </c>
      <c r="C715" s="9">
        <v>209</v>
      </c>
      <c r="D715" s="11">
        <v>0.20833333333333301</v>
      </c>
      <c r="E715" s="7">
        <v>10.745507064160623</v>
      </c>
      <c r="F715" s="5">
        <f t="shared" si="51"/>
        <v>209.20833333333334</v>
      </c>
      <c r="G715" s="67"/>
      <c r="H715" s="67"/>
      <c r="I715" s="67"/>
      <c r="J715" s="59">
        <v>13.242618877721185</v>
      </c>
      <c r="K715" s="41">
        <f t="shared" si="52"/>
        <v>-0.46641198124293837</v>
      </c>
    </row>
    <row r="716" spans="1:11" x14ac:dyDescent="0.25">
      <c r="A716" s="9">
        <v>2000</v>
      </c>
      <c r="B716" s="10">
        <v>36734</v>
      </c>
      <c r="C716" s="9">
        <v>209</v>
      </c>
      <c r="D716" s="11">
        <v>0.25</v>
      </c>
      <c r="E716" s="7">
        <v>10.274023178112927</v>
      </c>
      <c r="F716" s="5">
        <f t="shared" si="51"/>
        <v>209.25</v>
      </c>
      <c r="G716" s="67"/>
      <c r="H716" s="67"/>
      <c r="I716" s="67"/>
      <c r="J716" s="59">
        <v>12.653936232306213</v>
      </c>
      <c r="K716" s="41">
        <f t="shared" si="52"/>
        <v>-0.47148388604769664</v>
      </c>
    </row>
    <row r="717" spans="1:11" x14ac:dyDescent="0.25">
      <c r="A717" s="9">
        <v>2000</v>
      </c>
      <c r="B717" s="10">
        <v>36734</v>
      </c>
      <c r="C717" s="9">
        <v>209</v>
      </c>
      <c r="D717" s="11">
        <v>0.29166666666666702</v>
      </c>
      <c r="E717" s="7">
        <v>10.244586859961444</v>
      </c>
      <c r="F717" s="5">
        <f t="shared" si="51"/>
        <v>209.29166666666666</v>
      </c>
      <c r="G717" s="67"/>
      <c r="H717" s="67"/>
      <c r="I717" s="67"/>
      <c r="J717" s="59">
        <v>11.858066240109878</v>
      </c>
      <c r="K717" s="41">
        <f t="shared" si="52"/>
        <v>-2.943631815148251E-2</v>
      </c>
    </row>
    <row r="718" spans="1:11" x14ac:dyDescent="0.25">
      <c r="A718" s="9">
        <v>2000</v>
      </c>
      <c r="B718" s="10">
        <v>36734</v>
      </c>
      <c r="C718" s="9">
        <v>209</v>
      </c>
      <c r="D718" s="11">
        <v>0.33333333333333298</v>
      </c>
      <c r="E718" s="7">
        <v>10.454373374313962</v>
      </c>
      <c r="F718" s="5">
        <f t="shared" si="51"/>
        <v>209.33333333333334</v>
      </c>
      <c r="G718" s="67"/>
      <c r="H718" s="67"/>
      <c r="I718" s="67"/>
      <c r="J718" s="59">
        <v>11.629213429811236</v>
      </c>
      <c r="K718" s="41">
        <f t="shared" si="52"/>
        <v>0.20978651435251727</v>
      </c>
    </row>
    <row r="719" spans="1:11" x14ac:dyDescent="0.25">
      <c r="A719" s="9">
        <v>2000</v>
      </c>
      <c r="B719" s="10">
        <v>36734</v>
      </c>
      <c r="C719" s="9">
        <v>209</v>
      </c>
      <c r="D719" s="11">
        <v>0.375</v>
      </c>
      <c r="E719" s="7">
        <v>11.578765111953489</v>
      </c>
      <c r="F719" s="5">
        <f t="shared" si="51"/>
        <v>209.375</v>
      </c>
      <c r="G719" s="67"/>
      <c r="H719" s="67"/>
      <c r="I719" s="67"/>
      <c r="J719" s="59">
        <v>11.974176005657382</v>
      </c>
      <c r="K719" s="41">
        <f t="shared" si="52"/>
        <v>1.1243917376395274</v>
      </c>
    </row>
    <row r="720" spans="1:11" x14ac:dyDescent="0.25">
      <c r="A720" s="9">
        <v>2000</v>
      </c>
      <c r="B720" s="10">
        <v>36734</v>
      </c>
      <c r="C720" s="9">
        <v>209</v>
      </c>
      <c r="D720" s="11">
        <v>0.41666666666666702</v>
      </c>
      <c r="E720" s="7">
        <v>12.298694422180089</v>
      </c>
      <c r="F720" s="5">
        <f t="shared" si="51"/>
        <v>209.41666666666666</v>
      </c>
      <c r="G720" s="67"/>
      <c r="H720" s="67"/>
      <c r="I720" s="67"/>
      <c r="J720" s="59">
        <v>13.372285666723103</v>
      </c>
      <c r="K720" s="41">
        <f t="shared" si="52"/>
        <v>0.71992931022660045</v>
      </c>
    </row>
    <row r="721" spans="1:11" x14ac:dyDescent="0.25">
      <c r="A721" s="9">
        <v>2000</v>
      </c>
      <c r="B721" s="10">
        <v>36734</v>
      </c>
      <c r="C721" s="9">
        <v>209</v>
      </c>
      <c r="D721" s="11">
        <v>0.45833333333333298</v>
      </c>
      <c r="E721" s="7">
        <v>12.740878880792311</v>
      </c>
      <c r="F721" s="5">
        <f t="shared" si="51"/>
        <v>209.45833333333334</v>
      </c>
      <c r="G721" s="67"/>
      <c r="H721" s="67"/>
      <c r="I721" s="67"/>
      <c r="J721" s="59">
        <v>14.597938664465639</v>
      </c>
      <c r="K721" s="41">
        <f t="shared" si="52"/>
        <v>0.44218445861222122</v>
      </c>
    </row>
    <row r="722" spans="1:11" x14ac:dyDescent="0.25">
      <c r="A722" s="9">
        <v>2000</v>
      </c>
      <c r="B722" s="10">
        <v>36734</v>
      </c>
      <c r="C722" s="9">
        <v>209</v>
      </c>
      <c r="D722" s="11">
        <v>0.5</v>
      </c>
      <c r="E722" s="7">
        <v>11.87599470147102</v>
      </c>
      <c r="F722" s="5">
        <f t="shared" si="51"/>
        <v>209.5</v>
      </c>
      <c r="G722" s="67"/>
      <c r="H722" s="67"/>
      <c r="I722" s="67"/>
      <c r="J722" s="59">
        <v>15.78140473442217</v>
      </c>
      <c r="K722" s="41">
        <f t="shared" si="52"/>
        <v>-0.86488417932129025</v>
      </c>
    </row>
    <row r="723" spans="1:11" x14ac:dyDescent="0.25">
      <c r="A723" s="9">
        <v>2000</v>
      </c>
      <c r="B723" s="10">
        <v>36734</v>
      </c>
      <c r="C723" s="9">
        <v>209</v>
      </c>
      <c r="D723" s="11">
        <v>0.54166666666666696</v>
      </c>
      <c r="E723" s="7">
        <v>12.116579177339077</v>
      </c>
      <c r="F723" s="5">
        <f t="shared" si="51"/>
        <v>209.54166666666666</v>
      </c>
      <c r="G723" s="67"/>
      <c r="H723" s="67"/>
      <c r="I723" s="67"/>
      <c r="J723" s="59">
        <v>14.885213406484404</v>
      </c>
      <c r="K723" s="41">
        <f t="shared" si="52"/>
        <v>0.2405844758680562</v>
      </c>
    </row>
    <row r="724" spans="1:11" x14ac:dyDescent="0.25">
      <c r="A724" s="9">
        <v>2000</v>
      </c>
      <c r="B724" s="10">
        <v>36734</v>
      </c>
      <c r="C724" s="9">
        <v>209</v>
      </c>
      <c r="D724" s="11">
        <v>0.58333333333333304</v>
      </c>
      <c r="E724" s="7">
        <v>13.332628786594031</v>
      </c>
      <c r="F724" s="5">
        <f t="shared" si="51"/>
        <v>209.58333333333334</v>
      </c>
      <c r="G724" s="67"/>
      <c r="H724" s="67"/>
      <c r="I724" s="67"/>
      <c r="J724" s="59">
        <v>14.69307554406622</v>
      </c>
      <c r="K724" s="41">
        <f t="shared" si="52"/>
        <v>1.216049609254954</v>
      </c>
    </row>
    <row r="725" spans="1:11" x14ac:dyDescent="0.25">
      <c r="A725" s="9">
        <v>2000</v>
      </c>
      <c r="B725" s="10">
        <v>36734</v>
      </c>
      <c r="C725" s="9">
        <v>209</v>
      </c>
      <c r="D725" s="11">
        <v>0.625</v>
      </c>
      <c r="E725" s="36">
        <v>15.182124333088101</v>
      </c>
      <c r="F725" s="51">
        <f t="shared" si="51"/>
        <v>209.625</v>
      </c>
      <c r="G725" s="69">
        <f>LN(E725)</f>
        <v>2.7201187050675704</v>
      </c>
      <c r="H725" s="69"/>
      <c r="I725" s="69"/>
      <c r="J725" s="59">
        <v>15.93593036841855</v>
      </c>
      <c r="K725" s="41">
        <f t="shared" si="52"/>
        <v>1.8494955464940706</v>
      </c>
    </row>
    <row r="726" spans="1:11" x14ac:dyDescent="0.25">
      <c r="A726" s="9">
        <v>2000</v>
      </c>
      <c r="B726" s="10">
        <v>36734</v>
      </c>
      <c r="C726" s="9">
        <v>209</v>
      </c>
      <c r="D726" s="11">
        <v>0.66666666666666696</v>
      </c>
      <c r="E726" s="36">
        <v>14.952770105600864</v>
      </c>
      <c r="F726" s="51">
        <f t="shared" si="51"/>
        <v>209.66666666666666</v>
      </c>
      <c r="G726" s="69">
        <f t="shared" ref="G726:G745" si="53">LN(E726)</f>
        <v>2.7048965740169137</v>
      </c>
      <c r="H726" s="69"/>
      <c r="I726" s="69"/>
      <c r="J726" s="59">
        <v>18.384139907821528</v>
      </c>
      <c r="K726" s="42">
        <f t="shared" si="52"/>
        <v>-0.22935422748723688</v>
      </c>
    </row>
    <row r="727" spans="1:11" x14ac:dyDescent="0.25">
      <c r="A727" s="9">
        <v>2000</v>
      </c>
      <c r="B727" s="10">
        <v>36734</v>
      </c>
      <c r="C727" s="9">
        <v>209</v>
      </c>
      <c r="D727" s="11">
        <v>0.70833333333333304</v>
      </c>
      <c r="E727" s="36">
        <v>14.168750760121579</v>
      </c>
      <c r="F727" s="51">
        <f t="shared" si="51"/>
        <v>209.70833333333334</v>
      </c>
      <c r="G727" s="69">
        <f t="shared" si="53"/>
        <v>2.6510388889214522</v>
      </c>
      <c r="H727" s="69"/>
      <c r="I727" s="69"/>
      <c r="J727" s="59">
        <v>18.503952009048398</v>
      </c>
      <c r="K727" s="42">
        <f t="shared" si="52"/>
        <v>-0.78401934547928498</v>
      </c>
    </row>
    <row r="728" spans="1:11" x14ac:dyDescent="0.25">
      <c r="A728" s="9">
        <v>2000</v>
      </c>
      <c r="B728" s="10">
        <v>36734</v>
      </c>
      <c r="C728" s="9">
        <v>209</v>
      </c>
      <c r="D728" s="11">
        <v>0.75</v>
      </c>
      <c r="E728" s="36">
        <v>13.490049017147815</v>
      </c>
      <c r="F728" s="51">
        <f t="shared" si="51"/>
        <v>209.75</v>
      </c>
      <c r="G728" s="69">
        <f t="shared" si="53"/>
        <v>2.6019523038044503</v>
      </c>
      <c r="H728" s="69"/>
      <c r="I728" s="69"/>
      <c r="J728" s="59">
        <v>17.116318922429222</v>
      </c>
      <c r="K728" s="42">
        <f t="shared" si="52"/>
        <v>-0.67870174297376451</v>
      </c>
    </row>
    <row r="729" spans="1:11" x14ac:dyDescent="0.25">
      <c r="A729" s="9">
        <v>2000</v>
      </c>
      <c r="B729" s="10">
        <v>36734</v>
      </c>
      <c r="C729" s="9">
        <v>209</v>
      </c>
      <c r="D729" s="11">
        <v>0.79166666666666696</v>
      </c>
      <c r="E729" s="36">
        <v>12.534877215243156</v>
      </c>
      <c r="F729" s="51">
        <f t="shared" si="51"/>
        <v>209.79166666666666</v>
      </c>
      <c r="G729" s="69">
        <f t="shared" si="53"/>
        <v>2.5285149362087243</v>
      </c>
      <c r="H729" s="69"/>
      <c r="I729" s="69"/>
      <c r="J729" s="59">
        <v>15.987774419416587</v>
      </c>
      <c r="K729" s="42">
        <f t="shared" si="52"/>
        <v>-0.95517180190465822</v>
      </c>
    </row>
    <row r="730" spans="1:11" x14ac:dyDescent="0.25">
      <c r="A730" s="9">
        <v>2000</v>
      </c>
      <c r="B730" s="10">
        <v>36734</v>
      </c>
      <c r="C730" s="9">
        <v>209</v>
      </c>
      <c r="D730" s="11">
        <v>0.83333333333333304</v>
      </c>
      <c r="E730" s="36">
        <v>11.956773888435068</v>
      </c>
      <c r="F730" s="51">
        <f t="shared" si="51"/>
        <v>209.83333333333334</v>
      </c>
      <c r="G730" s="69">
        <f t="shared" si="53"/>
        <v>2.4812979703659876</v>
      </c>
      <c r="H730" s="69"/>
      <c r="I730" s="69"/>
      <c r="J730" s="59">
        <v>14.740876239740329</v>
      </c>
      <c r="K730" s="42">
        <f t="shared" si="52"/>
        <v>-0.57810332680808862</v>
      </c>
    </row>
    <row r="731" spans="1:11" x14ac:dyDescent="0.25">
      <c r="A731" s="9">
        <v>2000</v>
      </c>
      <c r="B731" s="10">
        <v>36734</v>
      </c>
      <c r="C731" s="9">
        <v>209</v>
      </c>
      <c r="D731" s="11">
        <v>0.875</v>
      </c>
      <c r="E731" s="36">
        <v>11.126839993324433</v>
      </c>
      <c r="F731" s="51">
        <f t="shared" si="51"/>
        <v>209.875</v>
      </c>
      <c r="G731" s="69">
        <f t="shared" si="53"/>
        <v>2.4093602070348221</v>
      </c>
      <c r="H731" s="69"/>
      <c r="I731" s="69"/>
      <c r="J731" s="59">
        <v>13.768953776426734</v>
      </c>
      <c r="K731" s="42">
        <f t="shared" si="52"/>
        <v>-0.82993389511063498</v>
      </c>
    </row>
    <row r="732" spans="1:11" x14ac:dyDescent="0.25">
      <c r="A732" s="9">
        <v>2000</v>
      </c>
      <c r="B732" s="10">
        <v>36734</v>
      </c>
      <c r="C732" s="9">
        <v>209</v>
      </c>
      <c r="D732" s="11">
        <v>0.91666666666666696</v>
      </c>
      <c r="E732" s="36">
        <v>10.444479193427824</v>
      </c>
      <c r="F732" s="51">
        <f t="shared" si="51"/>
        <v>209.91666666666666</v>
      </c>
      <c r="G732" s="69">
        <f t="shared" si="53"/>
        <v>2.3460735319585737</v>
      </c>
      <c r="H732" s="69"/>
      <c r="I732" s="69"/>
      <c r="J732" s="59">
        <v>12.777838860225126</v>
      </c>
      <c r="K732" s="42">
        <f t="shared" si="52"/>
        <v>-0.68236079989660858</v>
      </c>
    </row>
    <row r="733" spans="1:11" s="35" customFormat="1" x14ac:dyDescent="0.25">
      <c r="A733" s="38">
        <v>2000</v>
      </c>
      <c r="B733" s="39">
        <v>36734</v>
      </c>
      <c r="C733" s="38">
        <v>209</v>
      </c>
      <c r="D733" s="40">
        <v>0.95833333333333337</v>
      </c>
      <c r="E733" s="37">
        <v>10.05971219315451</v>
      </c>
      <c r="F733" s="52">
        <f t="shared" si="51"/>
        <v>209.95833333333334</v>
      </c>
      <c r="G733" s="70">
        <f t="shared" si="53"/>
        <v>2.3085385552319804</v>
      </c>
      <c r="H733" s="70"/>
      <c r="I733" s="70"/>
      <c r="J733" s="60">
        <v>11.858066240109878</v>
      </c>
      <c r="K733" s="37">
        <f t="shared" si="52"/>
        <v>-0.3847670002733139</v>
      </c>
    </row>
    <row r="734" spans="1:11" x14ac:dyDescent="0.25">
      <c r="A734" s="9">
        <v>2000</v>
      </c>
      <c r="B734" s="10">
        <v>36735</v>
      </c>
      <c r="C734" s="9">
        <v>210</v>
      </c>
      <c r="D734" s="11">
        <v>0</v>
      </c>
      <c r="E734" s="36">
        <v>9.6073982553902404</v>
      </c>
      <c r="F734" s="51">
        <f t="shared" si="51"/>
        <v>210</v>
      </c>
      <c r="G734" s="69">
        <f t="shared" si="53"/>
        <v>2.2625334532774701</v>
      </c>
      <c r="H734" s="69"/>
      <c r="I734" s="69"/>
      <c r="J734" s="59">
        <v>11.257564822981957</v>
      </c>
      <c r="K734" s="42">
        <f t="shared" si="52"/>
        <v>-0.45231393776426998</v>
      </c>
    </row>
    <row r="735" spans="1:11" x14ac:dyDescent="0.25">
      <c r="A735" s="9">
        <v>2000</v>
      </c>
      <c r="B735" s="10">
        <v>36735</v>
      </c>
      <c r="C735" s="9">
        <v>210</v>
      </c>
      <c r="D735" s="11">
        <v>4.1666666666666664E-2</v>
      </c>
      <c r="E735" s="36">
        <v>9.0210369617420891</v>
      </c>
      <c r="F735" s="51">
        <f t="shared" si="51"/>
        <v>210.04166666666666</v>
      </c>
      <c r="G735" s="69">
        <f t="shared" si="53"/>
        <v>2.1995592899659737</v>
      </c>
      <c r="H735" s="69"/>
      <c r="I735" s="69"/>
      <c r="J735" s="59">
        <v>10.687473250483924</v>
      </c>
      <c r="K735" s="42">
        <f t="shared" si="52"/>
        <v>-0.58636129364815126</v>
      </c>
    </row>
    <row r="736" spans="1:11" x14ac:dyDescent="0.25">
      <c r="A736" s="9">
        <v>2000</v>
      </c>
      <c r="B736" s="10">
        <v>36735</v>
      </c>
      <c r="C736" s="9">
        <v>210</v>
      </c>
      <c r="D736" s="11">
        <v>8.3333333333333301E-2</v>
      </c>
      <c r="E736" s="36">
        <v>8.6735794332089977</v>
      </c>
      <c r="F736" s="51">
        <f t="shared" si="51"/>
        <v>210.08333333333334</v>
      </c>
      <c r="G736" s="69">
        <f t="shared" si="53"/>
        <v>2.1602815583268113</v>
      </c>
      <c r="H736" s="69"/>
      <c r="I736" s="69"/>
      <c r="J736" s="59">
        <v>10.015284052094785</v>
      </c>
      <c r="K736" s="42">
        <f t="shared" si="52"/>
        <v>-0.34745752853309142</v>
      </c>
    </row>
    <row r="737" spans="1:11" x14ac:dyDescent="0.25">
      <c r="A737" s="9">
        <v>2000</v>
      </c>
      <c r="B737" s="10">
        <v>36735</v>
      </c>
      <c r="C737" s="9">
        <v>210</v>
      </c>
      <c r="D737" s="11">
        <v>0.125</v>
      </c>
      <c r="E737" s="36">
        <v>8.2686805135620549</v>
      </c>
      <c r="F737" s="51">
        <f t="shared" si="51"/>
        <v>210.125</v>
      </c>
      <c r="G737" s="69">
        <f t="shared" si="53"/>
        <v>2.1124749453461433</v>
      </c>
      <c r="H737" s="69"/>
      <c r="I737" s="69"/>
      <c r="J737" s="59">
        <v>9.5700681952608786</v>
      </c>
      <c r="K737" s="42">
        <f t="shared" si="52"/>
        <v>-0.4048989196469428</v>
      </c>
    </row>
    <row r="738" spans="1:11" x14ac:dyDescent="0.25">
      <c r="A738" s="9">
        <v>2000</v>
      </c>
      <c r="B738" s="10">
        <v>36735</v>
      </c>
      <c r="C738" s="9">
        <v>210</v>
      </c>
      <c r="D738" s="11">
        <v>0.16666666666666699</v>
      </c>
      <c r="E738" s="36">
        <v>7.9015510191612757</v>
      </c>
      <c r="F738" s="51">
        <f t="shared" si="51"/>
        <v>210.16666666666666</v>
      </c>
      <c r="G738" s="69">
        <f t="shared" si="53"/>
        <v>2.0670590717418635</v>
      </c>
      <c r="H738" s="69"/>
      <c r="I738" s="69"/>
      <c r="J738" s="59">
        <v>9.0854327246116835</v>
      </c>
      <c r="K738" s="42">
        <f t="shared" si="52"/>
        <v>-0.36712949440077924</v>
      </c>
    </row>
    <row r="739" spans="1:11" x14ac:dyDescent="0.25">
      <c r="A739" s="9">
        <v>2000</v>
      </c>
      <c r="B739" s="10">
        <v>36735</v>
      </c>
      <c r="C739" s="9">
        <v>210</v>
      </c>
      <c r="D739" s="11">
        <v>0.20833333333333301</v>
      </c>
      <c r="E739" s="36">
        <v>7.6106481906493322</v>
      </c>
      <c r="F739" s="51">
        <f t="shared" si="51"/>
        <v>210.20833333333334</v>
      </c>
      <c r="G739" s="69">
        <f t="shared" si="53"/>
        <v>2.0295483444157365</v>
      </c>
      <c r="H739" s="69"/>
      <c r="I739" s="69"/>
      <c r="J739" s="59">
        <v>8.6534002083972403</v>
      </c>
      <c r="K739" s="42">
        <f t="shared" si="52"/>
        <v>-0.29090282851194349</v>
      </c>
    </row>
    <row r="740" spans="1:11" x14ac:dyDescent="0.25">
      <c r="A740" s="9">
        <v>2000</v>
      </c>
      <c r="B740" s="10">
        <v>36735</v>
      </c>
      <c r="C740" s="9">
        <v>210</v>
      </c>
      <c r="D740" s="11">
        <v>0.25</v>
      </c>
      <c r="E740" s="36">
        <v>7.3787134801718874</v>
      </c>
      <c r="F740" s="51">
        <f t="shared" si="51"/>
        <v>210.25</v>
      </c>
      <c r="G740" s="69">
        <f t="shared" si="53"/>
        <v>1.9985992982360199</v>
      </c>
      <c r="H740" s="69"/>
      <c r="I740" s="69"/>
      <c r="J740" s="59">
        <v>8.2956255307766664</v>
      </c>
      <c r="K740" s="42">
        <f t="shared" si="52"/>
        <v>-0.23193471047744474</v>
      </c>
    </row>
    <row r="741" spans="1:11" x14ac:dyDescent="0.25">
      <c r="A741" s="9">
        <v>2000</v>
      </c>
      <c r="B741" s="10">
        <v>36735</v>
      </c>
      <c r="C741" s="9">
        <v>210</v>
      </c>
      <c r="D741" s="11">
        <v>0.29166666666666702</v>
      </c>
      <c r="E741" s="36">
        <v>7.2816989860553676</v>
      </c>
      <c r="F741" s="51">
        <f t="shared" si="51"/>
        <v>210.29166666666666</v>
      </c>
      <c r="G741" s="69">
        <f t="shared" si="53"/>
        <v>1.9853642121857784</v>
      </c>
      <c r="H741" s="69"/>
      <c r="I741" s="69"/>
      <c r="J741" s="59">
        <v>8.056637866823861</v>
      </c>
      <c r="K741" s="42">
        <f t="shared" si="52"/>
        <v>-9.7014494116519856E-2</v>
      </c>
    </row>
    <row r="742" spans="1:11" x14ac:dyDescent="0.25">
      <c r="A742" s="9">
        <v>2000</v>
      </c>
      <c r="B742" s="10">
        <v>36735</v>
      </c>
      <c r="C742" s="9">
        <v>210</v>
      </c>
      <c r="D742" s="11">
        <v>0.33333333333333298</v>
      </c>
      <c r="E742" s="36">
        <v>6.8219153565536468</v>
      </c>
      <c r="F742" s="51">
        <f t="shared" si="51"/>
        <v>210.33333333333334</v>
      </c>
      <c r="G742" s="69">
        <f t="shared" si="53"/>
        <v>1.9201402764955069</v>
      </c>
      <c r="H742" s="69"/>
      <c r="I742" s="69"/>
      <c r="J742" s="59">
        <v>7.952643040835369</v>
      </c>
      <c r="K742" s="42">
        <f t="shared" si="52"/>
        <v>-0.4597836295017208</v>
      </c>
    </row>
    <row r="743" spans="1:11" x14ac:dyDescent="0.25">
      <c r="A743" s="9">
        <v>2000</v>
      </c>
      <c r="B743" s="10">
        <v>36735</v>
      </c>
      <c r="C743" s="9">
        <v>210</v>
      </c>
      <c r="D743" s="11">
        <v>0.375</v>
      </c>
      <c r="E743" s="36">
        <v>6.5224271150386457</v>
      </c>
      <c r="F743" s="51">
        <f t="shared" si="51"/>
        <v>210.375</v>
      </c>
      <c r="G743" s="69">
        <f t="shared" si="53"/>
        <v>1.875246563575917</v>
      </c>
      <c r="H743" s="69"/>
      <c r="I743" s="69"/>
      <c r="J743" s="59">
        <v>7.4524611339050244</v>
      </c>
      <c r="K743" s="42">
        <f t="shared" si="52"/>
        <v>-0.29948824151500109</v>
      </c>
    </row>
    <row r="744" spans="1:11" x14ac:dyDescent="0.25">
      <c r="A744" s="9">
        <v>2000</v>
      </c>
      <c r="B744" s="10">
        <v>36735</v>
      </c>
      <c r="C744" s="9">
        <v>210</v>
      </c>
      <c r="D744" s="11">
        <v>0.41666666666666702</v>
      </c>
      <c r="E744" s="36">
        <v>6.3481016229722362</v>
      </c>
      <c r="F744" s="51">
        <f t="shared" si="51"/>
        <v>210.41666666666666</v>
      </c>
      <c r="G744" s="69">
        <f t="shared" si="53"/>
        <v>1.8481558111957981</v>
      </c>
      <c r="H744" s="69"/>
      <c r="I744" s="69"/>
      <c r="J744" s="59">
        <v>7.121172090878936</v>
      </c>
      <c r="K744" s="42">
        <f t="shared" si="52"/>
        <v>-0.17432549206640946</v>
      </c>
    </row>
    <row r="745" spans="1:11" x14ac:dyDescent="0.25">
      <c r="A745" s="9">
        <v>2000</v>
      </c>
      <c r="B745" s="10">
        <v>36735</v>
      </c>
      <c r="C745" s="9">
        <v>210</v>
      </c>
      <c r="D745" s="11">
        <v>0.45833333333333298</v>
      </c>
      <c r="E745" s="36">
        <v>5.9777828704311977</v>
      </c>
      <c r="F745" s="51">
        <f t="shared" si="51"/>
        <v>210.45833333333334</v>
      </c>
      <c r="G745" s="69">
        <f t="shared" si="53"/>
        <v>1.788049741762026</v>
      </c>
      <c r="H745" s="69"/>
      <c r="I745" s="69"/>
      <c r="J745" s="59">
        <v>6.8935923235507151</v>
      </c>
      <c r="K745" s="42">
        <f t="shared" si="52"/>
        <v>-0.37031875254103852</v>
      </c>
    </row>
    <row r="746" spans="1:11" x14ac:dyDescent="0.25">
      <c r="A746" s="9">
        <v>2000</v>
      </c>
      <c r="B746" s="10">
        <v>36735</v>
      </c>
      <c r="C746" s="9">
        <v>210</v>
      </c>
      <c r="D746" s="11">
        <v>0.5</v>
      </c>
      <c r="E746" s="7">
        <v>5.9990049089235207</v>
      </c>
      <c r="F746" s="5">
        <f t="shared" si="51"/>
        <v>210.5</v>
      </c>
      <c r="G746" s="67"/>
      <c r="H746" s="67"/>
      <c r="I746" s="67"/>
      <c r="J746" s="59">
        <v>6.5232735710096765</v>
      </c>
      <c r="K746" s="41">
        <f t="shared" si="52"/>
        <v>2.1222038492322959E-2</v>
      </c>
    </row>
    <row r="747" spans="1:11" x14ac:dyDescent="0.25">
      <c r="A747" s="9">
        <v>2000</v>
      </c>
      <c r="B747" s="10">
        <v>36735</v>
      </c>
      <c r="C747" s="9">
        <v>210</v>
      </c>
      <c r="D747" s="11">
        <v>0.54166666666666696</v>
      </c>
      <c r="E747" s="7">
        <v>5.8783171982293849</v>
      </c>
      <c r="F747" s="5">
        <f t="shared" si="51"/>
        <v>210.54166666666666</v>
      </c>
      <c r="G747" s="67"/>
      <c r="H747" s="67"/>
      <c r="I747" s="67"/>
      <c r="J747" s="59">
        <v>6.5444956095019995</v>
      </c>
      <c r="K747" s="41">
        <f t="shared" si="52"/>
        <v>-0.12068771069413575</v>
      </c>
    </row>
    <row r="748" spans="1:11" x14ac:dyDescent="0.25">
      <c r="A748" s="9">
        <v>2000</v>
      </c>
      <c r="B748" s="10">
        <v>36735</v>
      </c>
      <c r="C748" s="9">
        <v>210</v>
      </c>
      <c r="D748" s="11">
        <v>0.58333333333333304</v>
      </c>
      <c r="E748" s="7">
        <v>5.7693108573183283</v>
      </c>
      <c r="F748" s="5">
        <f t="shared" si="51"/>
        <v>210.58333333333334</v>
      </c>
      <c r="G748" s="67"/>
      <c r="H748" s="67"/>
      <c r="I748" s="67"/>
      <c r="J748" s="59">
        <v>6.4181911866817263</v>
      </c>
      <c r="K748" s="41">
        <f t="shared" si="52"/>
        <v>-0.10900634091105665</v>
      </c>
    </row>
    <row r="749" spans="1:11" x14ac:dyDescent="0.25">
      <c r="A749" s="9">
        <v>2000</v>
      </c>
      <c r="B749" s="10">
        <v>36735</v>
      </c>
      <c r="C749" s="9">
        <v>210</v>
      </c>
      <c r="D749" s="11">
        <v>0.625</v>
      </c>
      <c r="E749" s="7">
        <v>5.7431585078617866</v>
      </c>
      <c r="F749" s="5">
        <f t="shared" si="51"/>
        <v>210.625</v>
      </c>
      <c r="G749" s="67"/>
      <c r="H749" s="67"/>
      <c r="I749" s="67"/>
      <c r="J749" s="59">
        <v>6.3148015578968071</v>
      </c>
      <c r="K749" s="41">
        <f t="shared" si="52"/>
        <v>-2.6152349456541657E-2</v>
      </c>
    </row>
    <row r="750" spans="1:11" x14ac:dyDescent="0.25">
      <c r="A750" s="9">
        <v>2000</v>
      </c>
      <c r="B750" s="10">
        <v>36735</v>
      </c>
      <c r="C750" s="9">
        <v>210</v>
      </c>
      <c r="D750" s="11">
        <v>0.66666666666666696</v>
      </c>
      <c r="E750" s="7">
        <v>5.6417642303107067</v>
      </c>
      <c r="F750" s="5">
        <f t="shared" si="51"/>
        <v>210.66666666666666</v>
      </c>
      <c r="G750" s="67"/>
      <c r="H750" s="67"/>
      <c r="I750" s="67"/>
      <c r="J750" s="59">
        <v>6.294324355415613</v>
      </c>
      <c r="K750" s="41">
        <f t="shared" si="52"/>
        <v>-0.10139427755107988</v>
      </c>
    </row>
    <row r="751" spans="1:11" x14ac:dyDescent="0.25">
      <c r="A751" s="9">
        <v>2000</v>
      </c>
      <c r="B751" s="10">
        <v>36735</v>
      </c>
      <c r="C751" s="9">
        <v>210</v>
      </c>
      <c r="D751" s="11">
        <v>0.70833333333333304</v>
      </c>
      <c r="E751" s="36">
        <v>5.6561773790033172</v>
      </c>
      <c r="F751" s="51">
        <f t="shared" si="51"/>
        <v>210.70833333333334</v>
      </c>
      <c r="G751" s="69">
        <f>LN(E751)</f>
        <v>1.7327482893124408</v>
      </c>
      <c r="H751" s="69"/>
      <c r="I751" s="69"/>
      <c r="J751" s="59">
        <v>6.1929300778645331</v>
      </c>
      <c r="K751" s="41">
        <f t="shared" si="52"/>
        <v>1.4413148692610456E-2</v>
      </c>
    </row>
    <row r="752" spans="1:11" x14ac:dyDescent="0.25">
      <c r="A752" s="9">
        <v>2000</v>
      </c>
      <c r="B752" s="10">
        <v>36735</v>
      </c>
      <c r="C752" s="9">
        <v>210</v>
      </c>
      <c r="D752" s="11">
        <v>0.75</v>
      </c>
      <c r="E752" s="36">
        <v>5.6360300405447905</v>
      </c>
      <c r="F752" s="51">
        <f t="shared" si="51"/>
        <v>210.75</v>
      </c>
      <c r="G752" s="69">
        <f t="shared" ref="G752:G758" si="54">LN(E752)</f>
        <v>1.7291799241401831</v>
      </c>
      <c r="H752" s="69"/>
      <c r="I752" s="69"/>
      <c r="J752" s="59">
        <v>6.2130774163230607</v>
      </c>
      <c r="K752" s="42">
        <f t="shared" si="52"/>
        <v>-2.0147338458526676E-2</v>
      </c>
    </row>
    <row r="753" spans="1:11" x14ac:dyDescent="0.25">
      <c r="A753" s="9">
        <v>2000</v>
      </c>
      <c r="B753" s="10">
        <v>36735</v>
      </c>
      <c r="C753" s="9">
        <v>210</v>
      </c>
      <c r="D753" s="11">
        <v>0.79166666666666696</v>
      </c>
      <c r="E753" s="36">
        <v>5.4244091756557573</v>
      </c>
      <c r="F753" s="51">
        <f t="shared" si="51"/>
        <v>210.79166666666666</v>
      </c>
      <c r="G753" s="69">
        <f t="shared" si="54"/>
        <v>1.6909089857824231</v>
      </c>
      <c r="H753" s="69"/>
      <c r="I753" s="69"/>
      <c r="J753" s="59">
        <v>6.1929300778645331</v>
      </c>
      <c r="K753" s="42">
        <f t="shared" si="52"/>
        <v>-0.2116208648890332</v>
      </c>
    </row>
    <row r="754" spans="1:11" x14ac:dyDescent="0.25">
      <c r="A754" s="9">
        <v>2000</v>
      </c>
      <c r="B754" s="10">
        <v>36735</v>
      </c>
      <c r="C754" s="9">
        <v>210</v>
      </c>
      <c r="D754" s="11">
        <v>0.83333333333333304</v>
      </c>
      <c r="E754" s="36">
        <v>5.2259745531993689</v>
      </c>
      <c r="F754" s="51">
        <f t="shared" si="51"/>
        <v>210.83333333333334</v>
      </c>
      <c r="G754" s="69">
        <f t="shared" si="54"/>
        <v>1.6536412978174055</v>
      </c>
      <c r="H754" s="69"/>
      <c r="I754" s="69"/>
      <c r="J754" s="59">
        <v>5.9755750232095837</v>
      </c>
      <c r="K754" s="42">
        <f t="shared" si="52"/>
        <v>-0.19843462245638843</v>
      </c>
    </row>
    <row r="755" spans="1:11" x14ac:dyDescent="0.25">
      <c r="A755" s="9">
        <v>2000</v>
      </c>
      <c r="B755" s="10">
        <v>36735</v>
      </c>
      <c r="C755" s="9">
        <v>210</v>
      </c>
      <c r="D755" s="11">
        <v>0.875</v>
      </c>
      <c r="E755" s="36">
        <v>5.0654258048834171</v>
      </c>
      <c r="F755" s="51">
        <f t="shared" si="51"/>
        <v>210.875</v>
      </c>
      <c r="G755" s="69">
        <f t="shared" si="54"/>
        <v>1.6224382022586168</v>
      </c>
      <c r="H755" s="69"/>
      <c r="I755" s="69"/>
      <c r="J755" s="59">
        <v>5.7658485416517102</v>
      </c>
      <c r="K755" s="42">
        <f t="shared" si="52"/>
        <v>-0.16054874831595178</v>
      </c>
    </row>
    <row r="756" spans="1:11" x14ac:dyDescent="0.25">
      <c r="A756" s="9">
        <v>2000</v>
      </c>
      <c r="B756" s="10">
        <v>36735</v>
      </c>
      <c r="C756" s="9">
        <v>210</v>
      </c>
      <c r="D756" s="11">
        <v>0.91666666666666696</v>
      </c>
      <c r="E756" s="36">
        <v>4.9450481549867753</v>
      </c>
      <c r="F756" s="51">
        <f t="shared" si="51"/>
        <v>210.91666666666666</v>
      </c>
      <c r="G756" s="69">
        <f t="shared" si="54"/>
        <v>1.5983867031438983</v>
      </c>
      <c r="H756" s="69"/>
      <c r="I756" s="69"/>
      <c r="J756" s="59">
        <v>5.5997409143772163</v>
      </c>
      <c r="K756" s="42">
        <f t="shared" si="52"/>
        <v>-0.12037764989664179</v>
      </c>
    </row>
    <row r="757" spans="1:11" s="35" customFormat="1" x14ac:dyDescent="0.25">
      <c r="A757" s="38">
        <v>2000</v>
      </c>
      <c r="B757" s="39">
        <v>36735</v>
      </c>
      <c r="C757" s="38">
        <v>210</v>
      </c>
      <c r="D757" s="40">
        <v>0.95833333333333337</v>
      </c>
      <c r="E757" s="37">
        <v>4.8328324862962448</v>
      </c>
      <c r="F757" s="52">
        <f t="shared" si="51"/>
        <v>210.95833333333334</v>
      </c>
      <c r="G757" s="70">
        <f t="shared" si="54"/>
        <v>1.5754327318642158</v>
      </c>
      <c r="H757" s="70"/>
      <c r="I757" s="70"/>
      <c r="J757" s="60">
        <v>5.4738616232032999</v>
      </c>
      <c r="K757" s="37">
        <f t="shared" si="52"/>
        <v>-0.11221566869053046</v>
      </c>
    </row>
    <row r="758" spans="1:11" x14ac:dyDescent="0.25">
      <c r="A758" s="9">
        <v>2000</v>
      </c>
      <c r="B758" s="10">
        <v>36736</v>
      </c>
      <c r="C758" s="9">
        <v>211</v>
      </c>
      <c r="D758" s="11">
        <v>0</v>
      </c>
      <c r="E758" s="36">
        <v>4.5384859103547903</v>
      </c>
      <c r="F758" s="51">
        <f t="shared" si="51"/>
        <v>211</v>
      </c>
      <c r="G758" s="69">
        <f t="shared" si="54"/>
        <v>1.512593456507938</v>
      </c>
      <c r="H758" s="69"/>
      <c r="I758" s="69"/>
      <c r="J758" s="59">
        <v>5.3508120336510725</v>
      </c>
      <c r="K758" s="42">
        <f t="shared" si="52"/>
        <v>-0.29434657594145452</v>
      </c>
    </row>
    <row r="759" spans="1:11" x14ac:dyDescent="0.25">
      <c r="A759" s="9">
        <v>2000</v>
      </c>
      <c r="B759" s="10">
        <v>36736</v>
      </c>
      <c r="C759" s="9">
        <v>211</v>
      </c>
      <c r="D759" s="11">
        <v>4.1666666666666664E-2</v>
      </c>
      <c r="E759" s="36">
        <v>3.9196429751802344</v>
      </c>
      <c r="F759" s="51">
        <f t="shared" si="51"/>
        <v>211.04166666666666</v>
      </c>
      <c r="G759" s="69"/>
      <c r="H759" s="69"/>
      <c r="I759" s="69"/>
      <c r="J759" s="59">
        <v>5.1129489483978041</v>
      </c>
      <c r="K759" s="42">
        <f t="shared" si="52"/>
        <v>-0.61884293517455591</v>
      </c>
    </row>
    <row r="760" spans="1:11" x14ac:dyDescent="0.25">
      <c r="A760" s="9">
        <v>2000</v>
      </c>
      <c r="B760" s="10">
        <v>36736</v>
      </c>
      <c r="C760" s="9">
        <v>211</v>
      </c>
      <c r="D760" s="11">
        <v>8.3333333333333301E-2</v>
      </c>
      <c r="E760" s="7">
        <v>4.3513446342076252</v>
      </c>
      <c r="F760" s="5">
        <f t="shared" si="51"/>
        <v>211.08333333333334</v>
      </c>
      <c r="G760" s="67"/>
      <c r="H760" s="67"/>
      <c r="I760" s="67"/>
      <c r="J760" s="59">
        <v>4.854025357734244</v>
      </c>
      <c r="K760" s="41">
        <f t="shared" si="52"/>
        <v>0.43170165902739077</v>
      </c>
    </row>
    <row r="761" spans="1:11" x14ac:dyDescent="0.25">
      <c r="A761" s="9">
        <v>2000</v>
      </c>
      <c r="B761" s="10">
        <v>36736</v>
      </c>
      <c r="C761" s="9">
        <v>211</v>
      </c>
      <c r="D761" s="11">
        <v>0.125</v>
      </c>
      <c r="E761" s="7">
        <v>4.2656957654073171</v>
      </c>
      <c r="F761" s="5">
        <f t="shared" si="51"/>
        <v>211.125</v>
      </c>
      <c r="G761" s="67"/>
      <c r="H761" s="67"/>
      <c r="I761" s="67"/>
      <c r="J761" s="59">
        <v>4.8856597437014244</v>
      </c>
      <c r="K761" s="41">
        <f t="shared" si="52"/>
        <v>-8.5648868800308087E-2</v>
      </c>
    </row>
    <row r="762" spans="1:11" x14ac:dyDescent="0.25">
      <c r="A762" s="9">
        <v>2000</v>
      </c>
      <c r="B762" s="10">
        <v>36736</v>
      </c>
      <c r="C762" s="9">
        <v>211</v>
      </c>
      <c r="D762" s="11">
        <v>0.16666666666666699</v>
      </c>
      <c r="E762" s="36">
        <v>4.4249052427292046</v>
      </c>
      <c r="F762" s="51">
        <f t="shared" si="51"/>
        <v>211.16666666666666</v>
      </c>
      <c r="G762" s="69">
        <f>LN(E762)</f>
        <v>1.4872488641581121</v>
      </c>
      <c r="H762" s="69"/>
      <c r="I762" s="69"/>
      <c r="J762" s="59">
        <v>4.8225958027270597</v>
      </c>
      <c r="K762" s="41">
        <f t="shared" si="52"/>
        <v>0.1592094773218875</v>
      </c>
    </row>
    <row r="763" spans="1:11" x14ac:dyDescent="0.25">
      <c r="A763" s="9">
        <v>2000</v>
      </c>
      <c r="B763" s="10">
        <v>36736</v>
      </c>
      <c r="C763" s="9">
        <v>211</v>
      </c>
      <c r="D763" s="11">
        <v>0.20833333333333301</v>
      </c>
      <c r="E763" s="36">
        <v>4.3071229794765546</v>
      </c>
      <c r="F763" s="51">
        <f t="shared" si="51"/>
        <v>211.20833333333334</v>
      </c>
      <c r="G763" s="69">
        <f t="shared" ref="G763:G767" si="55">LN(E763)</f>
        <v>1.4602701590603291</v>
      </c>
      <c r="H763" s="69"/>
      <c r="I763" s="69"/>
      <c r="J763" s="59">
        <v>4.9818052800489481</v>
      </c>
      <c r="K763" s="42">
        <f t="shared" si="52"/>
        <v>-0.11778226325264995</v>
      </c>
    </row>
    <row r="764" spans="1:11" x14ac:dyDescent="0.25">
      <c r="A764" s="9">
        <v>2000</v>
      </c>
      <c r="B764" s="10">
        <v>36736</v>
      </c>
      <c r="C764" s="9">
        <v>211</v>
      </c>
      <c r="D764" s="11">
        <v>0.25</v>
      </c>
      <c r="E764" s="36">
        <v>3.9860372906072188</v>
      </c>
      <c r="F764" s="51">
        <f t="shared" si="51"/>
        <v>211.25</v>
      </c>
      <c r="G764" s="69">
        <f t="shared" si="55"/>
        <v>1.3827975771425312</v>
      </c>
      <c r="H764" s="69"/>
      <c r="I764" s="69"/>
      <c r="J764" s="59">
        <v>4.8698168636190102</v>
      </c>
      <c r="K764" s="42">
        <f t="shared" si="52"/>
        <v>-0.32108568886933586</v>
      </c>
    </row>
    <row r="765" spans="1:11" x14ac:dyDescent="0.25">
      <c r="A765" s="9">
        <v>2000</v>
      </c>
      <c r="B765" s="10">
        <v>36736</v>
      </c>
      <c r="C765" s="9">
        <v>211</v>
      </c>
      <c r="D765" s="11">
        <v>0.29166666666666702</v>
      </c>
      <c r="E765" s="36">
        <v>3.8982497971360353</v>
      </c>
      <c r="F765" s="51">
        <f t="shared" si="51"/>
        <v>211.29166666666666</v>
      </c>
      <c r="G765" s="69">
        <f t="shared" si="55"/>
        <v>1.3605276824431041</v>
      </c>
      <c r="H765" s="69"/>
      <c r="I765" s="69"/>
      <c r="J765" s="59">
        <v>4.5487311747496744</v>
      </c>
      <c r="K765" s="42">
        <f t="shared" si="52"/>
        <v>-8.7787493471183531E-2</v>
      </c>
    </row>
    <row r="766" spans="1:11" x14ac:dyDescent="0.25">
      <c r="A766" s="9">
        <v>2000</v>
      </c>
      <c r="B766" s="10">
        <v>36736</v>
      </c>
      <c r="C766" s="9">
        <v>211</v>
      </c>
      <c r="D766" s="11">
        <v>0.33333333333333298</v>
      </c>
      <c r="E766" s="36">
        <v>3.8549934490825946</v>
      </c>
      <c r="F766" s="51">
        <f t="shared" si="51"/>
        <v>211.33333333333334</v>
      </c>
      <c r="G766" s="69">
        <f t="shared" si="55"/>
        <v>1.3493693076837827</v>
      </c>
      <c r="H766" s="69"/>
      <c r="I766" s="69"/>
      <c r="J766" s="59">
        <v>4.4609436812784908</v>
      </c>
      <c r="K766" s="42">
        <f t="shared" si="52"/>
        <v>-4.3256348053440696E-2</v>
      </c>
    </row>
    <row r="767" spans="1:11" x14ac:dyDescent="0.25">
      <c r="A767" s="9">
        <v>2000</v>
      </c>
      <c r="B767" s="10">
        <v>36736</v>
      </c>
      <c r="C767" s="9">
        <v>211</v>
      </c>
      <c r="D767" s="11">
        <v>0.375</v>
      </c>
      <c r="E767" s="36">
        <v>3.8406680776213271</v>
      </c>
      <c r="F767" s="51">
        <f t="shared" si="51"/>
        <v>211.375</v>
      </c>
      <c r="G767" s="69">
        <f t="shared" si="55"/>
        <v>1.3456463300143438</v>
      </c>
      <c r="H767" s="69"/>
      <c r="I767" s="69"/>
      <c r="J767" s="59">
        <v>4.4176873332250501</v>
      </c>
      <c r="K767" s="42">
        <f t="shared" si="52"/>
        <v>-1.4325371461267444E-2</v>
      </c>
    </row>
    <row r="768" spans="1:11" x14ac:dyDescent="0.25">
      <c r="A768" s="9">
        <v>2000</v>
      </c>
      <c r="B768" s="10">
        <v>36736</v>
      </c>
      <c r="C768" s="9">
        <v>211</v>
      </c>
      <c r="D768" s="11">
        <v>0.41666666666666702</v>
      </c>
      <c r="E768" s="7">
        <v>3.8923956725996294</v>
      </c>
      <c r="F768" s="5">
        <f t="shared" si="51"/>
        <v>211.41666666666666</v>
      </c>
      <c r="G768" s="111"/>
      <c r="H768" s="111"/>
      <c r="I768" s="67"/>
      <c r="J768" s="59">
        <v>4.4033619617637827</v>
      </c>
      <c r="K768" s="41">
        <f t="shared" si="52"/>
        <v>5.172759497830226E-2</v>
      </c>
    </row>
    <row r="769" spans="1:11" x14ac:dyDescent="0.25">
      <c r="A769" s="9">
        <v>2000</v>
      </c>
      <c r="B769" s="10">
        <v>36736</v>
      </c>
      <c r="C769" s="9">
        <v>211</v>
      </c>
      <c r="D769" s="11">
        <v>0.45833333333333298</v>
      </c>
      <c r="E769" s="7">
        <v>3.9949814643532533</v>
      </c>
      <c r="F769" s="5">
        <f t="shared" si="51"/>
        <v>211.45833333333334</v>
      </c>
      <c r="G769" s="111"/>
      <c r="H769" s="111"/>
      <c r="I769" s="67"/>
      <c r="J769" s="59">
        <v>4.4609436812784908</v>
      </c>
      <c r="K769" s="41">
        <f t="shared" si="52"/>
        <v>0.10258579175362392</v>
      </c>
    </row>
    <row r="770" spans="1:11" x14ac:dyDescent="0.25">
      <c r="A770" s="9">
        <v>2000</v>
      </c>
      <c r="B770" s="10">
        <v>36736</v>
      </c>
      <c r="C770" s="9">
        <v>211</v>
      </c>
      <c r="D770" s="11">
        <v>0.5</v>
      </c>
      <c r="E770" s="7">
        <v>4.2034458517823481</v>
      </c>
      <c r="F770" s="5">
        <f t="shared" ref="F770:F833" si="56">SUM(C770+D770)</f>
        <v>211.5</v>
      </c>
      <c r="G770" s="111"/>
      <c r="H770" s="111"/>
      <c r="I770" s="67"/>
      <c r="J770" s="59">
        <v>4.5635294730321148</v>
      </c>
      <c r="K770" s="41">
        <f t="shared" si="52"/>
        <v>0.20846438742909479</v>
      </c>
    </row>
    <row r="771" spans="1:11" x14ac:dyDescent="0.25">
      <c r="A771" s="9">
        <v>2000</v>
      </c>
      <c r="B771" s="10">
        <v>36736</v>
      </c>
      <c r="C771" s="9">
        <v>211</v>
      </c>
      <c r="D771" s="11">
        <v>0.54166666666666696</v>
      </c>
      <c r="E771" s="7">
        <v>4.3548064113991662</v>
      </c>
      <c r="F771" s="5">
        <f t="shared" si="56"/>
        <v>211.54166666666666</v>
      </c>
      <c r="G771" s="111"/>
      <c r="H771" s="111"/>
      <c r="I771" s="67"/>
      <c r="J771" s="59">
        <v>4.7603458891020907</v>
      </c>
      <c r="K771" s="41">
        <f t="shared" ref="K771:K834" si="57">E771-E770</f>
        <v>0.15136055961681816</v>
      </c>
    </row>
    <row r="772" spans="1:11" x14ac:dyDescent="0.25">
      <c r="A772" s="9">
        <v>2000</v>
      </c>
      <c r="B772" s="10">
        <v>36736</v>
      </c>
      <c r="C772" s="9">
        <v>211</v>
      </c>
      <c r="D772" s="11">
        <v>0.58333333333333304</v>
      </c>
      <c r="E772" s="7">
        <v>4.3750853188246621</v>
      </c>
      <c r="F772" s="5">
        <f t="shared" si="56"/>
        <v>211.58333333333334</v>
      </c>
      <c r="G772" s="111"/>
      <c r="H772" s="111"/>
      <c r="I772" s="67"/>
      <c r="J772" s="59">
        <v>4.9175002955416218</v>
      </c>
      <c r="K772" s="41">
        <f t="shared" si="57"/>
        <v>2.0278907425495873E-2</v>
      </c>
    </row>
    <row r="773" spans="1:11" x14ac:dyDescent="0.25">
      <c r="A773" s="9">
        <v>2000</v>
      </c>
      <c r="B773" s="10">
        <v>36736</v>
      </c>
      <c r="C773" s="9">
        <v>211</v>
      </c>
      <c r="D773" s="11">
        <v>0.625</v>
      </c>
      <c r="E773" s="36">
        <v>4.3930383230627861</v>
      </c>
      <c r="F773" s="51">
        <f t="shared" si="56"/>
        <v>211.625</v>
      </c>
      <c r="G773" s="69">
        <f>LN(E773)</f>
        <v>1.4800210886211473</v>
      </c>
      <c r="H773" s="69"/>
      <c r="I773" s="69"/>
      <c r="J773" s="59">
        <v>4.9495483568676759</v>
      </c>
      <c r="K773" s="41">
        <f t="shared" si="57"/>
        <v>1.795300423812396E-2</v>
      </c>
    </row>
    <row r="774" spans="1:11" x14ac:dyDescent="0.25">
      <c r="A774" s="9">
        <v>2000</v>
      </c>
      <c r="B774" s="10">
        <v>36736</v>
      </c>
      <c r="C774" s="9">
        <v>211</v>
      </c>
      <c r="D774" s="11">
        <v>0.66666666666666696</v>
      </c>
      <c r="E774" s="36">
        <v>4.3415973406992743</v>
      </c>
      <c r="F774" s="51">
        <f t="shared" si="56"/>
        <v>211.66666666666666</v>
      </c>
      <c r="G774" s="69">
        <f t="shared" ref="G774:G789" si="58">LN(E774)</f>
        <v>1.4682423312505801</v>
      </c>
      <c r="H774" s="69"/>
      <c r="I774" s="69"/>
      <c r="J774" s="59">
        <v>4.9980124898591116</v>
      </c>
      <c r="K774" s="42">
        <f t="shared" si="57"/>
        <v>-5.14409823635118E-2</v>
      </c>
    </row>
    <row r="775" spans="1:11" x14ac:dyDescent="0.25">
      <c r="A775" s="9">
        <v>2000</v>
      </c>
      <c r="B775" s="10">
        <v>36736</v>
      </c>
      <c r="C775" s="9">
        <v>211</v>
      </c>
      <c r="D775" s="11">
        <v>0.70833333333333304</v>
      </c>
      <c r="E775" s="36">
        <v>4.290286000440096</v>
      </c>
      <c r="F775" s="51">
        <f t="shared" si="56"/>
        <v>211.70833333333334</v>
      </c>
      <c r="G775" s="69">
        <f t="shared" si="58"/>
        <v>1.4563533974870484</v>
      </c>
      <c r="H775" s="69"/>
      <c r="I775" s="69"/>
      <c r="J775" s="59">
        <v>4.9656506258597153</v>
      </c>
      <c r="K775" s="42">
        <f t="shared" si="57"/>
        <v>-5.1311340259178273E-2</v>
      </c>
    </row>
    <row r="776" spans="1:11" x14ac:dyDescent="0.25">
      <c r="A776" s="9">
        <v>2000</v>
      </c>
      <c r="B776" s="10">
        <v>36736</v>
      </c>
      <c r="C776" s="9">
        <v>211</v>
      </c>
      <c r="D776" s="11">
        <v>0.75</v>
      </c>
      <c r="E776" s="36">
        <v>4.2457051349389276</v>
      </c>
      <c r="F776" s="51">
        <f t="shared" si="56"/>
        <v>211.75</v>
      </c>
      <c r="G776" s="69">
        <f t="shared" si="58"/>
        <v>1.4459079154948999</v>
      </c>
      <c r="H776" s="69"/>
      <c r="I776" s="69"/>
      <c r="J776" s="59">
        <v>4.9015541651161589</v>
      </c>
      <c r="K776" s="42">
        <f t="shared" si="57"/>
        <v>-4.4580865501168354E-2</v>
      </c>
    </row>
    <row r="777" spans="1:11" x14ac:dyDescent="0.25">
      <c r="A777" s="9">
        <v>2000</v>
      </c>
      <c r="B777" s="10">
        <v>36736</v>
      </c>
      <c r="C777" s="9">
        <v>211</v>
      </c>
      <c r="D777" s="11">
        <v>0.79166666666666696</v>
      </c>
      <c r="E777" s="36">
        <v>4.1303514867084576</v>
      </c>
      <c r="F777" s="51">
        <f t="shared" si="56"/>
        <v>211.79166666666666</v>
      </c>
      <c r="G777" s="69">
        <f t="shared" si="58"/>
        <v>1.4183625090921999</v>
      </c>
      <c r="H777" s="69"/>
      <c r="I777" s="69"/>
      <c r="J777" s="59">
        <v>4.8382850594544218</v>
      </c>
      <c r="K777" s="42">
        <f t="shared" si="57"/>
        <v>-0.11535364823047001</v>
      </c>
    </row>
    <row r="778" spans="1:11" x14ac:dyDescent="0.25">
      <c r="A778" s="9">
        <v>2000</v>
      </c>
      <c r="B778" s="10">
        <v>36736</v>
      </c>
      <c r="C778" s="9">
        <v>211</v>
      </c>
      <c r="D778" s="11">
        <v>0.83333333333333304</v>
      </c>
      <c r="E778" s="36">
        <v>3.9299656816446573</v>
      </c>
      <c r="F778" s="51">
        <f t="shared" si="56"/>
        <v>211.83333333333334</v>
      </c>
      <c r="G778" s="69">
        <f t="shared" si="58"/>
        <v>1.3686306934371026</v>
      </c>
      <c r="H778" s="69"/>
      <c r="I778" s="69"/>
      <c r="J778" s="59">
        <v>4.6988994953873187</v>
      </c>
      <c r="K778" s="42">
        <f t="shared" si="57"/>
        <v>-0.20038580506380033</v>
      </c>
    </row>
    <row r="779" spans="1:11" x14ac:dyDescent="0.25">
      <c r="A779" s="9">
        <v>2000</v>
      </c>
      <c r="B779" s="10">
        <v>36736</v>
      </c>
      <c r="C779" s="9">
        <v>211</v>
      </c>
      <c r="D779" s="11">
        <v>0.875</v>
      </c>
      <c r="E779" s="36">
        <v>3.770061543662961</v>
      </c>
      <c r="F779" s="51">
        <f t="shared" si="56"/>
        <v>211.875</v>
      </c>
      <c r="G779" s="69">
        <f t="shared" si="58"/>
        <v>1.3270913259057096</v>
      </c>
      <c r="H779" s="69"/>
      <c r="I779" s="69"/>
      <c r="J779" s="59">
        <v>4.4754563822231361</v>
      </c>
      <c r="K779" s="42">
        <f t="shared" si="57"/>
        <v>-0.15990413798169634</v>
      </c>
    </row>
    <row r="780" spans="1:11" x14ac:dyDescent="0.25">
      <c r="A780" s="9">
        <v>2000</v>
      </c>
      <c r="B780" s="10">
        <v>36736</v>
      </c>
      <c r="C780" s="9">
        <v>211</v>
      </c>
      <c r="D780" s="11">
        <v>0.91666666666666696</v>
      </c>
      <c r="E780" s="36">
        <v>3.7116696537841825</v>
      </c>
      <c r="F780" s="51">
        <f t="shared" si="56"/>
        <v>211.91666666666666</v>
      </c>
      <c r="G780" s="69">
        <f t="shared" si="58"/>
        <v>1.311481816832325</v>
      </c>
      <c r="H780" s="69"/>
      <c r="I780" s="69"/>
      <c r="J780" s="59">
        <v>4.3043766531567602</v>
      </c>
      <c r="K780" s="42">
        <f t="shared" si="57"/>
        <v>-5.8391889878778525E-2</v>
      </c>
    </row>
    <row r="781" spans="1:11" s="35" customFormat="1" x14ac:dyDescent="0.25">
      <c r="A781" s="38">
        <v>2000</v>
      </c>
      <c r="B781" s="39">
        <v>36736</v>
      </c>
      <c r="C781" s="38">
        <v>211</v>
      </c>
      <c r="D781" s="40">
        <v>0.95833333333333337</v>
      </c>
      <c r="E781" s="37">
        <v>3.5896629569464662</v>
      </c>
      <c r="F781" s="52">
        <f t="shared" si="56"/>
        <v>211.95833333333334</v>
      </c>
      <c r="G781" s="70">
        <f t="shared" si="58"/>
        <v>1.278058314233899</v>
      </c>
      <c r="H781" s="70"/>
      <c r="I781" s="70"/>
      <c r="J781" s="60">
        <v>4.2350381290498715</v>
      </c>
      <c r="K781" s="37">
        <f t="shared" si="57"/>
        <v>-0.12200669683771626</v>
      </c>
    </row>
    <row r="782" spans="1:11" x14ac:dyDescent="0.25">
      <c r="A782" s="9">
        <v>2000</v>
      </c>
      <c r="B782" s="10">
        <v>36737</v>
      </c>
      <c r="C782" s="9">
        <v>212</v>
      </c>
      <c r="D782" s="11">
        <v>0</v>
      </c>
      <c r="E782" s="36">
        <v>3.5257558462953287</v>
      </c>
      <c r="F782" s="51">
        <f t="shared" si="56"/>
        <v>212</v>
      </c>
      <c r="G782" s="69">
        <f t="shared" si="58"/>
        <v>1.2600948377595329</v>
      </c>
      <c r="H782" s="69"/>
      <c r="I782" s="69"/>
      <c r="J782" s="59">
        <v>4.1130314322121553</v>
      </c>
      <c r="K782" s="42">
        <f t="shared" si="57"/>
        <v>-6.3907110651137522E-2</v>
      </c>
    </row>
    <row r="783" spans="1:11" x14ac:dyDescent="0.25">
      <c r="A783" s="9">
        <v>2000</v>
      </c>
      <c r="B783" s="10">
        <v>36737</v>
      </c>
      <c r="C783" s="9">
        <v>212</v>
      </c>
      <c r="D783" s="11">
        <v>4.1666666666666664E-2</v>
      </c>
      <c r="E783" s="36">
        <v>3.4152639582650726</v>
      </c>
      <c r="F783" s="51">
        <f t="shared" si="56"/>
        <v>212.04166666666666</v>
      </c>
      <c r="G783" s="69">
        <f t="shared" si="58"/>
        <v>1.228254783817609</v>
      </c>
      <c r="H783" s="69"/>
      <c r="I783" s="69"/>
      <c r="J783" s="59">
        <v>4.0075349691145767</v>
      </c>
      <c r="K783" s="42">
        <f t="shared" si="57"/>
        <v>-0.11049188803025611</v>
      </c>
    </row>
    <row r="784" spans="1:11" x14ac:dyDescent="0.25">
      <c r="A784" s="9">
        <v>2000</v>
      </c>
      <c r="B784" s="10">
        <v>36737</v>
      </c>
      <c r="C784" s="9">
        <v>212</v>
      </c>
      <c r="D784" s="11">
        <v>8.3333333333333301E-2</v>
      </c>
      <c r="E784" s="36">
        <v>3.2688846377610168</v>
      </c>
      <c r="F784" s="51">
        <f t="shared" si="56"/>
        <v>212.08333333333334</v>
      </c>
      <c r="G784" s="69">
        <f t="shared" si="58"/>
        <v>1.1844488373552322</v>
      </c>
      <c r="H784" s="69"/>
      <c r="I784" s="69"/>
      <c r="J784" s="59">
        <v>3.8920823830588751</v>
      </c>
      <c r="K784" s="42">
        <f t="shared" si="57"/>
        <v>-0.14637932050405578</v>
      </c>
    </row>
    <row r="785" spans="1:22" x14ac:dyDescent="0.25">
      <c r="A785" s="9">
        <v>2000</v>
      </c>
      <c r="B785" s="10">
        <v>36737</v>
      </c>
      <c r="C785" s="9">
        <v>212</v>
      </c>
      <c r="D785" s="11">
        <v>0.125</v>
      </c>
      <c r="E785" s="36">
        <v>3.1615145159617581</v>
      </c>
      <c r="F785" s="51">
        <f t="shared" si="56"/>
        <v>212.125</v>
      </c>
      <c r="G785" s="69">
        <f t="shared" si="58"/>
        <v>1.1510511899852747</v>
      </c>
      <c r="H785" s="69"/>
      <c r="I785" s="69"/>
      <c r="J785" s="59">
        <v>3.7922531130267059</v>
      </c>
      <c r="K785" s="42">
        <f t="shared" si="57"/>
        <v>-0.10737012179925864</v>
      </c>
    </row>
    <row r="786" spans="1:22" x14ac:dyDescent="0.25">
      <c r="A786" s="9">
        <v>2000</v>
      </c>
      <c r="B786" s="10">
        <v>36737</v>
      </c>
      <c r="C786" s="9">
        <v>212</v>
      </c>
      <c r="D786" s="11">
        <v>0.16666666666666699</v>
      </c>
      <c r="E786" s="36">
        <v>3.1136646102312291</v>
      </c>
      <c r="F786" s="51">
        <f t="shared" si="56"/>
        <v>212.16666666666666</v>
      </c>
      <c r="G786" s="69">
        <f t="shared" si="58"/>
        <v>1.1358003637677951</v>
      </c>
      <c r="H786" s="69"/>
      <c r="I786" s="69"/>
      <c r="J786" s="59">
        <v>3.707005216540237</v>
      </c>
      <c r="K786" s="42">
        <f t="shared" si="57"/>
        <v>-4.7849905730529052E-2</v>
      </c>
    </row>
    <row r="787" spans="1:22" x14ac:dyDescent="0.25">
      <c r="A787" s="9">
        <v>2000</v>
      </c>
      <c r="B787" s="10">
        <v>36737</v>
      </c>
      <c r="C787" s="9">
        <v>212</v>
      </c>
      <c r="D787" s="11">
        <v>0.20833333333333301</v>
      </c>
      <c r="E787" s="36">
        <v>3.07204906169197</v>
      </c>
      <c r="F787" s="51">
        <f t="shared" si="56"/>
        <v>212.20833333333334</v>
      </c>
      <c r="G787" s="69">
        <f t="shared" si="58"/>
        <v>1.1223447857607518</v>
      </c>
      <c r="H787" s="69"/>
      <c r="I787" s="69"/>
      <c r="J787" s="59">
        <v>3.6591553108097075</v>
      </c>
      <c r="K787" s="42">
        <f t="shared" si="57"/>
        <v>-4.1615548539259084E-2</v>
      </c>
    </row>
    <row r="788" spans="1:22" x14ac:dyDescent="0.25">
      <c r="A788" s="9">
        <v>2000</v>
      </c>
      <c r="B788" s="10">
        <v>36737</v>
      </c>
      <c r="C788" s="9">
        <v>212</v>
      </c>
      <c r="D788" s="11">
        <v>0.25</v>
      </c>
      <c r="E788" s="36">
        <v>3.0314086837762417</v>
      </c>
      <c r="F788" s="51">
        <f t="shared" si="56"/>
        <v>212.25</v>
      </c>
      <c r="G788" s="69">
        <f t="shared" si="58"/>
        <v>1.1090274236204878</v>
      </c>
      <c r="H788" s="69"/>
      <c r="I788" s="69"/>
      <c r="J788" s="59">
        <v>3.6119230501443118</v>
      </c>
      <c r="K788" s="42">
        <f t="shared" si="57"/>
        <v>-4.0640377915728276E-2</v>
      </c>
    </row>
    <row r="789" spans="1:22" x14ac:dyDescent="0.25">
      <c r="A789" s="9">
        <v>2000</v>
      </c>
      <c r="B789" s="10">
        <v>36737</v>
      </c>
      <c r="C789" s="9">
        <v>212</v>
      </c>
      <c r="D789" s="11">
        <v>0.29166666666666702</v>
      </c>
      <c r="E789" s="36">
        <v>3.0084004246814002</v>
      </c>
      <c r="F789" s="51">
        <f t="shared" si="56"/>
        <v>212.29166666666666</v>
      </c>
      <c r="G789" s="69">
        <f t="shared" si="58"/>
        <v>1.1014085171353052</v>
      </c>
      <c r="H789" s="69"/>
      <c r="I789" s="69"/>
      <c r="J789" s="59">
        <v>3.5768993843547205</v>
      </c>
      <c r="K789" s="42">
        <f t="shared" si="57"/>
        <v>-2.3008259094841499E-2</v>
      </c>
    </row>
    <row r="790" spans="1:22" x14ac:dyDescent="0.25">
      <c r="A790" s="9">
        <v>2000</v>
      </c>
      <c r="B790" s="10">
        <v>36737</v>
      </c>
      <c r="C790" s="9">
        <v>212</v>
      </c>
      <c r="D790" s="11">
        <v>0.33333333333333298</v>
      </c>
      <c r="E790" s="7">
        <v>3.0964614266672514</v>
      </c>
      <c r="F790" s="5">
        <f t="shared" si="56"/>
        <v>212.33333333333334</v>
      </c>
      <c r="G790" s="67"/>
      <c r="H790" s="67"/>
      <c r="I790" s="67"/>
      <c r="J790" s="59">
        <v>3.5653004620011433</v>
      </c>
      <c r="K790" s="41">
        <f t="shared" si="57"/>
        <v>8.8061001985851206E-2</v>
      </c>
      <c r="L790" s="113"/>
      <c r="M790" s="113"/>
      <c r="N790" s="113"/>
      <c r="O790" s="113"/>
      <c r="P790" s="113"/>
      <c r="Q790" s="113"/>
      <c r="R790" s="113"/>
      <c r="S790" s="113"/>
      <c r="T790" s="113"/>
      <c r="U790" s="113"/>
      <c r="V790" s="113"/>
    </row>
    <row r="791" spans="1:22" x14ac:dyDescent="0.25">
      <c r="A791" s="9">
        <v>2000</v>
      </c>
      <c r="B791" s="10">
        <v>36737</v>
      </c>
      <c r="C791" s="9">
        <v>212</v>
      </c>
      <c r="D791" s="11">
        <v>0.375</v>
      </c>
      <c r="E791" s="7">
        <v>3.2418964918644422</v>
      </c>
      <c r="F791" s="5">
        <f t="shared" si="56"/>
        <v>212.375</v>
      </c>
      <c r="G791" s="67"/>
      <c r="H791" s="67"/>
      <c r="I791" s="67"/>
      <c r="J791" s="59">
        <v>3.6591553108097075</v>
      </c>
      <c r="K791" s="41">
        <f t="shared" si="57"/>
        <v>0.14543506519719074</v>
      </c>
      <c r="L791" s="113"/>
      <c r="M791" s="113"/>
      <c r="N791" s="113"/>
      <c r="O791" s="113"/>
      <c r="P791" s="113"/>
      <c r="Q791" s="113"/>
      <c r="R791" s="113"/>
      <c r="S791" s="113"/>
      <c r="T791" s="113"/>
      <c r="U791" s="113"/>
      <c r="V791" s="113"/>
    </row>
    <row r="792" spans="1:22" x14ac:dyDescent="0.25">
      <c r="A792" s="9">
        <v>2000</v>
      </c>
      <c r="B792" s="10">
        <v>36737</v>
      </c>
      <c r="C792" s="9">
        <v>212</v>
      </c>
      <c r="D792" s="11">
        <v>0.41666666666666702</v>
      </c>
      <c r="E792" s="7">
        <v>3.4246863568550041</v>
      </c>
      <c r="F792" s="5">
        <f t="shared" si="56"/>
        <v>212.41666666666666</v>
      </c>
      <c r="G792" s="67"/>
      <c r="H792" s="67"/>
      <c r="I792" s="67"/>
      <c r="J792" s="59">
        <v>3.8045903760068982</v>
      </c>
      <c r="K792" s="41">
        <f t="shared" si="57"/>
        <v>0.18278986499056193</v>
      </c>
      <c r="L792" s="113"/>
      <c r="M792" s="113"/>
      <c r="N792" s="113"/>
      <c r="O792" s="113"/>
      <c r="P792" s="113"/>
      <c r="Q792" s="113"/>
      <c r="R792" s="113"/>
      <c r="S792" s="113"/>
      <c r="T792" s="113"/>
      <c r="U792" s="113"/>
      <c r="V792" s="113"/>
    </row>
    <row r="793" spans="1:22" x14ac:dyDescent="0.25">
      <c r="A793" s="9">
        <v>2000</v>
      </c>
      <c r="B793" s="10">
        <v>36737</v>
      </c>
      <c r="C793" s="9">
        <v>212</v>
      </c>
      <c r="D793" s="11">
        <v>0.45833333333333298</v>
      </c>
      <c r="E793" s="7">
        <v>3.4927090723975356</v>
      </c>
      <c r="F793" s="5">
        <f t="shared" si="56"/>
        <v>212.45833333333334</v>
      </c>
      <c r="G793" s="67"/>
      <c r="H793" s="67"/>
      <c r="I793" s="67"/>
      <c r="J793" s="59">
        <v>3.9815863941747471</v>
      </c>
      <c r="K793" s="41">
        <f t="shared" si="57"/>
        <v>6.8022715542531476E-2</v>
      </c>
      <c r="L793" s="113"/>
      <c r="M793" s="113"/>
      <c r="N793" s="113"/>
      <c r="O793" s="113"/>
      <c r="P793" s="113"/>
      <c r="Q793" s="113"/>
      <c r="R793" s="113"/>
      <c r="S793" s="113"/>
      <c r="T793" s="113"/>
      <c r="U793" s="113"/>
      <c r="V793" s="113"/>
    </row>
    <row r="794" spans="1:22" x14ac:dyDescent="0.25">
      <c r="A794" s="9">
        <v>2000</v>
      </c>
      <c r="B794" s="10">
        <v>36737</v>
      </c>
      <c r="C794" s="9">
        <v>212</v>
      </c>
      <c r="D794" s="11">
        <v>0.5</v>
      </c>
      <c r="E794" s="7">
        <v>3.4956094105138855</v>
      </c>
      <c r="F794" s="5">
        <f t="shared" si="56"/>
        <v>212.5</v>
      </c>
      <c r="G794" s="67"/>
      <c r="H794" s="67"/>
      <c r="I794" s="67"/>
      <c r="J794" s="59">
        <v>4.0731486782708375</v>
      </c>
      <c r="K794" s="41">
        <f t="shared" si="57"/>
        <v>2.900338116349932E-3</v>
      </c>
      <c r="L794" s="113"/>
      <c r="M794" s="113"/>
      <c r="N794" s="113"/>
      <c r="O794" s="113"/>
      <c r="P794" s="113"/>
      <c r="Q794" s="113"/>
      <c r="R794" s="113"/>
      <c r="S794" s="113"/>
      <c r="T794" s="113"/>
      <c r="U794" s="113"/>
      <c r="V794" s="113"/>
    </row>
    <row r="795" spans="1:22" x14ac:dyDescent="0.25">
      <c r="A795" s="9">
        <v>2000</v>
      </c>
      <c r="B795" s="10">
        <v>36737</v>
      </c>
      <c r="C795" s="9">
        <v>212</v>
      </c>
      <c r="D795" s="11">
        <v>0.54166666666666696</v>
      </c>
      <c r="E795" s="7">
        <v>3.5200665645185532</v>
      </c>
      <c r="F795" s="5">
        <f t="shared" si="56"/>
        <v>212.54166666666666</v>
      </c>
      <c r="G795" s="67"/>
      <c r="H795" s="67"/>
      <c r="I795" s="67"/>
      <c r="J795" s="59">
        <v>4.0467752580677114</v>
      </c>
      <c r="K795" s="41">
        <f t="shared" si="57"/>
        <v>2.4457154004667636E-2</v>
      </c>
      <c r="L795" s="113"/>
      <c r="M795" s="113"/>
      <c r="N795" s="113"/>
      <c r="O795" s="113"/>
      <c r="P795" s="113"/>
      <c r="Q795" s="113"/>
      <c r="R795" s="113"/>
      <c r="S795" s="113"/>
      <c r="T795" s="113"/>
      <c r="U795" s="113"/>
      <c r="V795" s="113"/>
    </row>
    <row r="796" spans="1:22" x14ac:dyDescent="0.25">
      <c r="A796" s="9">
        <v>2000</v>
      </c>
      <c r="B796" s="10">
        <v>36737</v>
      </c>
      <c r="C796" s="9">
        <v>212</v>
      </c>
      <c r="D796" s="11">
        <v>0.58333333333333304</v>
      </c>
      <c r="E796" s="7">
        <v>3.6527570311378752</v>
      </c>
      <c r="F796" s="5">
        <f t="shared" si="56"/>
        <v>212.58333333333334</v>
      </c>
      <c r="G796" s="67"/>
      <c r="H796" s="67"/>
      <c r="I796" s="67"/>
      <c r="J796" s="59">
        <v>4.059940552970895</v>
      </c>
      <c r="K796" s="41">
        <f t="shared" si="57"/>
        <v>0.13269046661932205</v>
      </c>
      <c r="L796" s="113"/>
      <c r="M796" s="113"/>
      <c r="N796" s="113"/>
      <c r="O796" s="113"/>
      <c r="P796" s="113"/>
      <c r="Q796" s="113"/>
      <c r="R796" s="113"/>
      <c r="S796" s="113"/>
      <c r="T796" s="113"/>
      <c r="U796" s="113"/>
      <c r="V796" s="113"/>
    </row>
    <row r="797" spans="1:22" x14ac:dyDescent="0.25">
      <c r="A797" s="9">
        <v>2000</v>
      </c>
      <c r="B797" s="10">
        <v>36737</v>
      </c>
      <c r="C797" s="9">
        <v>212</v>
      </c>
      <c r="D797" s="11">
        <v>0.625</v>
      </c>
      <c r="E797" s="7">
        <v>3.9428393056347271</v>
      </c>
      <c r="F797" s="5">
        <f t="shared" si="56"/>
        <v>212.625</v>
      </c>
      <c r="G797" s="67"/>
      <c r="H797" s="67"/>
      <c r="I797" s="67"/>
      <c r="J797" s="59">
        <v>4.2213050398167367</v>
      </c>
      <c r="K797" s="41">
        <f t="shared" si="57"/>
        <v>0.29008227449685187</v>
      </c>
      <c r="L797" s="113"/>
      <c r="M797" s="113"/>
      <c r="N797" s="113"/>
      <c r="O797" s="113"/>
      <c r="P797" s="113"/>
      <c r="Q797" s="113"/>
      <c r="R797" s="113"/>
      <c r="S797" s="113"/>
      <c r="T797" s="113"/>
      <c r="U797" s="113"/>
      <c r="V797" s="113"/>
    </row>
    <row r="798" spans="1:22" x14ac:dyDescent="0.25">
      <c r="A798" s="9">
        <v>2000</v>
      </c>
      <c r="B798" s="10">
        <v>36737</v>
      </c>
      <c r="C798" s="9">
        <v>212</v>
      </c>
      <c r="D798" s="11">
        <v>0.66666666666666696</v>
      </c>
      <c r="E798" s="7">
        <v>4.1726911855749478</v>
      </c>
      <c r="F798" s="5">
        <f t="shared" si="56"/>
        <v>212.66666666666666</v>
      </c>
      <c r="G798" s="67"/>
      <c r="H798" s="67"/>
      <c r="I798" s="67"/>
      <c r="J798" s="59">
        <v>4.5932706552639875</v>
      </c>
      <c r="K798" s="41">
        <f t="shared" si="57"/>
        <v>0.22985187994022072</v>
      </c>
    </row>
    <row r="799" spans="1:22" x14ac:dyDescent="0.25">
      <c r="A799" s="9">
        <v>2000</v>
      </c>
      <c r="B799" s="10">
        <v>36737</v>
      </c>
      <c r="C799" s="9">
        <v>212</v>
      </c>
      <c r="D799" s="11">
        <v>0.70833333333333304</v>
      </c>
      <c r="E799" s="36">
        <v>4.214383440063008</v>
      </c>
      <c r="F799" s="51">
        <f t="shared" si="56"/>
        <v>212.70833333333334</v>
      </c>
      <c r="G799" s="69">
        <f>LN(E799)</f>
        <v>1.4385033031890897</v>
      </c>
      <c r="H799" s="69"/>
      <c r="I799" s="69"/>
      <c r="J799" s="59">
        <v>4.9015541651161589</v>
      </c>
      <c r="K799" s="41">
        <f t="shared" si="57"/>
        <v>4.1692254488060243E-2</v>
      </c>
    </row>
    <row r="800" spans="1:22" x14ac:dyDescent="0.25">
      <c r="A800" s="9">
        <v>2000</v>
      </c>
      <c r="B800" s="10">
        <v>36737</v>
      </c>
      <c r="C800" s="9">
        <v>212</v>
      </c>
      <c r="D800" s="11">
        <v>0.75</v>
      </c>
      <c r="E800" s="36">
        <v>4.1495291326838526</v>
      </c>
      <c r="F800" s="51">
        <f t="shared" si="56"/>
        <v>212.75</v>
      </c>
      <c r="G800" s="69">
        <f t="shared" ref="G800:G811" si="59">LN(E800)</f>
        <v>1.422994865801416</v>
      </c>
      <c r="H800" s="69"/>
      <c r="I800" s="69"/>
      <c r="J800" s="59">
        <v>4.9980124898591116</v>
      </c>
      <c r="K800" s="42">
        <f t="shared" si="57"/>
        <v>-6.4854307379155429E-2</v>
      </c>
    </row>
    <row r="801" spans="1:11" x14ac:dyDescent="0.25">
      <c r="A801" s="9">
        <v>2000</v>
      </c>
      <c r="B801" s="10">
        <v>36737</v>
      </c>
      <c r="C801" s="9">
        <v>212</v>
      </c>
      <c r="D801" s="11">
        <v>0.79166666666666696</v>
      </c>
      <c r="E801" s="36">
        <v>4.1417165754094141</v>
      </c>
      <c r="F801" s="51">
        <f t="shared" si="56"/>
        <v>212.79166666666666</v>
      </c>
      <c r="G801" s="69">
        <f t="shared" si="59"/>
        <v>1.4211103336426405</v>
      </c>
      <c r="H801" s="69"/>
      <c r="I801" s="69"/>
      <c r="J801" s="59">
        <v>4.9495483568676759</v>
      </c>
      <c r="K801" s="42">
        <f t="shared" si="57"/>
        <v>-7.8125572744385252E-3</v>
      </c>
    </row>
    <row r="802" spans="1:11" x14ac:dyDescent="0.25">
      <c r="A802" s="9">
        <v>2000</v>
      </c>
      <c r="B802" s="10">
        <v>36737</v>
      </c>
      <c r="C802" s="9">
        <v>212</v>
      </c>
      <c r="D802" s="11">
        <v>0.83333333333333304</v>
      </c>
      <c r="E802" s="36">
        <v>3.9386260164819764</v>
      </c>
      <c r="F802" s="51">
        <f t="shared" si="56"/>
        <v>212.83333333333334</v>
      </c>
      <c r="G802" s="69">
        <f t="shared" si="59"/>
        <v>1.3708319357092942</v>
      </c>
      <c r="H802" s="69"/>
      <c r="I802" s="69"/>
      <c r="J802" s="59">
        <v>4.9334983032017306</v>
      </c>
      <c r="K802" s="42">
        <f t="shared" si="57"/>
        <v>-0.20309055892743766</v>
      </c>
    </row>
    <row r="803" spans="1:11" x14ac:dyDescent="0.25">
      <c r="A803" s="9">
        <v>2000</v>
      </c>
      <c r="B803" s="10">
        <v>36737</v>
      </c>
      <c r="C803" s="9">
        <v>212</v>
      </c>
      <c r="D803" s="11">
        <v>0.875</v>
      </c>
      <c r="E803" s="36">
        <v>3.7251198889393309</v>
      </c>
      <c r="F803" s="51">
        <f t="shared" si="56"/>
        <v>212.875</v>
      </c>
      <c r="G803" s="69">
        <f t="shared" si="59"/>
        <v>1.3150990362637545</v>
      </c>
      <c r="H803" s="69"/>
      <c r="I803" s="69"/>
      <c r="J803" s="59">
        <v>4.7141863333341174</v>
      </c>
      <c r="K803" s="42">
        <f t="shared" si="57"/>
        <v>-0.21350612754264553</v>
      </c>
    </row>
    <row r="804" spans="1:11" x14ac:dyDescent="0.25">
      <c r="A804" s="9">
        <v>2000</v>
      </c>
      <c r="B804" s="10">
        <v>36737</v>
      </c>
      <c r="C804" s="9">
        <v>212</v>
      </c>
      <c r="D804" s="11">
        <v>0.91666666666666696</v>
      </c>
      <c r="E804" s="36">
        <v>3.4893064612472093</v>
      </c>
      <c r="F804" s="51">
        <f t="shared" si="56"/>
        <v>212.91666666666666</v>
      </c>
      <c r="G804" s="69">
        <f t="shared" si="59"/>
        <v>1.2497029947608906</v>
      </c>
      <c r="H804" s="69"/>
      <c r="I804" s="69"/>
      <c r="J804" s="59">
        <v>4.4464780411184259</v>
      </c>
      <c r="K804" s="42">
        <f t="shared" si="57"/>
        <v>-0.23581342769212155</v>
      </c>
    </row>
    <row r="805" spans="1:11" s="35" customFormat="1" x14ac:dyDescent="0.25">
      <c r="A805" s="38">
        <v>2000</v>
      </c>
      <c r="B805" s="39">
        <v>36737</v>
      </c>
      <c r="C805" s="38">
        <v>212</v>
      </c>
      <c r="D805" s="40">
        <v>0.95833333333333337</v>
      </c>
      <c r="E805" s="37">
        <v>3.3564998684423792</v>
      </c>
      <c r="F805" s="52">
        <f t="shared" si="56"/>
        <v>212.95833333333334</v>
      </c>
      <c r="G805" s="70">
        <f t="shared" si="59"/>
        <v>1.2108987252017867</v>
      </c>
      <c r="H805" s="70"/>
      <c r="I805" s="70"/>
      <c r="J805" s="60">
        <v>4.1264122770325304</v>
      </c>
      <c r="K805" s="37">
        <f t="shared" si="57"/>
        <v>-0.13280659280483009</v>
      </c>
    </row>
    <row r="806" spans="1:11" x14ac:dyDescent="0.25">
      <c r="A806" s="9">
        <v>2000</v>
      </c>
      <c r="B806" s="10">
        <v>36738</v>
      </c>
      <c r="C806" s="9">
        <v>213</v>
      </c>
      <c r="D806" s="11">
        <v>0</v>
      </c>
      <c r="E806" s="36">
        <v>3.2099901435553795</v>
      </c>
      <c r="F806" s="51">
        <f t="shared" si="56"/>
        <v>213</v>
      </c>
      <c r="G806" s="69">
        <f t="shared" si="59"/>
        <v>1.166267866593715</v>
      </c>
      <c r="H806" s="69"/>
      <c r="I806" s="69"/>
      <c r="J806" s="59">
        <v>3.9429782208427082</v>
      </c>
      <c r="K806" s="42">
        <f t="shared" si="57"/>
        <v>-0.14650972488699976</v>
      </c>
    </row>
    <row r="807" spans="1:11" x14ac:dyDescent="0.25">
      <c r="A807" s="9">
        <v>2000</v>
      </c>
      <c r="B807" s="10">
        <v>36738</v>
      </c>
      <c r="C807" s="9">
        <v>213</v>
      </c>
      <c r="D807" s="11">
        <v>4.1666666666666664E-2</v>
      </c>
      <c r="E807" s="36">
        <v>3.1129745451234521</v>
      </c>
      <c r="F807" s="51">
        <f t="shared" si="56"/>
        <v>213.04166666666666</v>
      </c>
      <c r="G807" s="69">
        <f t="shared" si="59"/>
        <v>1.1355787144660179</v>
      </c>
      <c r="H807" s="69"/>
      <c r="I807" s="69"/>
      <c r="J807" s="59">
        <v>3.7554808441338579</v>
      </c>
      <c r="K807" s="42">
        <f t="shared" si="57"/>
        <v>-9.7015598431927419E-2</v>
      </c>
    </row>
    <row r="808" spans="1:11" x14ac:dyDescent="0.25">
      <c r="A808" s="9">
        <v>2000</v>
      </c>
      <c r="B808" s="10">
        <v>36738</v>
      </c>
      <c r="C808" s="9">
        <v>213</v>
      </c>
      <c r="D808" s="11">
        <v>8.3333333333333301E-2</v>
      </c>
      <c r="E808" s="36">
        <v>2.9671747968453195</v>
      </c>
      <c r="F808" s="51">
        <f t="shared" si="56"/>
        <v>213.08333333333334</v>
      </c>
      <c r="G808" s="69">
        <f t="shared" si="59"/>
        <v>1.087610253238769</v>
      </c>
      <c r="H808" s="69"/>
      <c r="I808" s="69"/>
      <c r="J808" s="59">
        <v>3.6472896546172513</v>
      </c>
      <c r="K808" s="42">
        <f t="shared" si="57"/>
        <v>-0.14579974827813258</v>
      </c>
    </row>
    <row r="809" spans="1:11" x14ac:dyDescent="0.25">
      <c r="A809" s="9">
        <v>2000</v>
      </c>
      <c r="B809" s="10">
        <v>36738</v>
      </c>
      <c r="C809" s="9">
        <v>213</v>
      </c>
      <c r="D809" s="11">
        <v>0.125</v>
      </c>
      <c r="E809" s="36">
        <v>2.9018663159344813</v>
      </c>
      <c r="F809" s="51">
        <f t="shared" si="56"/>
        <v>213.125</v>
      </c>
      <c r="G809" s="69">
        <f t="shared" si="59"/>
        <v>1.0653540872170717</v>
      </c>
      <c r="H809" s="69"/>
      <c r="I809" s="69"/>
      <c r="J809" s="59">
        <v>3.4851543442001471</v>
      </c>
      <c r="K809" s="42">
        <f t="shared" si="57"/>
        <v>-6.5308480910838185E-2</v>
      </c>
    </row>
    <row r="810" spans="1:11" x14ac:dyDescent="0.25">
      <c r="A810" s="9">
        <v>2000</v>
      </c>
      <c r="B810" s="10">
        <v>36738</v>
      </c>
      <c r="C810" s="9">
        <v>213</v>
      </c>
      <c r="D810" s="11">
        <v>0.16666666666666699</v>
      </c>
      <c r="E810" s="36">
        <v>2.8631768007891703</v>
      </c>
      <c r="F810" s="51">
        <f t="shared" si="56"/>
        <v>213.16666666666666</v>
      </c>
      <c r="G810" s="69">
        <f t="shared" si="59"/>
        <v>1.0519317778904611</v>
      </c>
      <c r="H810" s="69"/>
      <c r="I810" s="69"/>
      <c r="J810" s="59">
        <v>3.3737751211405169</v>
      </c>
      <c r="K810" s="42">
        <f t="shared" si="57"/>
        <v>-3.8689515145311049E-2</v>
      </c>
    </row>
    <row r="811" spans="1:11" x14ac:dyDescent="0.25">
      <c r="A811" s="9">
        <v>2000</v>
      </c>
      <c r="B811" s="10">
        <v>36738</v>
      </c>
      <c r="C811" s="9">
        <v>213</v>
      </c>
      <c r="D811" s="11">
        <v>0.20833333333333301</v>
      </c>
      <c r="E811" s="36">
        <v>2.7638119656854396</v>
      </c>
      <c r="F811" s="51">
        <f t="shared" si="56"/>
        <v>213.20833333333334</v>
      </c>
      <c r="G811" s="69">
        <f t="shared" si="59"/>
        <v>1.0166108738103377</v>
      </c>
      <c r="H811" s="69"/>
      <c r="I811" s="69"/>
      <c r="J811" s="59">
        <v>3.3302265389096979</v>
      </c>
      <c r="K811" s="42">
        <f t="shared" si="57"/>
        <v>-9.936483510373062E-2</v>
      </c>
    </row>
    <row r="812" spans="1:11" x14ac:dyDescent="0.25">
      <c r="A812" s="9">
        <v>2000</v>
      </c>
      <c r="B812" s="10">
        <v>36738</v>
      </c>
      <c r="C812" s="9">
        <v>213</v>
      </c>
      <c r="D812" s="11">
        <v>0.25</v>
      </c>
      <c r="E812" s="36">
        <v>2.7360742328429115</v>
      </c>
      <c r="F812" s="51">
        <f t="shared" si="56"/>
        <v>213.25</v>
      </c>
      <c r="G812" s="69"/>
      <c r="H812" s="69"/>
      <c r="I812" s="69"/>
      <c r="J812" s="59">
        <v>3.2659553764006963</v>
      </c>
      <c r="K812" s="42">
        <f t="shared" si="57"/>
        <v>-2.7737732842528118E-2</v>
      </c>
    </row>
    <row r="813" spans="1:11" x14ac:dyDescent="0.25">
      <c r="A813" s="9">
        <v>2000</v>
      </c>
      <c r="B813" s="10">
        <v>36738</v>
      </c>
      <c r="C813" s="9">
        <v>213</v>
      </c>
      <c r="D813" s="11">
        <v>0.29166666666666702</v>
      </c>
      <c r="E813" s="7">
        <v>2.9001940665652235</v>
      </c>
      <c r="F813" s="5">
        <f t="shared" si="56"/>
        <v>213.29166666666666</v>
      </c>
      <c r="G813" s="67"/>
      <c r="H813" s="67"/>
      <c r="I813" s="67"/>
      <c r="J813" s="59">
        <v>3.2872400803967374</v>
      </c>
      <c r="K813" s="41">
        <f t="shared" si="57"/>
        <v>0.16411983372231198</v>
      </c>
    </row>
    <row r="814" spans="1:11" x14ac:dyDescent="0.25">
      <c r="A814" s="9">
        <v>2000</v>
      </c>
      <c r="B814" s="10">
        <v>36738</v>
      </c>
      <c r="C814" s="9">
        <v>213</v>
      </c>
      <c r="D814" s="11">
        <v>0.33333333333333298</v>
      </c>
      <c r="E814" s="7">
        <v>2.8890797096311447</v>
      </c>
      <c r="F814" s="5">
        <f t="shared" si="56"/>
        <v>213.33333333333334</v>
      </c>
      <c r="G814" s="67"/>
      <c r="H814" s="67"/>
      <c r="I814" s="67"/>
      <c r="J814" s="59">
        <v>3.4513599141190494</v>
      </c>
      <c r="K814" s="41">
        <f t="shared" si="57"/>
        <v>-1.1114356934078806E-2</v>
      </c>
    </row>
    <row r="815" spans="1:11" x14ac:dyDescent="0.25">
      <c r="A815" s="9">
        <v>2000</v>
      </c>
      <c r="B815" s="10">
        <v>36738</v>
      </c>
      <c r="C815" s="9">
        <v>213</v>
      </c>
      <c r="D815" s="11">
        <v>0.375</v>
      </c>
      <c r="E815" s="7">
        <v>2.8502718014434709</v>
      </c>
      <c r="F815" s="5">
        <f t="shared" si="56"/>
        <v>213.375</v>
      </c>
      <c r="G815" s="67"/>
      <c r="H815" s="67"/>
      <c r="I815" s="67"/>
      <c r="J815" s="59">
        <v>3.4178931778476693</v>
      </c>
      <c r="K815" s="41">
        <f t="shared" si="57"/>
        <v>-3.8807908187673767E-2</v>
      </c>
    </row>
    <row r="816" spans="1:11" x14ac:dyDescent="0.25">
      <c r="A816" s="9">
        <v>2000</v>
      </c>
      <c r="B816" s="10">
        <v>36738</v>
      </c>
      <c r="C816" s="9">
        <v>213</v>
      </c>
      <c r="D816" s="11">
        <v>0.41666666666666702</v>
      </c>
      <c r="E816" s="7">
        <v>2.9170448046252502</v>
      </c>
      <c r="F816" s="5">
        <f t="shared" si="56"/>
        <v>213.41666666666666</v>
      </c>
      <c r="G816" s="67"/>
      <c r="H816" s="67"/>
      <c r="I816" s="67"/>
      <c r="J816" s="59">
        <v>3.3957625020219493</v>
      </c>
      <c r="K816" s="41">
        <f t="shared" si="57"/>
        <v>6.6773003181779256E-2</v>
      </c>
    </row>
    <row r="817" spans="1:11" x14ac:dyDescent="0.25">
      <c r="A817" s="9">
        <v>2000</v>
      </c>
      <c r="B817" s="10">
        <v>36738</v>
      </c>
      <c r="C817" s="9">
        <v>213</v>
      </c>
      <c r="D817" s="11">
        <v>0.45833333333333298</v>
      </c>
      <c r="E817" s="7">
        <v>3.0134018636649218</v>
      </c>
      <c r="F817" s="5">
        <f t="shared" si="56"/>
        <v>213.45833333333334</v>
      </c>
      <c r="G817" s="67"/>
      <c r="H817" s="67"/>
      <c r="I817" s="67"/>
      <c r="J817" s="59">
        <v>3.4513599141190494</v>
      </c>
      <c r="K817" s="41">
        <f t="shared" si="57"/>
        <v>9.6357059039671622E-2</v>
      </c>
    </row>
    <row r="818" spans="1:11" x14ac:dyDescent="0.25">
      <c r="A818" s="9">
        <v>2000</v>
      </c>
      <c r="B818" s="10">
        <v>36738</v>
      </c>
      <c r="C818" s="9">
        <v>213</v>
      </c>
      <c r="D818" s="11">
        <v>0.5</v>
      </c>
      <c r="E818" s="7">
        <v>3.0658954459717505</v>
      </c>
      <c r="F818" s="5">
        <f t="shared" si="56"/>
        <v>213.5</v>
      </c>
      <c r="G818" s="67"/>
      <c r="H818" s="67"/>
      <c r="I818" s="67"/>
      <c r="J818" s="59">
        <v>3.5422153318814464</v>
      </c>
      <c r="K818" s="41">
        <f t="shared" si="57"/>
        <v>5.2493582306828657E-2</v>
      </c>
    </row>
    <row r="819" spans="1:11" x14ac:dyDescent="0.25">
      <c r="A819" s="9">
        <v>2000</v>
      </c>
      <c r="B819" s="10">
        <v>36738</v>
      </c>
      <c r="C819" s="9">
        <v>213</v>
      </c>
      <c r="D819" s="11">
        <v>0.54166666666666696</v>
      </c>
      <c r="E819" s="7">
        <v>3.0316360039360908</v>
      </c>
      <c r="F819" s="5">
        <f t="shared" si="56"/>
        <v>213.54166666666666</v>
      </c>
      <c r="G819" s="67"/>
      <c r="H819" s="67"/>
      <c r="I819" s="67"/>
      <c r="J819" s="59">
        <v>3.6002105554655497</v>
      </c>
      <c r="K819" s="41">
        <f t="shared" si="57"/>
        <v>-3.4259442035659671E-2</v>
      </c>
    </row>
    <row r="820" spans="1:11" x14ac:dyDescent="0.25">
      <c r="A820" s="9">
        <v>2000</v>
      </c>
      <c r="B820" s="10">
        <v>36738</v>
      </c>
      <c r="C820" s="9">
        <v>213</v>
      </c>
      <c r="D820" s="11">
        <v>0.58333333333333304</v>
      </c>
      <c r="E820" s="7">
        <v>2.9910452676896613</v>
      </c>
      <c r="F820" s="5">
        <f t="shared" si="56"/>
        <v>213.58333333333334</v>
      </c>
      <c r="G820" s="67"/>
      <c r="H820" s="67"/>
      <c r="I820" s="67"/>
      <c r="J820" s="59">
        <v>3.5885360412558338</v>
      </c>
      <c r="K820" s="41">
        <f t="shared" si="57"/>
        <v>-4.0590736246429504E-2</v>
      </c>
    </row>
    <row r="821" spans="1:11" x14ac:dyDescent="0.25">
      <c r="A821" s="9">
        <v>2000</v>
      </c>
      <c r="B821" s="10">
        <v>36738</v>
      </c>
      <c r="C821" s="9">
        <v>213</v>
      </c>
      <c r="D821" s="11">
        <v>0.625</v>
      </c>
      <c r="E821" s="7">
        <v>2.9795630330246143</v>
      </c>
      <c r="F821" s="5">
        <f t="shared" si="56"/>
        <v>213.625</v>
      </c>
      <c r="G821" s="67"/>
      <c r="H821" s="67"/>
      <c r="I821" s="67"/>
      <c r="J821" s="59">
        <v>3.5537391518321173</v>
      </c>
      <c r="K821" s="41">
        <f t="shared" si="57"/>
        <v>-1.1482234665046942E-2</v>
      </c>
    </row>
    <row r="822" spans="1:11" x14ac:dyDescent="0.25">
      <c r="A822" s="9">
        <v>2000</v>
      </c>
      <c r="B822" s="10">
        <v>36738</v>
      </c>
      <c r="C822" s="9">
        <v>213</v>
      </c>
      <c r="D822" s="11">
        <v>0.66666666666666696</v>
      </c>
      <c r="E822" s="7">
        <v>2.9785129813993136</v>
      </c>
      <c r="F822" s="5">
        <f t="shared" si="56"/>
        <v>213.66666666666666</v>
      </c>
      <c r="G822" s="67"/>
      <c r="H822" s="67"/>
      <c r="I822" s="67"/>
      <c r="J822" s="59">
        <v>3.5307288805784403</v>
      </c>
      <c r="K822" s="41">
        <f t="shared" si="57"/>
        <v>-1.0500516253006964E-3</v>
      </c>
    </row>
    <row r="823" spans="1:11" x14ac:dyDescent="0.25">
      <c r="A823" s="9">
        <v>2000</v>
      </c>
      <c r="B823" s="10">
        <v>36738</v>
      </c>
      <c r="C823" s="9">
        <v>213</v>
      </c>
      <c r="D823" s="11">
        <v>0.70833333333333304</v>
      </c>
      <c r="E823" s="7">
        <v>3.0013001293918005</v>
      </c>
      <c r="F823" s="5">
        <f t="shared" si="56"/>
        <v>213.70833333333334</v>
      </c>
      <c r="G823" s="67"/>
      <c r="H823" s="67"/>
      <c r="I823" s="67"/>
      <c r="J823" s="59">
        <v>3.4964925287541413</v>
      </c>
      <c r="K823" s="41">
        <f t="shared" si="57"/>
        <v>2.2787147992486823E-2</v>
      </c>
    </row>
    <row r="824" spans="1:11" x14ac:dyDescent="0.25">
      <c r="A824" s="9">
        <v>2000</v>
      </c>
      <c r="B824" s="10">
        <v>36738</v>
      </c>
      <c r="C824" s="9">
        <v>213</v>
      </c>
      <c r="D824" s="11">
        <v>0.75</v>
      </c>
      <c r="E824" s="36">
        <v>3.0254264735488015</v>
      </c>
      <c r="F824" s="51">
        <f t="shared" si="56"/>
        <v>213.75</v>
      </c>
      <c r="G824" s="69"/>
      <c r="H824" s="69"/>
      <c r="I824" s="69"/>
      <c r="J824" s="59">
        <v>3.5192796767466281</v>
      </c>
      <c r="K824" s="41">
        <f t="shared" si="57"/>
        <v>2.412634415700099E-2</v>
      </c>
    </row>
    <row r="825" spans="1:11" x14ac:dyDescent="0.25">
      <c r="A825" s="9">
        <v>2000</v>
      </c>
      <c r="B825" s="10">
        <v>36738</v>
      </c>
      <c r="C825" s="9">
        <v>213</v>
      </c>
      <c r="D825" s="11">
        <v>0.79166666666666696</v>
      </c>
      <c r="E825" s="36">
        <v>2.9968391145123743</v>
      </c>
      <c r="F825" s="51">
        <f t="shared" si="56"/>
        <v>213.79166666666666</v>
      </c>
      <c r="G825" s="69"/>
      <c r="H825" s="69"/>
      <c r="I825" s="69"/>
      <c r="J825" s="59">
        <v>3.5653004620011433</v>
      </c>
      <c r="K825" s="42">
        <f t="shared" si="57"/>
        <v>-2.8587359036427173E-2</v>
      </c>
    </row>
    <row r="826" spans="1:11" x14ac:dyDescent="0.25">
      <c r="A826" s="9">
        <v>2000</v>
      </c>
      <c r="B826" s="10">
        <v>36738</v>
      </c>
      <c r="C826" s="9">
        <v>213</v>
      </c>
      <c r="D826" s="11">
        <v>0.83333333333333304</v>
      </c>
      <c r="E826" s="36">
        <v>2.9396636436216683</v>
      </c>
      <c r="F826" s="51">
        <f t="shared" si="56"/>
        <v>213.83333333333334</v>
      </c>
      <c r="G826" s="69">
        <f t="shared" ref="G826:G830" si="60">LN(E826)</f>
        <v>1.0782951678742128</v>
      </c>
      <c r="H826" s="69"/>
      <c r="I826" s="69"/>
      <c r="J826" s="59">
        <v>3.5537391518321173</v>
      </c>
      <c r="K826" s="42">
        <f t="shared" si="57"/>
        <v>-5.7175470890705959E-2</v>
      </c>
    </row>
    <row r="827" spans="1:11" x14ac:dyDescent="0.25">
      <c r="A827" s="9">
        <v>2000</v>
      </c>
      <c r="B827" s="10">
        <v>36738</v>
      </c>
      <c r="C827" s="9">
        <v>213</v>
      </c>
      <c r="D827" s="11">
        <v>0.875</v>
      </c>
      <c r="E827" s="36">
        <v>2.8773833743689172</v>
      </c>
      <c r="F827" s="51">
        <f t="shared" si="56"/>
        <v>213.875</v>
      </c>
      <c r="G827" s="69">
        <f t="shared" si="60"/>
        <v>1.0568813305992781</v>
      </c>
      <c r="H827" s="69"/>
      <c r="I827" s="69"/>
      <c r="J827" s="59">
        <v>3.4851543442001471</v>
      </c>
      <c r="K827" s="42">
        <f t="shared" si="57"/>
        <v>-6.2280269252751097E-2</v>
      </c>
    </row>
    <row r="828" spans="1:11" x14ac:dyDescent="0.25">
      <c r="A828" s="9">
        <v>2000</v>
      </c>
      <c r="B828" s="10">
        <v>36738</v>
      </c>
      <c r="C828" s="9">
        <v>213</v>
      </c>
      <c r="D828" s="11">
        <v>0.91666666666666696</v>
      </c>
      <c r="E828" s="36">
        <v>2.7997620204404634</v>
      </c>
      <c r="F828" s="51">
        <f t="shared" si="56"/>
        <v>213.91666666666666</v>
      </c>
      <c r="G828" s="69">
        <f t="shared" si="60"/>
        <v>1.0295344208692396</v>
      </c>
      <c r="H828" s="69"/>
      <c r="I828" s="69"/>
      <c r="J828" s="59">
        <v>3.3847509578436532</v>
      </c>
      <c r="K828" s="42">
        <f t="shared" si="57"/>
        <v>-7.7621353928453818E-2</v>
      </c>
    </row>
    <row r="829" spans="1:11" s="35" customFormat="1" x14ac:dyDescent="0.25">
      <c r="A829" s="38">
        <v>2000</v>
      </c>
      <c r="B829" s="39">
        <v>36738</v>
      </c>
      <c r="C829" s="38">
        <v>213</v>
      </c>
      <c r="D829" s="40">
        <v>0.95833333333333337</v>
      </c>
      <c r="E829" s="37">
        <v>2.6999580611619485</v>
      </c>
      <c r="F829" s="52">
        <f t="shared" si="56"/>
        <v>213.95833333333334</v>
      </c>
      <c r="G829" s="70">
        <f t="shared" si="60"/>
        <v>0.99323623998666455</v>
      </c>
      <c r="H829" s="70"/>
      <c r="I829" s="70"/>
      <c r="J829" s="60">
        <v>3.2765804452342659</v>
      </c>
      <c r="K829" s="37">
        <f t="shared" si="57"/>
        <v>-9.9803959278514931E-2</v>
      </c>
    </row>
    <row r="830" spans="1:11" x14ac:dyDescent="0.25">
      <c r="A830" s="9">
        <v>2000</v>
      </c>
      <c r="B830" s="10">
        <v>36739</v>
      </c>
      <c r="C830" s="9">
        <v>214</v>
      </c>
      <c r="D830" s="11">
        <v>0</v>
      </c>
      <c r="E830" s="36">
        <v>2.576336830969475</v>
      </c>
      <c r="F830" s="51">
        <f t="shared" si="56"/>
        <v>214</v>
      </c>
      <c r="G830" s="69">
        <f t="shared" si="60"/>
        <v>0.9463685570580348</v>
      </c>
      <c r="H830" s="69"/>
      <c r="I830" s="69"/>
      <c r="J830" s="59">
        <v>3.1718668663679841</v>
      </c>
      <c r="K830" s="42">
        <f t="shared" si="57"/>
        <v>-0.12362123019247351</v>
      </c>
    </row>
    <row r="831" spans="1:11" x14ac:dyDescent="0.25">
      <c r="A831" s="9">
        <v>2000</v>
      </c>
      <c r="B831" s="10">
        <v>36739</v>
      </c>
      <c r="C831" s="9">
        <v>214</v>
      </c>
      <c r="D831" s="11">
        <v>4.1666666666666664E-2</v>
      </c>
      <c r="E831" s="36">
        <v>2.5163033125170298</v>
      </c>
      <c r="F831" s="51">
        <f t="shared" si="56"/>
        <v>214.04166666666666</v>
      </c>
      <c r="G831" s="69">
        <f>LN(E831)</f>
        <v>0.92279088503684736</v>
      </c>
      <c r="H831" s="69">
        <f t="shared" ref="H831:H836" si="61">LN(E831)</f>
        <v>0.92279088503684736</v>
      </c>
      <c r="I831" s="69"/>
      <c r="J831" s="59">
        <v>3.1106519404632742</v>
      </c>
      <c r="K831" s="42">
        <f t="shared" si="57"/>
        <v>-6.00335184524452E-2</v>
      </c>
    </row>
    <row r="832" spans="1:11" x14ac:dyDescent="0.25">
      <c r="A832" s="9">
        <v>2000</v>
      </c>
      <c r="B832" s="10">
        <v>36739</v>
      </c>
      <c r="C832" s="9">
        <v>214</v>
      </c>
      <c r="D832" s="11">
        <v>8.3333333333333301E-2</v>
      </c>
      <c r="E832" s="36">
        <v>2.4922240799548669</v>
      </c>
      <c r="F832" s="51">
        <f t="shared" si="56"/>
        <v>214.08333333333334</v>
      </c>
      <c r="H832" s="69">
        <f t="shared" si="61"/>
        <v>0.91317551660773755</v>
      </c>
      <c r="I832" s="69"/>
      <c r="J832" s="59">
        <v>3.050618422010829</v>
      </c>
      <c r="K832" s="42">
        <f t="shared" si="57"/>
        <v>-2.4079232562162822E-2</v>
      </c>
    </row>
    <row r="833" spans="1:11" x14ac:dyDescent="0.25">
      <c r="A833" s="9">
        <v>2000</v>
      </c>
      <c r="B833" s="10">
        <v>36739</v>
      </c>
      <c r="C833" s="9">
        <v>214</v>
      </c>
      <c r="D833" s="11">
        <v>0.125</v>
      </c>
      <c r="E833" s="36">
        <v>2.4586736160761853</v>
      </c>
      <c r="F833" s="51">
        <f t="shared" si="56"/>
        <v>214.125</v>
      </c>
      <c r="H833" s="69">
        <f t="shared" si="61"/>
        <v>0.89962202407738312</v>
      </c>
      <c r="I833" s="69"/>
      <c r="J833" s="59">
        <v>3.0210375481713916</v>
      </c>
      <c r="K833" s="42">
        <f t="shared" si="57"/>
        <v>-3.3550463878681658E-2</v>
      </c>
    </row>
    <row r="834" spans="1:11" x14ac:dyDescent="0.25">
      <c r="A834" s="9">
        <v>2000</v>
      </c>
      <c r="B834" s="10">
        <v>36739</v>
      </c>
      <c r="C834" s="9">
        <v>214</v>
      </c>
      <c r="D834" s="11">
        <v>0.16666666666666699</v>
      </c>
      <c r="E834" s="36">
        <v>2.405191377758678</v>
      </c>
      <c r="F834" s="51">
        <f t="shared" ref="F834:F897" si="62">SUM(C834+D834)</f>
        <v>214.16666666666666</v>
      </c>
      <c r="H834" s="69">
        <f t="shared" si="61"/>
        <v>0.87762947534343927</v>
      </c>
      <c r="I834" s="69"/>
      <c r="J834" s="59">
        <v>2.9820420913418744</v>
      </c>
      <c r="K834" s="42">
        <f t="shared" si="57"/>
        <v>-5.3482238317507313E-2</v>
      </c>
    </row>
    <row r="835" spans="1:11" x14ac:dyDescent="0.25">
      <c r="A835" s="9">
        <v>2000</v>
      </c>
      <c r="B835" s="10">
        <v>36739</v>
      </c>
      <c r="C835" s="9">
        <v>214</v>
      </c>
      <c r="D835" s="11">
        <v>0.20833333333333301</v>
      </c>
      <c r="E835" s="36">
        <v>2.3956771894249669</v>
      </c>
      <c r="F835" s="51">
        <f t="shared" si="62"/>
        <v>214.20833333333334</v>
      </c>
      <c r="H835" s="69">
        <f t="shared" si="61"/>
        <v>0.87366594222192073</v>
      </c>
      <c r="I835" s="69"/>
      <c r="J835" s="59">
        <v>2.9340048459752026</v>
      </c>
      <c r="K835" s="42">
        <f t="shared" ref="K835:K898" si="63">E835-E834</f>
        <v>-9.5141883337110933E-3</v>
      </c>
    </row>
    <row r="836" spans="1:11" x14ac:dyDescent="0.25">
      <c r="A836" s="9">
        <v>2000</v>
      </c>
      <c r="B836" s="10">
        <v>36739</v>
      </c>
      <c r="C836" s="9">
        <v>214</v>
      </c>
      <c r="D836" s="11">
        <v>0.25</v>
      </c>
      <c r="E836" s="36">
        <v>2.3712396272947274</v>
      </c>
      <c r="F836" s="51">
        <f t="shared" si="62"/>
        <v>214.25</v>
      </c>
      <c r="H836" s="69">
        <f t="shared" si="61"/>
        <v>0.86341286789578076</v>
      </c>
      <c r="I836" s="69"/>
      <c r="J836" s="59">
        <v>2.9244906576414915</v>
      </c>
      <c r="K836" s="42">
        <f t="shared" si="63"/>
        <v>-2.443756213023951E-2</v>
      </c>
    </row>
    <row r="837" spans="1:11" x14ac:dyDescent="0.25">
      <c r="A837" s="9">
        <v>2000</v>
      </c>
      <c r="B837" s="10">
        <v>36739</v>
      </c>
      <c r="C837" s="9">
        <v>214</v>
      </c>
      <c r="D837" s="11">
        <v>0.29166666666666702</v>
      </c>
      <c r="E837" s="7">
        <v>2.3712396272947274</v>
      </c>
      <c r="F837" s="5">
        <f t="shared" si="62"/>
        <v>214.29166666666666</v>
      </c>
      <c r="G837" s="67"/>
      <c r="H837" s="67"/>
      <c r="I837" s="67"/>
      <c r="J837" s="59">
        <v>2.9055547367885266</v>
      </c>
      <c r="K837" s="41">
        <f t="shared" si="63"/>
        <v>0</v>
      </c>
    </row>
    <row r="838" spans="1:11" x14ac:dyDescent="0.25">
      <c r="A838" s="9">
        <v>2000</v>
      </c>
      <c r="B838" s="10">
        <v>36739</v>
      </c>
      <c r="C838" s="9">
        <v>214</v>
      </c>
      <c r="D838" s="11">
        <v>0.33333333333333298</v>
      </c>
      <c r="E838" s="7">
        <v>2.3789999570630131</v>
      </c>
      <c r="F838" s="5">
        <f t="shared" si="62"/>
        <v>214.33333333333334</v>
      </c>
      <c r="G838" s="67"/>
      <c r="H838" s="67"/>
      <c r="I838" s="67"/>
      <c r="J838" s="59">
        <v>2.9055547367885266</v>
      </c>
      <c r="K838" s="41">
        <f t="shared" si="63"/>
        <v>7.7603297682857786E-3</v>
      </c>
    </row>
    <row r="839" spans="1:11" x14ac:dyDescent="0.25">
      <c r="A839" s="9">
        <v>2000</v>
      </c>
      <c r="B839" s="10">
        <v>36739</v>
      </c>
      <c r="C839" s="9">
        <v>214</v>
      </c>
      <c r="D839" s="11">
        <v>0.375</v>
      </c>
      <c r="E839" s="7">
        <v>2.5093770917829388</v>
      </c>
      <c r="F839" s="5">
        <f t="shared" si="62"/>
        <v>214.375</v>
      </c>
      <c r="G839" s="67"/>
      <c r="H839" s="67"/>
      <c r="I839" s="67"/>
      <c r="J839" s="59">
        <v>2.9244906576414915</v>
      </c>
      <c r="K839" s="41">
        <f t="shared" si="63"/>
        <v>0.13037713471992562</v>
      </c>
    </row>
    <row r="840" spans="1:11" x14ac:dyDescent="0.25">
      <c r="A840" s="9">
        <v>2000</v>
      </c>
      <c r="B840" s="10">
        <v>36739</v>
      </c>
      <c r="C840" s="9">
        <v>214</v>
      </c>
      <c r="D840" s="11">
        <v>0.41666666666666702</v>
      </c>
      <c r="E840" s="7">
        <v>2.5594860929094483</v>
      </c>
      <c r="F840" s="5">
        <f t="shared" si="62"/>
        <v>214.41666666666666</v>
      </c>
      <c r="G840" s="67"/>
      <c r="H840" s="67"/>
      <c r="I840" s="67"/>
      <c r="J840" s="59">
        <v>3.0605429393367647</v>
      </c>
      <c r="K840" s="41">
        <f t="shared" si="63"/>
        <v>5.0109001126509511E-2</v>
      </c>
    </row>
    <row r="841" spans="1:11" x14ac:dyDescent="0.25">
      <c r="A841" s="9">
        <v>2000</v>
      </c>
      <c r="B841" s="10">
        <v>36739</v>
      </c>
      <c r="C841" s="9">
        <v>214</v>
      </c>
      <c r="D841" s="11">
        <v>0.45833333333333298</v>
      </c>
      <c r="E841" s="7">
        <v>2.6678539161591424</v>
      </c>
      <c r="F841" s="5">
        <f t="shared" si="62"/>
        <v>214.45833333333334</v>
      </c>
      <c r="G841" s="67"/>
      <c r="H841" s="67"/>
      <c r="I841" s="67"/>
      <c r="J841" s="59">
        <v>3.1106519404632742</v>
      </c>
      <c r="K841" s="41">
        <f t="shared" si="63"/>
        <v>0.10836782324969407</v>
      </c>
    </row>
    <row r="842" spans="1:11" x14ac:dyDescent="0.25">
      <c r="A842" s="9">
        <v>2000</v>
      </c>
      <c r="B842" s="10">
        <v>36739</v>
      </c>
      <c r="C842" s="9">
        <v>214</v>
      </c>
      <c r="D842" s="11">
        <v>0.5</v>
      </c>
      <c r="E842" s="7">
        <v>2.7360742328429115</v>
      </c>
      <c r="F842" s="5">
        <f t="shared" si="62"/>
        <v>214.5</v>
      </c>
      <c r="G842" s="67"/>
      <c r="H842" s="67"/>
      <c r="I842" s="67"/>
      <c r="J842" s="59">
        <v>3.2133446167376212</v>
      </c>
      <c r="K842" s="41">
        <f t="shared" si="63"/>
        <v>6.8220316683769155E-2</v>
      </c>
    </row>
    <row r="843" spans="1:11" x14ac:dyDescent="0.25">
      <c r="A843" s="9">
        <v>2000</v>
      </c>
      <c r="B843" s="10">
        <v>36739</v>
      </c>
      <c r="C843" s="9">
        <v>214</v>
      </c>
      <c r="D843" s="11">
        <v>0.54166666666666696</v>
      </c>
      <c r="E843" s="7">
        <v>2.7459696157476232</v>
      </c>
      <c r="F843" s="5">
        <f t="shared" si="62"/>
        <v>214.54166666666666</v>
      </c>
      <c r="G843" s="67"/>
      <c r="H843" s="67"/>
      <c r="I843" s="67"/>
      <c r="J843" s="59">
        <v>3.2872400803967374</v>
      </c>
      <c r="K843" s="41">
        <f t="shared" si="63"/>
        <v>9.8953829047117026E-3</v>
      </c>
    </row>
    <row r="844" spans="1:11" x14ac:dyDescent="0.25">
      <c r="A844" s="9">
        <v>2000</v>
      </c>
      <c r="B844" s="10">
        <v>36739</v>
      </c>
      <c r="C844" s="9">
        <v>214</v>
      </c>
      <c r="D844" s="11">
        <v>0.58333333333333304</v>
      </c>
      <c r="E844" s="7">
        <v>2.7352405101996169</v>
      </c>
      <c r="F844" s="5">
        <f t="shared" si="62"/>
        <v>214.58333333333334</v>
      </c>
      <c r="G844" s="67"/>
      <c r="H844" s="67"/>
      <c r="I844" s="67"/>
      <c r="J844" s="59">
        <v>3.3086634998900788</v>
      </c>
      <c r="K844" s="41">
        <f t="shared" si="63"/>
        <v>-1.0729105548006324E-2</v>
      </c>
    </row>
    <row r="845" spans="1:11" x14ac:dyDescent="0.25">
      <c r="A845" s="9">
        <v>2000</v>
      </c>
      <c r="B845" s="10">
        <v>36739</v>
      </c>
      <c r="C845" s="9">
        <v>214</v>
      </c>
      <c r="D845" s="11">
        <v>0.625</v>
      </c>
      <c r="E845" s="7">
        <v>2.7955699992823995</v>
      </c>
      <c r="F845" s="5">
        <f t="shared" si="62"/>
        <v>214.625</v>
      </c>
      <c r="G845" s="67"/>
      <c r="H845" s="67"/>
      <c r="I845" s="67"/>
      <c r="J845" s="59">
        <v>3.2979343943420725</v>
      </c>
      <c r="K845" s="41">
        <f t="shared" si="63"/>
        <v>6.0329489082782572E-2</v>
      </c>
    </row>
    <row r="846" spans="1:11" x14ac:dyDescent="0.25">
      <c r="A846" s="9">
        <v>2000</v>
      </c>
      <c r="B846" s="10">
        <v>36739</v>
      </c>
      <c r="C846" s="9">
        <v>214</v>
      </c>
      <c r="D846" s="11">
        <v>0.66666666666666696</v>
      </c>
      <c r="E846" s="36">
        <v>2.9309471672053835</v>
      </c>
      <c r="F846" s="51">
        <f t="shared" si="62"/>
        <v>214.66666666666666</v>
      </c>
      <c r="G846" s="69">
        <f>LN(E846)</f>
        <v>1.0753256360478303</v>
      </c>
      <c r="H846" s="69"/>
      <c r="I846" s="69"/>
      <c r="J846" s="59">
        <v>3.3410606998608778</v>
      </c>
      <c r="K846" s="41">
        <f t="shared" si="63"/>
        <v>0.13537716792298404</v>
      </c>
    </row>
    <row r="847" spans="1:11" x14ac:dyDescent="0.25">
      <c r="A847" s="9">
        <v>2000</v>
      </c>
      <c r="B847" s="10">
        <v>36739</v>
      </c>
      <c r="C847" s="9">
        <v>214</v>
      </c>
      <c r="D847" s="11">
        <v>0.70833333333333304</v>
      </c>
      <c r="E847" s="36">
        <v>2.793335515267215</v>
      </c>
      <c r="F847" s="51">
        <f t="shared" si="62"/>
        <v>214.70833333333334</v>
      </c>
      <c r="G847" s="69">
        <f t="shared" ref="G847:G856" si="64">LN(E847)</f>
        <v>1.0272364069474915</v>
      </c>
      <c r="H847" s="69"/>
      <c r="I847" s="69"/>
      <c r="J847" s="59">
        <v>3.5422153318814464</v>
      </c>
      <c r="K847" s="42">
        <f t="shared" si="63"/>
        <v>-0.13761165193816849</v>
      </c>
    </row>
    <row r="848" spans="1:11" x14ac:dyDescent="0.25">
      <c r="A848" s="9">
        <v>2000</v>
      </c>
      <c r="B848" s="10">
        <v>36739</v>
      </c>
      <c r="C848" s="9">
        <v>214</v>
      </c>
      <c r="D848" s="11">
        <v>0.75</v>
      </c>
      <c r="E848" s="36">
        <v>2.7467685467882466</v>
      </c>
      <c r="F848" s="51">
        <f t="shared" si="62"/>
        <v>214.75</v>
      </c>
      <c r="G848" s="69">
        <f t="shared" si="64"/>
        <v>1.0104251468426433</v>
      </c>
      <c r="H848" s="69"/>
      <c r="I848" s="69"/>
      <c r="J848" s="59">
        <v>3.3737751211405169</v>
      </c>
      <c r="K848" s="42">
        <f t="shared" si="63"/>
        <v>-4.6566968478968462E-2</v>
      </c>
    </row>
    <row r="849" spans="1:11" x14ac:dyDescent="0.25">
      <c r="A849" s="9">
        <v>2000</v>
      </c>
      <c r="B849" s="10">
        <v>36739</v>
      </c>
      <c r="C849" s="9">
        <v>214</v>
      </c>
      <c r="D849" s="11">
        <v>0.79166666666666696</v>
      </c>
      <c r="E849" s="36">
        <v>2.6955570212077937</v>
      </c>
      <c r="F849" s="51">
        <f t="shared" si="62"/>
        <v>214.79166666666666</v>
      </c>
      <c r="G849" s="69">
        <f t="shared" si="64"/>
        <v>0.99160486990872665</v>
      </c>
      <c r="H849" s="69"/>
      <c r="I849" s="69"/>
      <c r="J849" s="59">
        <v>3.2979343943420725</v>
      </c>
      <c r="K849" s="42">
        <f t="shared" si="63"/>
        <v>-5.1211525580452832E-2</v>
      </c>
    </row>
    <row r="850" spans="1:11" x14ac:dyDescent="0.25">
      <c r="A850" s="9">
        <v>2000</v>
      </c>
      <c r="B850" s="10">
        <v>36739</v>
      </c>
      <c r="C850" s="9">
        <v>214</v>
      </c>
      <c r="D850" s="11">
        <v>0.83333333333333304</v>
      </c>
      <c r="E850" s="36">
        <v>2.6136922104504507</v>
      </c>
      <c r="F850" s="51">
        <f t="shared" si="62"/>
        <v>214.83333333333334</v>
      </c>
      <c r="G850" s="69">
        <f t="shared" si="64"/>
        <v>0.96076386169340178</v>
      </c>
      <c r="H850" s="69"/>
      <c r="I850" s="69"/>
      <c r="J850" s="59">
        <v>3.2029246046825297</v>
      </c>
      <c r="K850" s="42">
        <f t="shared" si="63"/>
        <v>-8.1864810757342976E-2</v>
      </c>
    </row>
    <row r="851" spans="1:11" x14ac:dyDescent="0.25">
      <c r="A851" s="9">
        <v>2000</v>
      </c>
      <c r="B851" s="10">
        <v>36739</v>
      </c>
      <c r="C851" s="9">
        <v>214</v>
      </c>
      <c r="D851" s="11">
        <v>0.875</v>
      </c>
      <c r="E851" s="36">
        <v>2.5688172820183963</v>
      </c>
      <c r="F851" s="51">
        <f t="shared" si="62"/>
        <v>214.875</v>
      </c>
      <c r="G851" s="69">
        <f t="shared" si="64"/>
        <v>0.94344559143263407</v>
      </c>
      <c r="H851" s="69"/>
      <c r="I851" s="69"/>
      <c r="J851" s="59">
        <v>3.0905106352442533</v>
      </c>
      <c r="K851" s="42">
        <f t="shared" si="63"/>
        <v>-4.4874928432054428E-2</v>
      </c>
    </row>
    <row r="852" spans="1:11" x14ac:dyDescent="0.25">
      <c r="A852" s="9">
        <v>2000</v>
      </c>
      <c r="B852" s="10">
        <v>36739</v>
      </c>
      <c r="C852" s="9">
        <v>214</v>
      </c>
      <c r="D852" s="11">
        <v>0.91666666666666696</v>
      </c>
      <c r="E852" s="36">
        <v>2.4805162458053891</v>
      </c>
      <c r="F852" s="51">
        <f t="shared" si="62"/>
        <v>214.91666666666666</v>
      </c>
      <c r="G852" s="69">
        <f t="shared" si="64"/>
        <v>0.90846670214505365</v>
      </c>
      <c r="H852" s="69"/>
      <c r="I852" s="69"/>
      <c r="J852" s="59">
        <v>3.0407260872244319</v>
      </c>
      <c r="K852" s="42">
        <f t="shared" si="63"/>
        <v>-8.8301036213007222E-2</v>
      </c>
    </row>
    <row r="853" spans="1:11" s="35" customFormat="1" x14ac:dyDescent="0.25">
      <c r="A853" s="38">
        <v>2000</v>
      </c>
      <c r="B853" s="39">
        <v>36739</v>
      </c>
      <c r="C853" s="38">
        <v>214</v>
      </c>
      <c r="D853" s="40">
        <v>0.95833333333333337</v>
      </c>
      <c r="E853" s="37">
        <v>2.3901755481476923</v>
      </c>
      <c r="F853" s="52">
        <f t="shared" si="62"/>
        <v>214.95833333333334</v>
      </c>
      <c r="G853" s="70">
        <f t="shared" si="64"/>
        <v>0.87136681435383978</v>
      </c>
      <c r="H853" s="70"/>
      <c r="I853" s="70"/>
      <c r="J853" s="60">
        <v>2.9723721311456601</v>
      </c>
      <c r="K853" s="37">
        <f t="shared" si="63"/>
        <v>-9.0340697657696811E-2</v>
      </c>
    </row>
    <row r="854" spans="1:11" x14ac:dyDescent="0.25">
      <c r="A854" s="9">
        <v>2000</v>
      </c>
      <c r="B854" s="10">
        <v>36740</v>
      </c>
      <c r="C854" s="9">
        <v>215</v>
      </c>
      <c r="D854" s="11">
        <v>0</v>
      </c>
      <c r="E854" s="36">
        <v>2.3485670310199094</v>
      </c>
      <c r="F854" s="51">
        <f t="shared" si="62"/>
        <v>215</v>
      </c>
      <c r="G854" s="69">
        <f t="shared" si="64"/>
        <v>0.85380536813418928</v>
      </c>
      <c r="H854" s="69"/>
      <c r="I854" s="69"/>
      <c r="J854" s="59">
        <v>2.9244906576414915</v>
      </c>
      <c r="K854" s="42">
        <f t="shared" si="63"/>
        <v>-4.1608517127782907E-2</v>
      </c>
    </row>
    <row r="855" spans="1:11" x14ac:dyDescent="0.25">
      <c r="A855" s="9">
        <v>2000</v>
      </c>
      <c r="B855" s="10">
        <v>36740</v>
      </c>
      <c r="C855" s="9">
        <v>215</v>
      </c>
      <c r="D855" s="11">
        <v>4.1666666666666664E-2</v>
      </c>
      <c r="E855" s="36">
        <v>2.329936145927137</v>
      </c>
      <c r="F855" s="51">
        <f t="shared" si="62"/>
        <v>215.04166666666666</v>
      </c>
      <c r="G855" s="69">
        <f t="shared" si="64"/>
        <v>0.84584086202059405</v>
      </c>
      <c r="H855" s="69"/>
      <c r="I855" s="69"/>
      <c r="J855" s="59">
        <v>2.877380499236434</v>
      </c>
      <c r="K855" s="42">
        <f t="shared" si="63"/>
        <v>-1.8630885092772331E-2</v>
      </c>
    </row>
    <row r="856" spans="1:11" x14ac:dyDescent="0.25">
      <c r="A856" s="9">
        <v>2000</v>
      </c>
      <c r="B856" s="10">
        <v>36740</v>
      </c>
      <c r="C856" s="9">
        <v>215</v>
      </c>
      <c r="D856" s="11">
        <v>8.3333333333333301E-2</v>
      </c>
      <c r="E856" s="36">
        <v>2.2967141214435012</v>
      </c>
      <c r="F856" s="51">
        <f t="shared" si="62"/>
        <v>215.08333333333334</v>
      </c>
      <c r="G856" s="69">
        <f t="shared" si="64"/>
        <v>0.83147945860124928</v>
      </c>
      <c r="H856" s="69"/>
      <c r="I856" s="69"/>
      <c r="J856" s="59">
        <v>2.8587496141436617</v>
      </c>
      <c r="K856" s="42">
        <f t="shared" si="63"/>
        <v>-3.322202448363587E-2</v>
      </c>
    </row>
    <row r="857" spans="1:11" x14ac:dyDescent="0.25">
      <c r="A857" s="9">
        <v>2000</v>
      </c>
      <c r="B857" s="10">
        <v>36740</v>
      </c>
      <c r="C857" s="9">
        <v>215</v>
      </c>
      <c r="D857" s="11">
        <v>0.125</v>
      </c>
      <c r="E857" s="36">
        <v>2.104494635673309</v>
      </c>
      <c r="F857" s="51">
        <f t="shared" si="62"/>
        <v>215.125</v>
      </c>
      <c r="G857" s="69"/>
      <c r="H857" s="69"/>
      <c r="I857" s="69"/>
      <c r="J857" s="59">
        <v>2.8310292309373004</v>
      </c>
      <c r="K857" s="42">
        <f t="shared" si="63"/>
        <v>-0.19221948577019221</v>
      </c>
    </row>
    <row r="858" spans="1:11" x14ac:dyDescent="0.25">
      <c r="A858" s="9">
        <v>2000</v>
      </c>
      <c r="B858" s="10">
        <v>36740</v>
      </c>
      <c r="C858" s="9">
        <v>215</v>
      </c>
      <c r="D858" s="11">
        <v>0.16666666666666699</v>
      </c>
      <c r="E858" s="7">
        <v>2.2728244793794641</v>
      </c>
      <c r="F858" s="5">
        <f t="shared" si="62"/>
        <v>215.16666666666666</v>
      </c>
      <c r="G858" s="67"/>
      <c r="H858" s="67"/>
      <c r="I858" s="67"/>
      <c r="J858" s="59">
        <v>2.6443686241256508</v>
      </c>
      <c r="K858" s="41">
        <f t="shared" si="63"/>
        <v>0.16832984370615511</v>
      </c>
    </row>
    <row r="859" spans="1:11" x14ac:dyDescent="0.25">
      <c r="A859" s="9">
        <v>2000</v>
      </c>
      <c r="B859" s="10">
        <v>36740</v>
      </c>
      <c r="C859" s="9">
        <v>215</v>
      </c>
      <c r="D859" s="11">
        <v>0.20833333333333301</v>
      </c>
      <c r="E859" s="7">
        <v>2.2062395527273022</v>
      </c>
      <c r="F859" s="5">
        <f t="shared" si="62"/>
        <v>215.20833333333334</v>
      </c>
      <c r="G859" s="67"/>
      <c r="H859" s="67"/>
      <c r="I859" s="67"/>
      <c r="J859" s="59">
        <v>2.8126984678318059</v>
      </c>
      <c r="K859" s="41">
        <f t="shared" si="63"/>
        <v>-6.6584926652161869E-2</v>
      </c>
    </row>
    <row r="860" spans="1:11" x14ac:dyDescent="0.25">
      <c r="A860" s="9">
        <v>2000</v>
      </c>
      <c r="B860" s="10">
        <v>36740</v>
      </c>
      <c r="C860" s="9">
        <v>215</v>
      </c>
      <c r="D860" s="11">
        <v>0.25</v>
      </c>
      <c r="E860" s="7">
        <v>2.1334577045713292</v>
      </c>
      <c r="F860" s="5">
        <f t="shared" si="62"/>
        <v>215.25</v>
      </c>
      <c r="G860" s="67"/>
      <c r="H860" s="67"/>
      <c r="I860" s="67"/>
      <c r="J860" s="59">
        <v>2.7405546622211014</v>
      </c>
      <c r="K860" s="41">
        <f t="shared" si="63"/>
        <v>-7.2781848155972995E-2</v>
      </c>
    </row>
    <row r="861" spans="1:11" x14ac:dyDescent="0.25">
      <c r="A861" s="9">
        <v>2000</v>
      </c>
      <c r="B861" s="10">
        <v>36740</v>
      </c>
      <c r="C861" s="9">
        <v>215</v>
      </c>
      <c r="D861" s="11">
        <v>0.29166666666666702</v>
      </c>
      <c r="E861" s="7">
        <v>2.142485785442668</v>
      </c>
      <c r="F861" s="5">
        <f t="shared" si="62"/>
        <v>215.29166666666666</v>
      </c>
      <c r="G861" s="67"/>
      <c r="H861" s="67"/>
      <c r="I861" s="67"/>
      <c r="J861" s="59">
        <v>2.678948405149808</v>
      </c>
      <c r="K861" s="41">
        <f t="shared" si="63"/>
        <v>9.0280808713387728E-3</v>
      </c>
    </row>
    <row r="862" spans="1:11" x14ac:dyDescent="0.25">
      <c r="A862" s="9">
        <v>2000</v>
      </c>
      <c r="B862" s="10">
        <v>36740</v>
      </c>
      <c r="C862" s="9">
        <v>215</v>
      </c>
      <c r="D862" s="11">
        <v>0.33333333333333298</v>
      </c>
      <c r="E862" s="7">
        <v>2.1836546249013584</v>
      </c>
      <c r="F862" s="5">
        <f t="shared" si="62"/>
        <v>215.33333333333334</v>
      </c>
      <c r="G862" s="67"/>
      <c r="H862" s="67"/>
      <c r="I862" s="67"/>
      <c r="J862" s="59">
        <v>2.7051796695851236</v>
      </c>
      <c r="K862" s="41">
        <f t="shared" si="63"/>
        <v>4.1168839458690432E-2</v>
      </c>
    </row>
    <row r="863" spans="1:11" x14ac:dyDescent="0.25">
      <c r="A863" s="9">
        <v>2000</v>
      </c>
      <c r="B863" s="10">
        <v>36740</v>
      </c>
      <c r="C863" s="9">
        <v>215</v>
      </c>
      <c r="D863" s="11">
        <v>0.375</v>
      </c>
      <c r="E863" s="7">
        <v>2.228524590583413</v>
      </c>
      <c r="F863" s="5">
        <f t="shared" si="62"/>
        <v>215.375</v>
      </c>
      <c r="G863" s="67"/>
      <c r="H863" s="67"/>
      <c r="I863" s="67"/>
      <c r="J863" s="59">
        <v>2.7405546622211014</v>
      </c>
      <c r="K863" s="41">
        <f t="shared" si="63"/>
        <v>4.4869965682054591E-2</v>
      </c>
    </row>
    <row r="864" spans="1:11" x14ac:dyDescent="0.25">
      <c r="A864" s="9">
        <v>2000</v>
      </c>
      <c r="B864" s="10">
        <v>36740</v>
      </c>
      <c r="C864" s="9">
        <v>215</v>
      </c>
      <c r="D864" s="11">
        <v>0.41666666666666702</v>
      </c>
      <c r="E864" s="7">
        <v>2.2833393257173125</v>
      </c>
      <c r="F864" s="5">
        <f t="shared" si="62"/>
        <v>215.41666666666666</v>
      </c>
      <c r="G864" s="67"/>
      <c r="H864" s="67"/>
      <c r="I864" s="67"/>
      <c r="J864" s="59">
        <v>2.785424627903156</v>
      </c>
      <c r="K864" s="41">
        <f t="shared" si="63"/>
        <v>5.481473513389945E-2</v>
      </c>
    </row>
    <row r="865" spans="1:11" x14ac:dyDescent="0.25">
      <c r="A865" s="9">
        <v>2000</v>
      </c>
      <c r="B865" s="10">
        <v>36740</v>
      </c>
      <c r="C865" s="9">
        <v>215</v>
      </c>
      <c r="D865" s="11">
        <v>0.45833333333333298</v>
      </c>
      <c r="E865" s="7">
        <v>2.3638414737069677</v>
      </c>
      <c r="F865" s="5">
        <f t="shared" si="62"/>
        <v>215.45833333333334</v>
      </c>
      <c r="G865" s="67"/>
      <c r="H865" s="67"/>
      <c r="I865" s="67"/>
      <c r="J865" s="59">
        <v>2.8402393630370555</v>
      </c>
      <c r="K865" s="41">
        <f t="shared" si="63"/>
        <v>8.0502147989655271E-2</v>
      </c>
    </row>
    <row r="866" spans="1:11" x14ac:dyDescent="0.25">
      <c r="A866" s="9">
        <v>2000</v>
      </c>
      <c r="B866" s="10">
        <v>36740</v>
      </c>
      <c r="C866" s="9">
        <v>215</v>
      </c>
      <c r="D866" s="11">
        <v>0.5</v>
      </c>
      <c r="E866" s="7">
        <v>2.4477269818480751</v>
      </c>
      <c r="F866" s="5">
        <f t="shared" si="62"/>
        <v>215.5</v>
      </c>
      <c r="G866" s="67"/>
      <c r="H866" s="67"/>
      <c r="I866" s="67"/>
      <c r="J866" s="59">
        <v>2.9150073212607936</v>
      </c>
      <c r="K866" s="41">
        <f t="shared" si="63"/>
        <v>8.3885508141107401E-2</v>
      </c>
    </row>
    <row r="867" spans="1:11" x14ac:dyDescent="0.25">
      <c r="A867" s="9">
        <v>2000</v>
      </c>
      <c r="B867" s="10">
        <v>36740</v>
      </c>
      <c r="C867" s="9">
        <v>215</v>
      </c>
      <c r="D867" s="11">
        <v>0.54166666666666696</v>
      </c>
      <c r="E867" s="7">
        <v>2.5406149522908312</v>
      </c>
      <c r="F867" s="5">
        <f t="shared" si="62"/>
        <v>215.54166666666666</v>
      </c>
      <c r="G867" s="67"/>
      <c r="H867" s="67"/>
      <c r="I867" s="67"/>
      <c r="J867" s="59">
        <v>2.9820420913418744</v>
      </c>
      <c r="K867" s="41">
        <f t="shared" si="63"/>
        <v>9.2887970442756096E-2</v>
      </c>
    </row>
    <row r="868" spans="1:11" x14ac:dyDescent="0.25">
      <c r="A868" s="9">
        <v>2000</v>
      </c>
      <c r="B868" s="10">
        <v>36740</v>
      </c>
      <c r="C868" s="9">
        <v>215</v>
      </c>
      <c r="D868" s="11">
        <v>0.58333333333333304</v>
      </c>
      <c r="E868" s="7">
        <v>2.6478080963962185</v>
      </c>
      <c r="F868" s="5">
        <f t="shared" si="62"/>
        <v>215.58333333333334</v>
      </c>
      <c r="G868" s="67"/>
      <c r="H868" s="67"/>
      <c r="I868" s="67"/>
      <c r="J868" s="59">
        <v>3.080488940743173</v>
      </c>
      <c r="K868" s="41">
        <f t="shared" si="63"/>
        <v>0.10719314410538727</v>
      </c>
    </row>
    <row r="869" spans="1:11" x14ac:dyDescent="0.25">
      <c r="A869" s="9">
        <v>2000</v>
      </c>
      <c r="B869" s="10">
        <v>36740</v>
      </c>
      <c r="C869" s="9">
        <v>215</v>
      </c>
      <c r="D869" s="11">
        <v>0.625</v>
      </c>
      <c r="E869" s="7">
        <v>2.8279560716836492</v>
      </c>
      <c r="F869" s="5">
        <f t="shared" si="62"/>
        <v>215.625</v>
      </c>
      <c r="G869" s="67"/>
      <c r="H869" s="67"/>
      <c r="I869" s="67"/>
      <c r="J869" s="59">
        <v>3.2342864487965475</v>
      </c>
      <c r="K869" s="41">
        <f t="shared" si="63"/>
        <v>0.18014797528743065</v>
      </c>
    </row>
    <row r="870" spans="1:11" x14ac:dyDescent="0.25">
      <c r="A870" s="9">
        <v>2000</v>
      </c>
      <c r="B870" s="10">
        <v>36740</v>
      </c>
      <c r="C870" s="9">
        <v>215</v>
      </c>
      <c r="D870" s="11">
        <v>0.66666666666666696</v>
      </c>
      <c r="E870" s="7">
        <v>2.9781422369990258</v>
      </c>
      <c r="F870" s="5">
        <f t="shared" si="62"/>
        <v>215.66666666666666</v>
      </c>
      <c r="G870" s="67"/>
      <c r="H870" s="67"/>
      <c r="I870" s="67"/>
      <c r="J870" s="59">
        <v>3.4851543442001471</v>
      </c>
      <c r="K870" s="41">
        <f t="shared" si="63"/>
        <v>0.15018616531537665</v>
      </c>
    </row>
    <row r="871" spans="1:11" x14ac:dyDescent="0.25">
      <c r="A871" s="9">
        <v>2000</v>
      </c>
      <c r="B871" s="10">
        <v>36740</v>
      </c>
      <c r="C871" s="9">
        <v>215</v>
      </c>
      <c r="D871" s="11">
        <v>0.70833333333333304</v>
      </c>
      <c r="E871" s="7">
        <v>2.9593939065852859</v>
      </c>
      <c r="F871" s="5">
        <f t="shared" si="62"/>
        <v>215.70833333333334</v>
      </c>
      <c r="G871" s="67"/>
      <c r="H871" s="67"/>
      <c r="I871" s="67"/>
      <c r="J871" s="59">
        <v>3.707005216540237</v>
      </c>
      <c r="K871" s="41">
        <f t="shared" si="63"/>
        <v>-1.8748330413739911E-2</v>
      </c>
    </row>
    <row r="872" spans="1:11" x14ac:dyDescent="0.25">
      <c r="A872" s="9">
        <v>2000</v>
      </c>
      <c r="B872" s="10">
        <v>36740</v>
      </c>
      <c r="C872" s="9">
        <v>215</v>
      </c>
      <c r="D872" s="11">
        <v>0.75</v>
      </c>
      <c r="E872" s="7">
        <v>2.9554616199500341</v>
      </c>
      <c r="F872" s="5">
        <f t="shared" si="62"/>
        <v>215.75</v>
      </c>
      <c r="G872" s="67"/>
      <c r="H872" s="67"/>
      <c r="I872" s="67"/>
      <c r="J872" s="59">
        <v>3.7190651442038996</v>
      </c>
      <c r="K872" s="41">
        <f t="shared" si="63"/>
        <v>-3.9322866352518027E-3</v>
      </c>
    </row>
    <row r="873" spans="1:11" x14ac:dyDescent="0.25">
      <c r="A873" s="9">
        <v>2000</v>
      </c>
      <c r="B873" s="10">
        <v>36740</v>
      </c>
      <c r="C873" s="9">
        <v>215</v>
      </c>
      <c r="D873" s="11">
        <v>0.79166666666666696</v>
      </c>
      <c r="E873" s="7">
        <v>2.9094676495857321</v>
      </c>
      <c r="F873" s="5">
        <f t="shared" si="62"/>
        <v>215.79166666666666</v>
      </c>
      <c r="G873" s="67"/>
      <c r="H873" s="67"/>
      <c r="I873" s="67"/>
      <c r="J873" s="59">
        <v>3.7554808441338579</v>
      </c>
      <c r="K873" s="41">
        <f t="shared" si="63"/>
        <v>-4.5993970364301973E-2</v>
      </c>
    </row>
    <row r="874" spans="1:11" x14ac:dyDescent="0.25">
      <c r="A874" s="9">
        <v>2000</v>
      </c>
      <c r="B874" s="10">
        <v>36740</v>
      </c>
      <c r="C874" s="9">
        <v>215</v>
      </c>
      <c r="D874" s="11">
        <v>0.83333333333333304</v>
      </c>
      <c r="E874" s="7">
        <v>2.9636991163415418</v>
      </c>
      <c r="F874" s="5">
        <f t="shared" si="62"/>
        <v>215.83333333333334</v>
      </c>
      <c r="G874" s="67"/>
      <c r="H874" s="67"/>
      <c r="I874" s="67"/>
      <c r="J874" s="59">
        <v>3.7433028301528153</v>
      </c>
      <c r="K874" s="41">
        <f t="shared" si="63"/>
        <v>5.4231466755809699E-2</v>
      </c>
    </row>
    <row r="875" spans="1:11" x14ac:dyDescent="0.25">
      <c r="A875" s="9">
        <v>2000</v>
      </c>
      <c r="B875" s="10">
        <v>36740</v>
      </c>
      <c r="C875" s="9">
        <v>215</v>
      </c>
      <c r="D875" s="11">
        <v>0.875</v>
      </c>
      <c r="E875" s="7">
        <v>2.9677425133006743</v>
      </c>
      <c r="F875" s="5">
        <f t="shared" si="62"/>
        <v>215.875</v>
      </c>
      <c r="G875" s="67"/>
      <c r="H875" s="67"/>
      <c r="I875" s="67"/>
      <c r="J875" s="59">
        <v>3.7554808441338579</v>
      </c>
      <c r="K875" s="41">
        <f t="shared" si="63"/>
        <v>4.0433969591324725E-3</v>
      </c>
    </row>
    <row r="876" spans="1:11" x14ac:dyDescent="0.25">
      <c r="A876" s="9">
        <v>2000</v>
      </c>
      <c r="B876" s="10">
        <v>36740</v>
      </c>
      <c r="C876" s="9">
        <v>215</v>
      </c>
      <c r="D876" s="11">
        <v>0.91666666666666696</v>
      </c>
      <c r="E876" s="7">
        <v>2.9388948741642635</v>
      </c>
      <c r="F876" s="5">
        <f t="shared" si="62"/>
        <v>215.91666666666666</v>
      </c>
      <c r="G876" s="67"/>
      <c r="H876" s="67"/>
      <c r="I876" s="67"/>
      <c r="J876" s="59">
        <v>3.7433028301528153</v>
      </c>
      <c r="K876" s="41">
        <f t="shared" si="63"/>
        <v>-2.8847639136410752E-2</v>
      </c>
    </row>
    <row r="877" spans="1:11" s="35" customFormat="1" x14ac:dyDescent="0.25">
      <c r="A877" s="38">
        <v>2000</v>
      </c>
      <c r="B877" s="39">
        <v>36740</v>
      </c>
      <c r="C877" s="38">
        <v>215</v>
      </c>
      <c r="D877" s="40">
        <v>0.95833333333333337</v>
      </c>
      <c r="E877" s="34">
        <v>2.9023154966741416</v>
      </c>
      <c r="F877" s="33">
        <f t="shared" si="62"/>
        <v>215.95833333333334</v>
      </c>
      <c r="G877" s="68"/>
      <c r="H877" s="68"/>
      <c r="I877" s="68"/>
      <c r="J877" s="60">
        <v>3.683002555701326</v>
      </c>
      <c r="K877" s="34">
        <f t="shared" si="63"/>
        <v>-3.6579377490121967E-2</v>
      </c>
    </row>
    <row r="878" spans="1:11" x14ac:dyDescent="0.25">
      <c r="A878" s="9">
        <v>2000</v>
      </c>
      <c r="B878" s="10">
        <v>36741</v>
      </c>
      <c r="C878" s="9">
        <v>216</v>
      </c>
      <c r="D878" s="11">
        <v>0</v>
      </c>
      <c r="E878" s="7">
        <v>2.8862799562700996</v>
      </c>
      <c r="F878" s="5">
        <f t="shared" si="62"/>
        <v>216</v>
      </c>
      <c r="G878" s="67"/>
      <c r="H878" s="67"/>
      <c r="I878" s="67"/>
      <c r="J878" s="59">
        <v>3.6236736488532366</v>
      </c>
      <c r="K878" s="41">
        <f t="shared" si="63"/>
        <v>-1.6035540404041981E-2</v>
      </c>
    </row>
    <row r="879" spans="1:11" x14ac:dyDescent="0.25">
      <c r="A879" s="9">
        <v>2000</v>
      </c>
      <c r="B879" s="10">
        <v>36741</v>
      </c>
      <c r="C879" s="9">
        <v>216</v>
      </c>
      <c r="D879" s="11">
        <v>4.1666666666666664E-2</v>
      </c>
      <c r="E879" s="7">
        <v>2.8979924509488617</v>
      </c>
      <c r="F879" s="5">
        <f t="shared" si="62"/>
        <v>216.04166666666666</v>
      </c>
      <c r="G879" s="67"/>
      <c r="H879" s="67"/>
      <c r="I879" s="67"/>
      <c r="J879" s="59">
        <v>3.6002105554655497</v>
      </c>
      <c r="K879" s="41">
        <f t="shared" si="63"/>
        <v>1.171249467876212E-2</v>
      </c>
    </row>
    <row r="880" spans="1:11" x14ac:dyDescent="0.25">
      <c r="A880" s="9">
        <v>2000</v>
      </c>
      <c r="B880" s="10">
        <v>36741</v>
      </c>
      <c r="C880" s="9">
        <v>216</v>
      </c>
      <c r="D880" s="11">
        <v>8.3333333333333301E-2</v>
      </c>
      <c r="E880" s="7">
        <v>2.9141043233763262</v>
      </c>
      <c r="F880" s="5">
        <f t="shared" si="62"/>
        <v>216.08333333333334</v>
      </c>
      <c r="G880" s="67"/>
      <c r="H880" s="67"/>
      <c r="I880" s="67"/>
      <c r="J880" s="59">
        <v>3.6119230501443118</v>
      </c>
      <c r="K880" s="41">
        <f t="shared" si="63"/>
        <v>1.611187242746448E-2</v>
      </c>
    </row>
    <row r="881" spans="1:11" x14ac:dyDescent="0.25">
      <c r="A881" s="9">
        <v>2000</v>
      </c>
      <c r="B881" s="10">
        <v>36741</v>
      </c>
      <c r="C881" s="9">
        <v>216</v>
      </c>
      <c r="D881" s="11">
        <v>0.125</v>
      </c>
      <c r="E881" s="7">
        <v>2.9856470643611419</v>
      </c>
      <c r="F881" s="5">
        <f t="shared" si="62"/>
        <v>216.125</v>
      </c>
      <c r="G881" s="67"/>
      <c r="H881" s="67"/>
      <c r="I881" s="67"/>
      <c r="J881" s="59">
        <v>3.6354624755554212</v>
      </c>
      <c r="K881" s="41">
        <f t="shared" si="63"/>
        <v>7.1542740984815723E-2</v>
      </c>
    </row>
    <row r="882" spans="1:11" x14ac:dyDescent="0.25">
      <c r="A882" s="9">
        <v>2000</v>
      </c>
      <c r="B882" s="10">
        <v>36741</v>
      </c>
      <c r="C882" s="9">
        <v>216</v>
      </c>
      <c r="D882" s="11">
        <v>0.16666666666666699</v>
      </c>
      <c r="E882" s="7">
        <v>3.0463403244308225</v>
      </c>
      <c r="F882" s="5">
        <f t="shared" si="62"/>
        <v>216.16666666666666</v>
      </c>
      <c r="G882" s="67"/>
      <c r="H882" s="67"/>
      <c r="I882" s="67"/>
      <c r="J882" s="59">
        <v>3.707005216540237</v>
      </c>
      <c r="K882" s="41">
        <f t="shared" si="63"/>
        <v>6.0693260069680566E-2</v>
      </c>
    </row>
    <row r="883" spans="1:11" x14ac:dyDescent="0.25">
      <c r="A883" s="9">
        <v>2000</v>
      </c>
      <c r="B883" s="10">
        <v>36741</v>
      </c>
      <c r="C883" s="9">
        <v>216</v>
      </c>
      <c r="D883" s="11">
        <v>0.20833333333333301</v>
      </c>
      <c r="E883" s="7">
        <v>3.1632194035176635</v>
      </c>
      <c r="F883" s="5">
        <f t="shared" si="62"/>
        <v>216.20833333333334</v>
      </c>
      <c r="G883" s="67"/>
      <c r="H883" s="67"/>
      <c r="I883" s="67"/>
      <c r="J883" s="59">
        <v>3.7676984766099175</v>
      </c>
      <c r="K883" s="41">
        <f t="shared" si="63"/>
        <v>0.11687907908684103</v>
      </c>
    </row>
    <row r="884" spans="1:11" x14ac:dyDescent="0.25">
      <c r="A884" s="9">
        <v>2000</v>
      </c>
      <c r="B884" s="10">
        <v>36741</v>
      </c>
      <c r="C884" s="9">
        <v>216</v>
      </c>
      <c r="D884" s="11">
        <v>0.25</v>
      </c>
      <c r="E884" s="7">
        <v>3.2634272875775143</v>
      </c>
      <c r="F884" s="5">
        <f t="shared" si="62"/>
        <v>216.25</v>
      </c>
      <c r="G884" s="67"/>
      <c r="H884" s="67"/>
      <c r="I884" s="67"/>
      <c r="J884" s="59">
        <v>3.8920823830588751</v>
      </c>
      <c r="K884" s="41">
        <f t="shared" si="63"/>
        <v>0.10020788405985082</v>
      </c>
    </row>
    <row r="885" spans="1:11" x14ac:dyDescent="0.25">
      <c r="A885" s="9">
        <v>2000</v>
      </c>
      <c r="B885" s="10">
        <v>36741</v>
      </c>
      <c r="C885" s="9">
        <v>216</v>
      </c>
      <c r="D885" s="11">
        <v>0.29166666666666702</v>
      </c>
      <c r="E885" s="7">
        <v>3.3632480926466259</v>
      </c>
      <c r="F885" s="5">
        <f t="shared" si="62"/>
        <v>216.29166666666666</v>
      </c>
      <c r="G885" s="67"/>
      <c r="H885" s="67"/>
      <c r="I885" s="67"/>
      <c r="J885" s="59">
        <v>4.0075349691145767</v>
      </c>
      <c r="K885" s="41">
        <f t="shared" si="63"/>
        <v>9.9820805069111618E-2</v>
      </c>
    </row>
    <row r="886" spans="1:11" x14ac:dyDescent="0.25">
      <c r="A886" s="9">
        <v>2000</v>
      </c>
      <c r="B886" s="10">
        <v>36741</v>
      </c>
      <c r="C886" s="9">
        <v>216</v>
      </c>
      <c r="D886" s="11">
        <v>0.33333333333333298</v>
      </c>
      <c r="E886" s="7">
        <v>3.4928769943667262</v>
      </c>
      <c r="F886" s="5">
        <f t="shared" si="62"/>
        <v>216.33333333333334</v>
      </c>
      <c r="G886" s="67"/>
      <c r="H886" s="67"/>
      <c r="I886" s="67"/>
      <c r="J886" s="59">
        <v>4.0996939778714712</v>
      </c>
      <c r="K886" s="41">
        <f t="shared" si="63"/>
        <v>0.12962890172010022</v>
      </c>
    </row>
    <row r="887" spans="1:11" x14ac:dyDescent="0.25">
      <c r="A887" s="9">
        <v>2000</v>
      </c>
      <c r="B887" s="10">
        <v>36741</v>
      </c>
      <c r="C887" s="9">
        <v>216</v>
      </c>
      <c r="D887" s="11">
        <v>0.375</v>
      </c>
      <c r="E887" s="7">
        <v>3.7340919895017648</v>
      </c>
      <c r="F887" s="5">
        <f t="shared" si="62"/>
        <v>216.375</v>
      </c>
      <c r="G887" s="67"/>
      <c r="H887" s="67"/>
      <c r="I887" s="67"/>
      <c r="J887" s="59">
        <v>4.2765060441628302</v>
      </c>
      <c r="K887" s="41">
        <f t="shared" si="63"/>
        <v>0.24121499513503863</v>
      </c>
    </row>
    <row r="888" spans="1:11" x14ac:dyDescent="0.25">
      <c r="A888" s="9">
        <v>2000</v>
      </c>
      <c r="B888" s="10">
        <v>36741</v>
      </c>
      <c r="C888" s="9">
        <v>216</v>
      </c>
      <c r="D888" s="11">
        <v>0.41666666666666702</v>
      </c>
      <c r="E888" s="7">
        <v>4.0542401371313126</v>
      </c>
      <c r="F888" s="5">
        <f t="shared" si="62"/>
        <v>216.41666666666666</v>
      </c>
      <c r="G888" s="67"/>
      <c r="H888" s="67"/>
      <c r="I888" s="67"/>
      <c r="J888" s="59">
        <v>4.6684743720557744</v>
      </c>
      <c r="K888" s="41">
        <f t="shared" si="63"/>
        <v>0.3201481476295478</v>
      </c>
    </row>
    <row r="889" spans="1:11" x14ac:dyDescent="0.25">
      <c r="A889" s="9">
        <v>2000</v>
      </c>
      <c r="B889" s="10">
        <v>36741</v>
      </c>
      <c r="C889" s="9">
        <v>216</v>
      </c>
      <c r="D889" s="11">
        <v>0.45833333333333298</v>
      </c>
      <c r="E889" s="7">
        <v>4.2655541728039683</v>
      </c>
      <c r="F889" s="5">
        <f t="shared" si="62"/>
        <v>216.45833333333334</v>
      </c>
      <c r="G889" s="67"/>
      <c r="H889" s="67"/>
      <c r="I889" s="67"/>
      <c r="J889" s="59">
        <v>5.0798428769664827</v>
      </c>
      <c r="K889" s="41">
        <f t="shared" si="63"/>
        <v>0.21131403567265572</v>
      </c>
    </row>
    <row r="890" spans="1:11" x14ac:dyDescent="0.25">
      <c r="A890" s="9">
        <v>2000</v>
      </c>
      <c r="B890" s="10">
        <v>36741</v>
      </c>
      <c r="C890" s="9">
        <v>216</v>
      </c>
      <c r="D890" s="11">
        <v>0.5</v>
      </c>
      <c r="E890" s="7">
        <v>4.4996241624173479</v>
      </c>
      <c r="F890" s="5">
        <f t="shared" si="62"/>
        <v>216.5</v>
      </c>
      <c r="G890" s="67"/>
      <c r="H890" s="67"/>
      <c r="I890" s="67"/>
      <c r="J890" s="59">
        <v>5.3682197259250843</v>
      </c>
      <c r="K890" s="41">
        <f t="shared" si="63"/>
        <v>0.23406998961337955</v>
      </c>
    </row>
    <row r="891" spans="1:11" x14ac:dyDescent="0.25">
      <c r="A891" s="9">
        <v>2000</v>
      </c>
      <c r="B891" s="10">
        <v>36741</v>
      </c>
      <c r="C891" s="9">
        <v>216</v>
      </c>
      <c r="D891" s="11">
        <v>0.54166666666666696</v>
      </c>
      <c r="E891" s="7">
        <v>4.6846982848966405</v>
      </c>
      <c r="F891" s="5">
        <f t="shared" si="62"/>
        <v>216.54166666666666</v>
      </c>
      <c r="G891" s="67"/>
      <c r="H891" s="67"/>
      <c r="I891" s="67"/>
      <c r="J891" s="59">
        <v>5.7099389473683697</v>
      </c>
      <c r="K891" s="41">
        <f t="shared" si="63"/>
        <v>0.18507412247929267</v>
      </c>
    </row>
    <row r="892" spans="1:11" x14ac:dyDescent="0.25">
      <c r="A892" s="9">
        <v>2000</v>
      </c>
      <c r="B892" s="10">
        <v>36741</v>
      </c>
      <c r="C892" s="9">
        <v>216</v>
      </c>
      <c r="D892" s="11">
        <v>0.58333333333333304</v>
      </c>
      <c r="E892" s="7">
        <v>4.8106477613726586</v>
      </c>
      <c r="F892" s="5">
        <f t="shared" si="62"/>
        <v>216.58333333333334</v>
      </c>
      <c r="G892" s="67"/>
      <c r="H892" s="67"/>
      <c r="I892" s="67"/>
      <c r="J892" s="59">
        <v>6.1129919328898827</v>
      </c>
      <c r="K892" s="41">
        <f t="shared" si="63"/>
        <v>0.12594947647601806</v>
      </c>
    </row>
    <row r="893" spans="1:11" x14ac:dyDescent="0.25">
      <c r="A893" s="9">
        <v>2000</v>
      </c>
      <c r="B893" s="10">
        <v>36741</v>
      </c>
      <c r="C893" s="9">
        <v>216</v>
      </c>
      <c r="D893" s="11">
        <v>0.625</v>
      </c>
      <c r="E893" s="7">
        <v>4.6686942752799183</v>
      </c>
      <c r="F893" s="5">
        <f t="shared" si="62"/>
        <v>216.625</v>
      </c>
      <c r="G893" s="67"/>
      <c r="H893" s="67"/>
      <c r="I893" s="67"/>
      <c r="J893" s="59">
        <v>6.3148015578968071</v>
      </c>
      <c r="K893" s="41">
        <f t="shared" si="63"/>
        <v>-0.14195348609274028</v>
      </c>
    </row>
    <row r="894" spans="1:11" x14ac:dyDescent="0.25">
      <c r="A894" s="9">
        <v>2000</v>
      </c>
      <c r="B894" s="10">
        <v>36741</v>
      </c>
      <c r="C894" s="9">
        <v>216</v>
      </c>
      <c r="D894" s="11">
        <v>0.66666666666666696</v>
      </c>
      <c r="E894" s="36">
        <v>4.9402168364549537</v>
      </c>
      <c r="F894" s="51">
        <f t="shared" si="62"/>
        <v>216.66666666666666</v>
      </c>
      <c r="G894" s="69">
        <f>LN(E894)</f>
        <v>1.5974092242557383</v>
      </c>
      <c r="H894" s="69"/>
      <c r="I894" s="69"/>
      <c r="J894" s="59">
        <v>6.1728480718040668</v>
      </c>
      <c r="K894" s="41">
        <f t="shared" si="63"/>
        <v>0.27152256117503537</v>
      </c>
    </row>
    <row r="895" spans="1:11" x14ac:dyDescent="0.25">
      <c r="A895" s="9">
        <v>2000</v>
      </c>
      <c r="B895" s="10">
        <v>36741</v>
      </c>
      <c r="C895" s="9">
        <v>216</v>
      </c>
      <c r="D895" s="11">
        <v>0.70833333333333304</v>
      </c>
      <c r="E895" s="36">
        <v>4.8518022373109346</v>
      </c>
      <c r="F895" s="51">
        <f t="shared" si="62"/>
        <v>216.70833333333334</v>
      </c>
      <c r="G895" s="69">
        <f t="shared" ref="G895:G909" si="65">LN(E895)</f>
        <v>1.5793502312467913</v>
      </c>
      <c r="H895" s="69"/>
      <c r="I895" s="69"/>
      <c r="J895" s="59">
        <v>6.4600194677983742</v>
      </c>
      <c r="K895" s="42">
        <f t="shared" si="63"/>
        <v>-8.8414599144019057E-2</v>
      </c>
    </row>
    <row r="896" spans="1:11" x14ac:dyDescent="0.25">
      <c r="A896" s="9">
        <v>2000</v>
      </c>
      <c r="B896" s="10">
        <v>36741</v>
      </c>
      <c r="C896" s="9">
        <v>216</v>
      </c>
      <c r="D896" s="11">
        <v>0.75</v>
      </c>
      <c r="E896" s="36">
        <v>4.6500158916699714</v>
      </c>
      <c r="F896" s="51">
        <f t="shared" si="62"/>
        <v>216.75</v>
      </c>
      <c r="G896" s="69">
        <f t="shared" si="65"/>
        <v>1.5368706371568599</v>
      </c>
      <c r="H896" s="69"/>
      <c r="I896" s="69"/>
      <c r="J896" s="59">
        <v>6.355956033835084</v>
      </c>
      <c r="K896" s="42">
        <f t="shared" si="63"/>
        <v>-0.20178634564096321</v>
      </c>
    </row>
    <row r="897" spans="1:11" x14ac:dyDescent="0.25">
      <c r="A897" s="9">
        <v>2000</v>
      </c>
      <c r="B897" s="10">
        <v>36741</v>
      </c>
      <c r="C897" s="9">
        <v>216</v>
      </c>
      <c r="D897" s="11">
        <v>0.79166666666666696</v>
      </c>
      <c r="E897" s="36">
        <v>4.5232964473223385</v>
      </c>
      <c r="F897" s="51">
        <f t="shared" si="62"/>
        <v>216.79166666666666</v>
      </c>
      <c r="G897" s="69">
        <f t="shared" si="65"/>
        <v>1.5092410305372403</v>
      </c>
      <c r="H897" s="69"/>
      <c r="I897" s="69"/>
      <c r="J897" s="59">
        <v>6.0931691447265459</v>
      </c>
      <c r="K897" s="42">
        <f t="shared" si="63"/>
        <v>-0.12671944434763294</v>
      </c>
    </row>
    <row r="898" spans="1:11" x14ac:dyDescent="0.25">
      <c r="A898" s="9">
        <v>2000</v>
      </c>
      <c r="B898" s="10">
        <v>36741</v>
      </c>
      <c r="C898" s="9">
        <v>216</v>
      </c>
      <c r="D898" s="11">
        <v>0.83333333333333304</v>
      </c>
      <c r="E898" s="36">
        <v>4.371710712147399</v>
      </c>
      <c r="F898" s="51">
        <f t="shared" ref="F898:F961" si="66">SUM(C898+D898)</f>
        <v>216.83333333333334</v>
      </c>
      <c r="G898" s="69">
        <f t="shared" si="65"/>
        <v>1.47515439981478</v>
      </c>
      <c r="H898" s="69"/>
      <c r="I898" s="69"/>
      <c r="J898" s="59">
        <v>5.9368834940043929</v>
      </c>
      <c r="K898" s="42">
        <f t="shared" si="63"/>
        <v>-0.15158573517493945</v>
      </c>
    </row>
    <row r="899" spans="1:11" x14ac:dyDescent="0.25">
      <c r="A899" s="9">
        <v>2000</v>
      </c>
      <c r="B899" s="10">
        <v>36741</v>
      </c>
      <c r="C899" s="9">
        <v>216</v>
      </c>
      <c r="D899" s="11">
        <v>0.875</v>
      </c>
      <c r="E899" s="36">
        <v>4.2528998686561215</v>
      </c>
      <c r="F899" s="51">
        <f t="shared" si="66"/>
        <v>216.875</v>
      </c>
      <c r="G899" s="69">
        <f t="shared" si="65"/>
        <v>1.4476010722972128</v>
      </c>
      <c r="H899" s="69"/>
      <c r="I899" s="69"/>
      <c r="J899" s="59">
        <v>5.6729673975704218</v>
      </c>
      <c r="K899" s="42">
        <f t="shared" ref="K899:K962" si="67">E899-E898</f>
        <v>-0.11881084349127757</v>
      </c>
    </row>
    <row r="900" spans="1:11" x14ac:dyDescent="0.25">
      <c r="A900" s="9">
        <v>2000</v>
      </c>
      <c r="B900" s="10">
        <v>36741</v>
      </c>
      <c r="C900" s="9">
        <v>216</v>
      </c>
      <c r="D900" s="11">
        <v>0.91666666666666696</v>
      </c>
      <c r="E900" s="36">
        <v>4.0994299326699855</v>
      </c>
      <c r="F900" s="51">
        <f t="shared" si="66"/>
        <v>216.91666666666666</v>
      </c>
      <c r="G900" s="69">
        <f t="shared" si="65"/>
        <v>1.4108479232309936</v>
      </c>
      <c r="H900" s="69"/>
      <c r="I900" s="69"/>
      <c r="J900" s="59">
        <v>5.4384186614738033</v>
      </c>
      <c r="K900" s="42">
        <f t="shared" si="67"/>
        <v>-0.15346993598613601</v>
      </c>
    </row>
    <row r="901" spans="1:11" s="35" customFormat="1" x14ac:dyDescent="0.25">
      <c r="A901" s="38">
        <v>2000</v>
      </c>
      <c r="B901" s="39">
        <v>36741</v>
      </c>
      <c r="C901" s="38">
        <v>216</v>
      </c>
      <c r="D901" s="40">
        <v>0.95833333333333337</v>
      </c>
      <c r="E901" s="37">
        <v>3.9835312899850233</v>
      </c>
      <c r="F901" s="52">
        <f t="shared" si="66"/>
        <v>216.95833333333334</v>
      </c>
      <c r="G901" s="70">
        <f t="shared" si="65"/>
        <v>1.3821686847051431</v>
      </c>
      <c r="H901" s="70"/>
      <c r="I901" s="70"/>
      <c r="J901" s="60">
        <v>5.2135673386970796</v>
      </c>
      <c r="K901" s="37">
        <f t="shared" si="67"/>
        <v>-0.11589864268496219</v>
      </c>
    </row>
    <row r="902" spans="1:11" x14ac:dyDescent="0.25">
      <c r="A902" s="9">
        <v>2000</v>
      </c>
      <c r="B902" s="10">
        <v>36742</v>
      </c>
      <c r="C902" s="9">
        <v>217</v>
      </c>
      <c r="D902" s="11">
        <v>0</v>
      </c>
      <c r="E902" s="36">
        <v>3.8744349854641023</v>
      </c>
      <c r="F902" s="51">
        <f t="shared" si="66"/>
        <v>217</v>
      </c>
      <c r="G902" s="69">
        <f t="shared" si="65"/>
        <v>1.3543998419711569</v>
      </c>
      <c r="H902" s="69"/>
      <c r="I902" s="69"/>
      <c r="J902" s="59">
        <v>5.0305852608111774</v>
      </c>
      <c r="K902" s="42">
        <f t="shared" si="67"/>
        <v>-0.10909630452092101</v>
      </c>
    </row>
    <row r="903" spans="1:11" x14ac:dyDescent="0.25">
      <c r="A903" s="9">
        <v>2000</v>
      </c>
      <c r="B903" s="10">
        <v>36742</v>
      </c>
      <c r="C903" s="9">
        <v>217</v>
      </c>
      <c r="D903" s="11">
        <v>4.1666666666666664E-2</v>
      </c>
      <c r="E903" s="36">
        <v>3.8360641388627239</v>
      </c>
      <c r="F903" s="51">
        <f t="shared" si="66"/>
        <v>217.04166666666666</v>
      </c>
      <c r="G903" s="69">
        <f t="shared" si="65"/>
        <v>1.3444468771271672</v>
      </c>
      <c r="H903" s="69"/>
      <c r="I903" s="69"/>
      <c r="J903" s="59">
        <v>4.8382850594544218</v>
      </c>
      <c r="K903" s="42">
        <f t="shared" si="67"/>
        <v>-3.837084660137835E-2</v>
      </c>
    </row>
    <row r="904" spans="1:11" x14ac:dyDescent="0.25">
      <c r="A904" s="9">
        <v>2000</v>
      </c>
      <c r="B904" s="10">
        <v>36742</v>
      </c>
      <c r="C904" s="9">
        <v>217</v>
      </c>
      <c r="D904" s="11">
        <v>8.3333333333333301E-2</v>
      </c>
      <c r="E904" s="36">
        <v>3.7046043551881582</v>
      </c>
      <c r="F904" s="51">
        <f t="shared" si="66"/>
        <v>217.08333333333334</v>
      </c>
      <c r="G904" s="69">
        <f t="shared" si="65"/>
        <v>1.3095764663220981</v>
      </c>
      <c r="H904" s="69"/>
      <c r="I904" s="69"/>
      <c r="J904" s="59">
        <v>4.7141863333341174</v>
      </c>
      <c r="K904" s="42">
        <f t="shared" si="67"/>
        <v>-0.13145978367456568</v>
      </c>
    </row>
    <row r="905" spans="1:11" x14ac:dyDescent="0.25">
      <c r="A905" s="9">
        <v>2000</v>
      </c>
      <c r="B905" s="10">
        <v>36742</v>
      </c>
      <c r="C905" s="9">
        <v>217</v>
      </c>
      <c r="D905" s="11">
        <v>0.125</v>
      </c>
      <c r="E905" s="36">
        <v>3.6230012389460491</v>
      </c>
      <c r="F905" s="51">
        <f t="shared" si="66"/>
        <v>217.125</v>
      </c>
      <c r="G905" s="69">
        <f t="shared" si="65"/>
        <v>1.2873027538797734</v>
      </c>
      <c r="H905" s="69"/>
      <c r="I905" s="69"/>
      <c r="J905" s="59">
        <v>4.504623579371982</v>
      </c>
      <c r="K905" s="42">
        <f t="shared" si="67"/>
        <v>-8.1603116242109142E-2</v>
      </c>
    </row>
    <row r="906" spans="1:11" x14ac:dyDescent="0.25">
      <c r="A906" s="9">
        <v>2000</v>
      </c>
      <c r="B906" s="10">
        <v>36742</v>
      </c>
      <c r="C906" s="9">
        <v>217</v>
      </c>
      <c r="D906" s="11">
        <v>0.16666666666666699</v>
      </c>
      <c r="E906" s="36">
        <v>3.5123700106491214</v>
      </c>
      <c r="F906" s="51">
        <f t="shared" si="66"/>
        <v>217.16666666666666</v>
      </c>
      <c r="G906" s="69">
        <f t="shared" si="65"/>
        <v>1.2562910263306861</v>
      </c>
      <c r="H906" s="69"/>
      <c r="I906" s="69"/>
      <c r="J906" s="59">
        <v>4.3748504281820138</v>
      </c>
      <c r="K906" s="42">
        <f t="shared" si="67"/>
        <v>-0.11063122829692773</v>
      </c>
    </row>
    <row r="907" spans="1:11" x14ac:dyDescent="0.25">
      <c r="A907" s="9">
        <v>2000</v>
      </c>
      <c r="B907" s="10">
        <v>36742</v>
      </c>
      <c r="C907" s="9">
        <v>217</v>
      </c>
      <c r="D907" s="11">
        <v>0.20833333333333301</v>
      </c>
      <c r="E907" s="36">
        <v>3.4319465510381018</v>
      </c>
      <c r="F907" s="51">
        <f t="shared" si="66"/>
        <v>217.20833333333334</v>
      </c>
      <c r="G907" s="69">
        <f t="shared" si="65"/>
        <v>1.2331276077975977</v>
      </c>
      <c r="H907" s="69"/>
      <c r="I907" s="69"/>
      <c r="J907" s="59">
        <v>4.2488158958739666</v>
      </c>
      <c r="K907" s="42">
        <f t="shared" si="67"/>
        <v>-8.0423459611019599E-2</v>
      </c>
    </row>
    <row r="908" spans="1:11" x14ac:dyDescent="0.25">
      <c r="A908" s="9">
        <v>2000</v>
      </c>
      <c r="B908" s="10">
        <v>36742</v>
      </c>
      <c r="C908" s="9">
        <v>217</v>
      </c>
      <c r="D908" s="11">
        <v>0.25</v>
      </c>
      <c r="E908" s="36">
        <v>3.3724691741113775</v>
      </c>
      <c r="F908" s="51">
        <f t="shared" si="66"/>
        <v>217.25</v>
      </c>
      <c r="G908" s="69">
        <f t="shared" si="65"/>
        <v>1.2156451686907292</v>
      </c>
      <c r="H908" s="69"/>
      <c r="I908" s="69"/>
      <c r="J908" s="59">
        <v>4.1533047032171968</v>
      </c>
      <c r="K908" s="42">
        <f t="shared" si="67"/>
        <v>-5.9477376926724279E-2</v>
      </c>
    </row>
    <row r="909" spans="1:11" x14ac:dyDescent="0.25">
      <c r="A909" s="9">
        <v>2000</v>
      </c>
      <c r="B909" s="10">
        <v>36742</v>
      </c>
      <c r="C909" s="9">
        <v>217</v>
      </c>
      <c r="D909" s="11">
        <v>0.29166666666666702</v>
      </c>
      <c r="E909" s="36">
        <v>3.3592180790753874</v>
      </c>
      <c r="F909" s="51">
        <f t="shared" si="66"/>
        <v>217.29166666666666</v>
      </c>
      <c r="G909" s="69">
        <f t="shared" si="65"/>
        <v>1.2117082323319812</v>
      </c>
      <c r="H909" s="69"/>
      <c r="I909" s="69"/>
      <c r="J909" s="59">
        <v>4.0863997733068276</v>
      </c>
      <c r="K909" s="42">
        <f t="shared" si="67"/>
        <v>-1.325109503599009E-2</v>
      </c>
    </row>
    <row r="910" spans="1:11" x14ac:dyDescent="0.25">
      <c r="A910" s="9">
        <v>2000</v>
      </c>
      <c r="B910" s="10">
        <v>36742</v>
      </c>
      <c r="C910" s="9">
        <v>217</v>
      </c>
      <c r="D910" s="11">
        <v>0.33333333333333298</v>
      </c>
      <c r="E910" s="7">
        <v>3.3991008330167052</v>
      </c>
      <c r="F910" s="5">
        <f t="shared" si="66"/>
        <v>217.33333333333334</v>
      </c>
      <c r="G910" s="67"/>
      <c r="H910" s="67"/>
      <c r="I910" s="67"/>
      <c r="J910" s="59">
        <v>4.0731486782708375</v>
      </c>
      <c r="K910" s="41">
        <f t="shared" si="67"/>
        <v>3.9882753941317794E-2</v>
      </c>
    </row>
    <row r="911" spans="1:11" x14ac:dyDescent="0.25">
      <c r="A911" s="9">
        <v>2000</v>
      </c>
      <c r="B911" s="10">
        <v>36742</v>
      </c>
      <c r="C911" s="9">
        <v>217</v>
      </c>
      <c r="D911" s="11">
        <v>0.375</v>
      </c>
      <c r="E911" s="7">
        <v>3.5261926004129096</v>
      </c>
      <c r="F911" s="5">
        <f t="shared" si="66"/>
        <v>217.375</v>
      </c>
      <c r="G911" s="67"/>
      <c r="H911" s="67"/>
      <c r="I911" s="67"/>
      <c r="J911" s="59">
        <v>4.1130314322121553</v>
      </c>
      <c r="K911" s="41">
        <f t="shared" si="67"/>
        <v>0.12709176739620442</v>
      </c>
    </row>
    <row r="912" spans="1:11" x14ac:dyDescent="0.25">
      <c r="A912" s="9">
        <v>2000</v>
      </c>
      <c r="B912" s="10">
        <v>36742</v>
      </c>
      <c r="C912" s="9">
        <v>217</v>
      </c>
      <c r="D912" s="11">
        <v>0.41666666666666702</v>
      </c>
      <c r="E912" s="7">
        <v>3.6628489913223219</v>
      </c>
      <c r="F912" s="5">
        <f t="shared" si="66"/>
        <v>217.41666666666666</v>
      </c>
      <c r="G912" s="67"/>
      <c r="H912" s="67"/>
      <c r="I912" s="67"/>
      <c r="J912" s="59">
        <v>4.2626384856377548</v>
      </c>
      <c r="K912" s="41">
        <f t="shared" si="67"/>
        <v>0.13665639090941228</v>
      </c>
    </row>
    <row r="913" spans="1:24" x14ac:dyDescent="0.25">
      <c r="A913" s="9">
        <v>2000</v>
      </c>
      <c r="B913" s="10">
        <v>36742</v>
      </c>
      <c r="C913" s="9">
        <v>217</v>
      </c>
      <c r="D913" s="11">
        <v>0.45833333333333298</v>
      </c>
      <c r="E913" s="7">
        <v>3.7894249339663917</v>
      </c>
      <c r="F913" s="5">
        <f t="shared" si="66"/>
        <v>217.45833333333334</v>
      </c>
      <c r="G913" s="67"/>
      <c r="H913" s="67"/>
      <c r="I913" s="67"/>
      <c r="J913" s="59">
        <v>4.4464780411184259</v>
      </c>
      <c r="K913" s="41">
        <f t="shared" si="67"/>
        <v>0.12657594264406979</v>
      </c>
    </row>
    <row r="914" spans="1:24" x14ac:dyDescent="0.25">
      <c r="A914" s="9">
        <v>2000</v>
      </c>
      <c r="B914" s="10">
        <v>36742</v>
      </c>
      <c r="C914" s="9">
        <v>217</v>
      </c>
      <c r="D914" s="11">
        <v>0.5</v>
      </c>
      <c r="E914" s="7">
        <v>3.8972254524357766</v>
      </c>
      <c r="F914" s="5">
        <f t="shared" si="66"/>
        <v>217.5</v>
      </c>
      <c r="G914" s="67"/>
      <c r="H914" s="67"/>
      <c r="I914" s="67"/>
      <c r="J914" s="59">
        <v>4.7141863333341174</v>
      </c>
      <c r="K914" s="41">
        <f t="shared" si="67"/>
        <v>0.10780051846938488</v>
      </c>
    </row>
    <row r="915" spans="1:24" x14ac:dyDescent="0.25">
      <c r="A915" s="9">
        <v>2000</v>
      </c>
      <c r="B915" s="10">
        <v>36742</v>
      </c>
      <c r="C915" s="9">
        <v>217</v>
      </c>
      <c r="D915" s="11">
        <v>0.54166666666666696</v>
      </c>
      <c r="E915" s="7">
        <v>4.063297512624354</v>
      </c>
      <c r="F915" s="5">
        <f t="shared" si="66"/>
        <v>217.54166666666666</v>
      </c>
      <c r="G915" s="67"/>
      <c r="H915" s="67"/>
      <c r="I915" s="67"/>
      <c r="J915" s="59">
        <v>4.9334983032017306</v>
      </c>
      <c r="K915" s="41">
        <f t="shared" si="67"/>
        <v>0.16607206018857745</v>
      </c>
    </row>
    <row r="916" spans="1:24" x14ac:dyDescent="0.25">
      <c r="A916" s="9">
        <v>2000</v>
      </c>
      <c r="B916" s="10">
        <v>36742</v>
      </c>
      <c r="C916" s="9">
        <v>217</v>
      </c>
      <c r="D916" s="11">
        <v>0.58333333333333304</v>
      </c>
      <c r="E916" s="7">
        <v>4.2409844439063029</v>
      </c>
      <c r="F916" s="5">
        <f t="shared" si="66"/>
        <v>217.58333333333334</v>
      </c>
      <c r="G916" s="67"/>
      <c r="H916" s="67"/>
      <c r="I916" s="67"/>
      <c r="J916" s="59">
        <v>5.2989269160093713</v>
      </c>
      <c r="K916" s="41">
        <f t="shared" si="67"/>
        <v>0.1776869312819489</v>
      </c>
    </row>
    <row r="917" spans="1:24" x14ac:dyDescent="0.25">
      <c r="A917" s="9">
        <v>2000</v>
      </c>
      <c r="B917" s="10">
        <v>36742</v>
      </c>
      <c r="C917" s="9">
        <v>217</v>
      </c>
      <c r="D917" s="11">
        <v>0.625</v>
      </c>
      <c r="E917" s="7">
        <v>4.704957166934391</v>
      </c>
      <c r="F917" s="5">
        <f t="shared" si="66"/>
        <v>217.625</v>
      </c>
      <c r="G917" s="67"/>
      <c r="H917" s="67"/>
      <c r="I917" s="67"/>
      <c r="J917" s="59">
        <v>5.6545714905883573</v>
      </c>
      <c r="K917" s="41">
        <f t="shared" si="67"/>
        <v>0.46397272302808812</v>
      </c>
    </row>
    <row r="918" spans="1:24" x14ac:dyDescent="0.25">
      <c r="A918" s="9">
        <v>2000</v>
      </c>
      <c r="B918" s="10">
        <v>36742</v>
      </c>
      <c r="C918" s="9">
        <v>217</v>
      </c>
      <c r="D918" s="11">
        <v>0.66666666666666696</v>
      </c>
      <c r="E918" s="7">
        <v>5.2210870082342833</v>
      </c>
      <c r="F918" s="5">
        <f t="shared" si="66"/>
        <v>217.66666666666666</v>
      </c>
      <c r="G918" s="67"/>
      <c r="H918" s="67"/>
      <c r="I918" s="67"/>
      <c r="J918" s="59">
        <v>6.355956033835084</v>
      </c>
      <c r="K918" s="41">
        <f t="shared" si="67"/>
        <v>0.51612984129989226</v>
      </c>
    </row>
    <row r="919" spans="1:24" x14ac:dyDescent="0.25">
      <c r="A919" s="9">
        <v>2000</v>
      </c>
      <c r="B919" s="10">
        <v>36742</v>
      </c>
      <c r="C919" s="9">
        <v>217</v>
      </c>
      <c r="D919" s="11">
        <v>0.70833333333333304</v>
      </c>
      <c r="E919" s="7">
        <v>5.58932860853339</v>
      </c>
      <c r="F919" s="5">
        <f t="shared" si="66"/>
        <v>217.70833333333334</v>
      </c>
      <c r="G919" s="67"/>
      <c r="H919" s="67"/>
      <c r="I919" s="67"/>
      <c r="J919" s="59">
        <v>7.0521203564209891</v>
      </c>
      <c r="K919" s="41">
        <f t="shared" si="67"/>
        <v>0.36824160029910669</v>
      </c>
    </row>
    <row r="920" spans="1:24" x14ac:dyDescent="0.25">
      <c r="A920" s="9">
        <v>2000</v>
      </c>
      <c r="B920" s="10">
        <v>36742</v>
      </c>
      <c r="C920" s="9">
        <v>217</v>
      </c>
      <c r="D920" s="11">
        <v>0.75</v>
      </c>
      <c r="E920" s="36">
        <v>5.617943817038503</v>
      </c>
      <c r="F920" s="51">
        <f t="shared" si="66"/>
        <v>217.75</v>
      </c>
      <c r="G920" s="69">
        <f>LN(E920)</f>
        <v>1.7259657281049019</v>
      </c>
      <c r="H920" s="69"/>
      <c r="I920" s="69"/>
      <c r="J920" s="59">
        <v>7.5991190901313264</v>
      </c>
      <c r="K920" s="41">
        <f t="shared" si="67"/>
        <v>2.861520850511301E-2</v>
      </c>
    </row>
    <row r="921" spans="1:24" x14ac:dyDescent="0.25">
      <c r="A921" s="9">
        <v>2000</v>
      </c>
      <c r="B921" s="10">
        <v>36742</v>
      </c>
      <c r="C921" s="9">
        <v>217</v>
      </c>
      <c r="D921" s="11">
        <v>0.79166666666666696</v>
      </c>
      <c r="E921" s="36">
        <v>4.8122052065775831</v>
      </c>
      <c r="F921" s="51">
        <f t="shared" si="66"/>
        <v>217.79166666666666</v>
      </c>
      <c r="G921" s="69">
        <f t="shared" ref="G921:G922" si="68">LN(E921)</f>
        <v>1.5711554419616043</v>
      </c>
      <c r="H921" s="69"/>
      <c r="I921" s="69"/>
      <c r="J921" s="59">
        <v>7.6486436493561261</v>
      </c>
      <c r="K921" s="42">
        <f t="shared" si="67"/>
        <v>-0.80573861046091988</v>
      </c>
    </row>
    <row r="922" spans="1:24" x14ac:dyDescent="0.25">
      <c r="A922" s="9">
        <v>2000</v>
      </c>
      <c r="B922" s="10">
        <v>36742</v>
      </c>
      <c r="C922" s="9">
        <v>217</v>
      </c>
      <c r="D922" s="11">
        <v>0.83333333333333304</v>
      </c>
      <c r="E922" s="36">
        <v>4.3051989742121997</v>
      </c>
      <c r="F922" s="51">
        <f t="shared" si="66"/>
        <v>217.83333333333334</v>
      </c>
      <c r="G922" s="69">
        <f t="shared" si="68"/>
        <v>1.4598233561408123</v>
      </c>
      <c r="H922" s="69">
        <f t="shared" ref="H922:H930" si="69">LN(E922)</f>
        <v>1.4598233561408123</v>
      </c>
      <c r="I922" s="69"/>
      <c r="J922" s="59">
        <v>6.7605505657840519</v>
      </c>
      <c r="K922" s="42">
        <f t="shared" si="67"/>
        <v>-0.50700623236538345</v>
      </c>
      <c r="X922" t="s">
        <v>32</v>
      </c>
    </row>
    <row r="923" spans="1:24" x14ac:dyDescent="0.25">
      <c r="A923" s="9">
        <v>2000</v>
      </c>
      <c r="B923" s="10">
        <v>36742</v>
      </c>
      <c r="C923" s="9">
        <v>217</v>
      </c>
      <c r="D923" s="11">
        <v>0.875</v>
      </c>
      <c r="E923" s="36">
        <v>4.1788563211089906</v>
      </c>
      <c r="F923" s="51">
        <f t="shared" si="66"/>
        <v>217.875</v>
      </c>
      <c r="H923" s="69">
        <f t="shared" si="69"/>
        <v>1.4300376017091405</v>
      </c>
      <c r="I923" s="69"/>
      <c r="J923" s="59">
        <v>5.9561978411128926</v>
      </c>
      <c r="K923" s="42">
        <f t="shared" si="67"/>
        <v>-0.12634265310320902</v>
      </c>
      <c r="X923" t="s">
        <v>34</v>
      </c>
    </row>
    <row r="924" spans="1:24" x14ac:dyDescent="0.25">
      <c r="A924" s="9">
        <v>2000</v>
      </c>
      <c r="B924" s="10">
        <v>36742</v>
      </c>
      <c r="C924" s="9">
        <v>217</v>
      </c>
      <c r="D924" s="11">
        <v>0.91666666666666696</v>
      </c>
      <c r="E924" s="36">
        <v>4.0714291367239532</v>
      </c>
      <c r="F924" s="51">
        <f t="shared" si="66"/>
        <v>217.91666666666666</v>
      </c>
      <c r="H924" s="69">
        <f t="shared" si="69"/>
        <v>1.4039940770637616</v>
      </c>
      <c r="I924" s="69"/>
      <c r="J924" s="59">
        <v>5.5634828909587819</v>
      </c>
      <c r="K924" s="42">
        <f t="shared" si="67"/>
        <v>-0.1074271843850374</v>
      </c>
      <c r="X924" t="s">
        <v>35</v>
      </c>
    </row>
    <row r="925" spans="1:24" s="35" customFormat="1" x14ac:dyDescent="0.25">
      <c r="A925" s="38">
        <v>2000</v>
      </c>
      <c r="B925" s="39">
        <v>36742</v>
      </c>
      <c r="C925" s="38">
        <v>217</v>
      </c>
      <c r="D925" s="40">
        <v>0.95833333333333337</v>
      </c>
      <c r="E925" s="37">
        <v>3.9400652349324989</v>
      </c>
      <c r="F925" s="52">
        <f t="shared" si="66"/>
        <v>217.95833333333334</v>
      </c>
      <c r="G925" s="70"/>
      <c r="H925" s="70">
        <f t="shared" si="69"/>
        <v>1.3711972802622421</v>
      </c>
      <c r="I925" s="70"/>
      <c r="J925" s="60">
        <v>5.2817439216749751</v>
      </c>
      <c r="K925" s="37">
        <f t="shared" si="67"/>
        <v>-0.1313639017914543</v>
      </c>
    </row>
    <row r="926" spans="1:24" x14ac:dyDescent="0.25">
      <c r="A926" s="9">
        <v>2000</v>
      </c>
      <c r="B926" s="10">
        <v>36743</v>
      </c>
      <c r="C926" s="9">
        <v>218</v>
      </c>
      <c r="D926" s="11">
        <v>0</v>
      </c>
      <c r="E926" s="36">
        <v>3.8296698883162028</v>
      </c>
      <c r="F926" s="51">
        <f t="shared" si="66"/>
        <v>218</v>
      </c>
      <c r="H926" s="69">
        <f t="shared" si="69"/>
        <v>1.3427786084377376</v>
      </c>
      <c r="I926" s="69"/>
      <c r="J926" s="59">
        <v>4.9980124898591116</v>
      </c>
      <c r="K926" s="42">
        <f t="shared" si="67"/>
        <v>-0.11039534661629613</v>
      </c>
    </row>
    <row r="927" spans="1:24" x14ac:dyDescent="0.25">
      <c r="A927" s="9">
        <v>2000</v>
      </c>
      <c r="B927" s="10">
        <v>36743</v>
      </c>
      <c r="C927" s="9">
        <v>218</v>
      </c>
      <c r="D927" s="11">
        <v>4.1666666666666664E-2</v>
      </c>
      <c r="E927" s="36">
        <v>3.720994529575878</v>
      </c>
      <c r="F927" s="51">
        <f t="shared" si="66"/>
        <v>218.04166666666666</v>
      </c>
      <c r="H927" s="69">
        <f t="shared" si="69"/>
        <v>1.3139909792144873</v>
      </c>
      <c r="I927" s="69"/>
      <c r="J927" s="59">
        <v>4.7449093681349721</v>
      </c>
      <c r="K927" s="42">
        <f t="shared" si="67"/>
        <v>-0.10867535874032486</v>
      </c>
    </row>
    <row r="928" spans="1:24" x14ac:dyDescent="0.25">
      <c r="A928" s="9">
        <v>2000</v>
      </c>
      <c r="B928" s="10">
        <v>36743</v>
      </c>
      <c r="C928" s="9">
        <v>218</v>
      </c>
      <c r="D928" s="11">
        <v>8.3333333333333301E-2</v>
      </c>
      <c r="E928" s="36">
        <v>3.6165562837416485</v>
      </c>
      <c r="F928" s="51">
        <f t="shared" si="66"/>
        <v>218.08333333333334</v>
      </c>
      <c r="H928" s="69">
        <f t="shared" si="69"/>
        <v>1.2855222702281661</v>
      </c>
      <c r="I928" s="69"/>
      <c r="J928" s="59">
        <v>4.504623579371982</v>
      </c>
      <c r="K928" s="42">
        <f t="shared" si="67"/>
        <v>-0.10443824583422945</v>
      </c>
    </row>
    <row r="929" spans="1:11" x14ac:dyDescent="0.25">
      <c r="A929" s="9">
        <v>2000</v>
      </c>
      <c r="B929" s="10">
        <v>36743</v>
      </c>
      <c r="C929" s="9">
        <v>218</v>
      </c>
      <c r="D929" s="11">
        <v>0.125</v>
      </c>
      <c r="E929" s="36">
        <v>3.5061751495086604</v>
      </c>
      <c r="F929" s="51">
        <f t="shared" si="66"/>
        <v>218.125</v>
      </c>
      <c r="H929" s="69">
        <f t="shared" si="69"/>
        <v>1.254525742327288</v>
      </c>
      <c r="I929" s="69"/>
      <c r="J929" s="59">
        <v>4.3606639652787109</v>
      </c>
      <c r="K929" s="42">
        <f t="shared" si="67"/>
        <v>-0.11038113423298812</v>
      </c>
    </row>
    <row r="930" spans="1:11" x14ac:dyDescent="0.25">
      <c r="A930" s="9">
        <v>2000</v>
      </c>
      <c r="B930" s="10">
        <v>36743</v>
      </c>
      <c r="C930" s="9">
        <v>218</v>
      </c>
      <c r="D930" s="11">
        <v>0.16666666666666699</v>
      </c>
      <c r="E930" s="36">
        <v>3.4405325115983474</v>
      </c>
      <c r="F930" s="51">
        <f t="shared" si="66"/>
        <v>218.16666666666666</v>
      </c>
      <c r="H930" s="69">
        <f t="shared" si="69"/>
        <v>1.2356262592882818</v>
      </c>
      <c r="I930" s="69"/>
      <c r="J930" s="59">
        <v>4.2350381290498715</v>
      </c>
      <c r="K930" s="42">
        <f t="shared" si="67"/>
        <v>-6.5642637910312995E-2</v>
      </c>
    </row>
    <row r="931" spans="1:11" x14ac:dyDescent="0.25">
      <c r="A931" s="9">
        <v>2000</v>
      </c>
      <c r="B931" s="10">
        <v>36743</v>
      </c>
      <c r="C931" s="9">
        <v>218</v>
      </c>
      <c r="D931" s="11">
        <v>0.20833333333333301</v>
      </c>
      <c r="E931" s="36">
        <v>3.422364176552684</v>
      </c>
      <c r="F931" s="51">
        <f t="shared" si="66"/>
        <v>218.20833333333334</v>
      </c>
      <c r="H931" s="69"/>
      <c r="I931" s="69"/>
      <c r="J931" s="59">
        <v>4.1398366534939992</v>
      </c>
      <c r="K931" s="42">
        <f t="shared" si="67"/>
        <v>-1.8168335045663397E-2</v>
      </c>
    </row>
    <row r="932" spans="1:11" x14ac:dyDescent="0.25">
      <c r="A932" s="9">
        <v>2000</v>
      </c>
      <c r="B932" s="10">
        <v>36743</v>
      </c>
      <c r="C932" s="9">
        <v>218</v>
      </c>
      <c r="D932" s="11">
        <v>0.25</v>
      </c>
      <c r="E932" s="7">
        <v>3.4287499230914698</v>
      </c>
      <c r="F932" s="5">
        <f t="shared" si="66"/>
        <v>218.25</v>
      </c>
      <c r="G932" s="67"/>
      <c r="H932" s="67"/>
      <c r="I932" s="67"/>
      <c r="J932" s="59">
        <v>4.0863997733068276</v>
      </c>
      <c r="K932" s="41">
        <f t="shared" si="67"/>
        <v>6.3857465387857637E-3</v>
      </c>
    </row>
    <row r="933" spans="1:11" x14ac:dyDescent="0.25">
      <c r="A933" s="9">
        <v>2000</v>
      </c>
      <c r="B933" s="10">
        <v>36743</v>
      </c>
      <c r="C933" s="9">
        <v>218</v>
      </c>
      <c r="D933" s="11">
        <v>0.29166666666666702</v>
      </c>
      <c r="E933" s="7">
        <v>3.395224291618864</v>
      </c>
      <c r="F933" s="5">
        <f t="shared" si="66"/>
        <v>218.29166666666666</v>
      </c>
      <c r="G933" s="67"/>
      <c r="H933" s="67"/>
      <c r="I933" s="67"/>
      <c r="J933" s="59">
        <v>4.0996939778714712</v>
      </c>
      <c r="K933" s="41">
        <f t="shared" si="67"/>
        <v>-3.3525631472605788E-2</v>
      </c>
    </row>
    <row r="934" spans="1:11" x14ac:dyDescent="0.25">
      <c r="A934" s="9">
        <v>2000</v>
      </c>
      <c r="B934" s="10">
        <v>36743</v>
      </c>
      <c r="C934" s="9">
        <v>218</v>
      </c>
      <c r="D934" s="11">
        <v>0.33333333333333298</v>
      </c>
      <c r="E934" s="7">
        <v>3.4343086062896919</v>
      </c>
      <c r="F934" s="5">
        <f t="shared" si="66"/>
        <v>218.33333333333334</v>
      </c>
      <c r="G934" s="67"/>
      <c r="H934" s="67"/>
      <c r="I934" s="67"/>
      <c r="J934" s="59">
        <v>4.0731486782708375</v>
      </c>
      <c r="K934" s="41">
        <f t="shared" si="67"/>
        <v>3.9084314670827958E-2</v>
      </c>
    </row>
    <row r="935" spans="1:11" x14ac:dyDescent="0.25">
      <c r="A935" s="9">
        <v>2000</v>
      </c>
      <c r="B935" s="10">
        <v>36743</v>
      </c>
      <c r="C935" s="9">
        <v>218</v>
      </c>
      <c r="D935" s="11">
        <v>0.375</v>
      </c>
      <c r="E935" s="7">
        <v>3.5274577436948715</v>
      </c>
      <c r="F935" s="5">
        <f t="shared" si="66"/>
        <v>218.375</v>
      </c>
      <c r="G935" s="67"/>
      <c r="H935" s="67"/>
      <c r="I935" s="67"/>
      <c r="J935" s="59">
        <v>4.1264122770325304</v>
      </c>
      <c r="K935" s="41">
        <f t="shared" si="67"/>
        <v>9.3149137405179605E-2</v>
      </c>
    </row>
    <row r="936" spans="1:11" x14ac:dyDescent="0.25">
      <c r="A936" s="9">
        <v>2000</v>
      </c>
      <c r="B936" s="10">
        <v>36743</v>
      </c>
      <c r="C936" s="9">
        <v>218</v>
      </c>
      <c r="D936" s="11">
        <v>0.41666666666666702</v>
      </c>
      <c r="E936" s="7">
        <v>3.8556310004761896</v>
      </c>
      <c r="F936" s="5">
        <f t="shared" si="66"/>
        <v>218.41666666666666</v>
      </c>
      <c r="G936" s="67"/>
      <c r="H936" s="67"/>
      <c r="I936" s="67"/>
      <c r="J936" s="59">
        <v>4.2488158958739666</v>
      </c>
      <c r="K936" s="41">
        <f t="shared" si="67"/>
        <v>0.32817325678131803</v>
      </c>
    </row>
    <row r="937" spans="1:11" x14ac:dyDescent="0.25">
      <c r="A937" s="9">
        <v>2000</v>
      </c>
      <c r="B937" s="10">
        <v>36743</v>
      </c>
      <c r="C937" s="9">
        <v>218</v>
      </c>
      <c r="D937" s="11">
        <v>0.45833333333333298</v>
      </c>
      <c r="E937" s="7">
        <v>4.0270974624611</v>
      </c>
      <c r="F937" s="5">
        <f t="shared" si="66"/>
        <v>218.45833333333334</v>
      </c>
      <c r="G937" s="67"/>
      <c r="H937" s="67"/>
      <c r="I937" s="67"/>
      <c r="J937" s="59">
        <v>4.6232056650860569</v>
      </c>
      <c r="K937" s="41">
        <f t="shared" si="67"/>
        <v>0.17146646198491045</v>
      </c>
    </row>
    <row r="938" spans="1:11" x14ac:dyDescent="0.25">
      <c r="A938" s="9">
        <v>2000</v>
      </c>
      <c r="B938" s="10">
        <v>36743</v>
      </c>
      <c r="C938" s="9">
        <v>218</v>
      </c>
      <c r="D938" s="11">
        <v>0.5</v>
      </c>
      <c r="E938" s="7">
        <v>4.5972649374693475</v>
      </c>
      <c r="F938" s="5">
        <f t="shared" si="66"/>
        <v>218.5</v>
      </c>
      <c r="G938" s="67"/>
      <c r="H938" s="67"/>
      <c r="I938" s="67"/>
      <c r="J938" s="59">
        <v>5.063370313227054</v>
      </c>
      <c r="K938" s="41">
        <f t="shared" si="67"/>
        <v>0.57016747500824749</v>
      </c>
    </row>
    <row r="939" spans="1:11" x14ac:dyDescent="0.25">
      <c r="A939" s="9">
        <v>2000</v>
      </c>
      <c r="B939" s="10">
        <v>36743</v>
      </c>
      <c r="C939" s="9">
        <v>218</v>
      </c>
      <c r="D939" s="11">
        <v>0.54166666666666696</v>
      </c>
      <c r="E939" s="7">
        <v>5.3313355344029274</v>
      </c>
      <c r="F939" s="5">
        <f t="shared" si="66"/>
        <v>218.54166666666666</v>
      </c>
      <c r="G939" s="67"/>
      <c r="H939" s="67"/>
      <c r="I939" s="67"/>
      <c r="J939" s="59">
        <v>6.1328792101427609</v>
      </c>
      <c r="K939" s="41">
        <f t="shared" si="67"/>
        <v>0.7340705969335799</v>
      </c>
    </row>
    <row r="940" spans="1:11" x14ac:dyDescent="0.25">
      <c r="A940" s="9">
        <v>2000</v>
      </c>
      <c r="B940" s="10">
        <v>36743</v>
      </c>
      <c r="C940" s="9">
        <v>218</v>
      </c>
      <c r="D940" s="11">
        <v>0.58333333333333304</v>
      </c>
      <c r="E940" s="7">
        <v>5.9483399175004656</v>
      </c>
      <c r="F940" s="5">
        <f t="shared" si="66"/>
        <v>218.58333333333334</v>
      </c>
      <c r="G940" s="67"/>
      <c r="H940" s="67"/>
      <c r="I940" s="67"/>
      <c r="J940" s="59">
        <v>7.0521203564209891</v>
      </c>
      <c r="K940" s="41">
        <f t="shared" si="67"/>
        <v>0.61700438309753824</v>
      </c>
    </row>
    <row r="941" spans="1:11" x14ac:dyDescent="0.25">
      <c r="A941" s="9">
        <v>2000</v>
      </c>
      <c r="B941" s="10">
        <v>36743</v>
      </c>
      <c r="C941" s="9">
        <v>218</v>
      </c>
      <c r="D941" s="11">
        <v>0.625</v>
      </c>
      <c r="E941" s="7">
        <v>6.0398413878453265</v>
      </c>
      <c r="F941" s="5">
        <f t="shared" si="66"/>
        <v>218.625</v>
      </c>
      <c r="G941" s="67"/>
      <c r="H941" s="67"/>
      <c r="I941" s="67"/>
      <c r="J941" s="59">
        <v>8.1091441421507522</v>
      </c>
      <c r="K941" s="41">
        <f t="shared" si="67"/>
        <v>9.1501470344860891E-2</v>
      </c>
    </row>
    <row r="942" spans="1:11" x14ac:dyDescent="0.25">
      <c r="A942" s="9">
        <v>2000</v>
      </c>
      <c r="B942" s="10">
        <v>36743</v>
      </c>
      <c r="C942" s="9">
        <v>218</v>
      </c>
      <c r="D942" s="11">
        <v>0.66666666666666696</v>
      </c>
      <c r="E942" s="7">
        <v>5.8276090906737901</v>
      </c>
      <c r="F942" s="5">
        <f t="shared" si="66"/>
        <v>218.66666666666666</v>
      </c>
      <c r="G942" s="67"/>
      <c r="H942" s="67"/>
      <c r="I942" s="67"/>
      <c r="J942" s="59">
        <v>8.4863953261313583</v>
      </c>
      <c r="K942" s="41">
        <f t="shared" si="67"/>
        <v>-0.21223229717153647</v>
      </c>
    </row>
    <row r="943" spans="1:11" x14ac:dyDescent="0.25">
      <c r="A943" s="9">
        <v>2000</v>
      </c>
      <c r="B943" s="10">
        <v>36743</v>
      </c>
      <c r="C943" s="9">
        <v>218</v>
      </c>
      <c r="D943" s="11">
        <v>0.70833333333333304</v>
      </c>
      <c r="E943" s="36">
        <v>5.8388276119158444</v>
      </c>
      <c r="F943" s="51">
        <f t="shared" si="66"/>
        <v>218.70833333333334</v>
      </c>
      <c r="G943" s="69">
        <f>LN(E943)</f>
        <v>1.7645300253026062</v>
      </c>
      <c r="H943" s="69"/>
      <c r="I943" s="69"/>
      <c r="J943" s="59">
        <v>8.4041054574009326</v>
      </c>
      <c r="K943" s="41">
        <f t="shared" si="67"/>
        <v>1.1218521242054358E-2</v>
      </c>
    </row>
    <row r="944" spans="1:11" x14ac:dyDescent="0.25">
      <c r="A944" s="9">
        <v>2000</v>
      </c>
      <c r="B944" s="10">
        <v>36743</v>
      </c>
      <c r="C944" s="9">
        <v>218</v>
      </c>
      <c r="D944" s="11">
        <v>0.75</v>
      </c>
      <c r="E944" s="36">
        <v>5.5905870378305416</v>
      </c>
      <c r="F944" s="51">
        <f t="shared" si="66"/>
        <v>218.75</v>
      </c>
      <c r="G944" s="69">
        <f t="shared" ref="G944:G951" si="70">LN(E944)</f>
        <v>1.7210842973653264</v>
      </c>
      <c r="H944" s="69"/>
      <c r="I944" s="69"/>
      <c r="J944" s="59">
        <v>8.1619926084752148</v>
      </c>
      <c r="K944" s="42">
        <f t="shared" si="67"/>
        <v>-0.24824057408530287</v>
      </c>
    </row>
    <row r="945" spans="1:24" x14ac:dyDescent="0.25">
      <c r="A945" s="9">
        <v>2000</v>
      </c>
      <c r="B945" s="10">
        <v>36743</v>
      </c>
      <c r="C945" s="9">
        <v>218</v>
      </c>
      <c r="D945" s="11">
        <v>0.79166666666666696</v>
      </c>
      <c r="E945" s="36">
        <v>5.3551214038052599</v>
      </c>
      <c r="F945" s="51">
        <f t="shared" si="66"/>
        <v>218.79166666666666</v>
      </c>
      <c r="G945" s="69">
        <f t="shared" si="70"/>
        <v>1.6780533747548196</v>
      </c>
      <c r="H945" s="69"/>
      <c r="I945" s="69"/>
      <c r="J945" s="59">
        <v>7.7738717219035776</v>
      </c>
      <c r="K945" s="42">
        <f t="shared" si="67"/>
        <v>-0.23546563402528164</v>
      </c>
    </row>
    <row r="946" spans="1:24" x14ac:dyDescent="0.25">
      <c r="A946" s="9">
        <v>2000</v>
      </c>
      <c r="B946" s="10">
        <v>36743</v>
      </c>
      <c r="C946" s="9">
        <v>218</v>
      </c>
      <c r="D946" s="11">
        <v>0.83333333333333304</v>
      </c>
      <c r="E946" s="36">
        <v>5.1959939017409926</v>
      </c>
      <c r="F946" s="51">
        <f t="shared" si="66"/>
        <v>218.83333333333334</v>
      </c>
      <c r="G946" s="69">
        <f t="shared" si="70"/>
        <v>1.6478879251627438</v>
      </c>
      <c r="H946" s="69"/>
      <c r="I946" s="69"/>
      <c r="J946" s="59">
        <v>7.4282948075014055</v>
      </c>
      <c r="K946" s="42">
        <f t="shared" si="67"/>
        <v>-0.15912750206426729</v>
      </c>
    </row>
    <row r="947" spans="1:24" x14ac:dyDescent="0.25">
      <c r="A947" s="9">
        <v>2000</v>
      </c>
      <c r="B947" s="10">
        <v>36743</v>
      </c>
      <c r="C947" s="9">
        <v>218</v>
      </c>
      <c r="D947" s="11">
        <v>0.875</v>
      </c>
      <c r="E947" s="36">
        <v>4.9670300110144376</v>
      </c>
      <c r="F947" s="51">
        <f t="shared" si="66"/>
        <v>218.875</v>
      </c>
      <c r="G947" s="69">
        <f t="shared" si="70"/>
        <v>1.6028220781875797</v>
      </c>
      <c r="H947" s="69"/>
      <c r="I947" s="69"/>
      <c r="J947" s="59">
        <v>7.1443392609474614</v>
      </c>
      <c r="K947" s="42">
        <f t="shared" si="67"/>
        <v>-0.22896389072655499</v>
      </c>
    </row>
    <row r="948" spans="1:24" x14ac:dyDescent="0.25">
      <c r="A948" s="9">
        <v>2000</v>
      </c>
      <c r="B948" s="10">
        <v>36743</v>
      </c>
      <c r="C948" s="9">
        <v>218</v>
      </c>
      <c r="D948" s="11">
        <v>0.91666666666666696</v>
      </c>
      <c r="E948" s="36">
        <v>4.7841920327846204</v>
      </c>
      <c r="F948" s="51">
        <f t="shared" si="66"/>
        <v>218.91666666666666</v>
      </c>
      <c r="G948" s="69">
        <f t="shared" si="70"/>
        <v>1.5653171564749537</v>
      </c>
      <c r="H948" s="69"/>
      <c r="I948" s="69"/>
      <c r="J948" s="59">
        <v>6.7605505657840519</v>
      </c>
      <c r="K948" s="42">
        <f t="shared" si="67"/>
        <v>-0.18283797822981729</v>
      </c>
    </row>
    <row r="949" spans="1:24" s="35" customFormat="1" x14ac:dyDescent="0.25">
      <c r="A949" s="38">
        <v>2000</v>
      </c>
      <c r="B949" s="39">
        <v>36743</v>
      </c>
      <c r="C949" s="38">
        <v>218</v>
      </c>
      <c r="D949" s="40">
        <v>0.95833333333333337</v>
      </c>
      <c r="E949" s="37">
        <v>4.7802310830547334</v>
      </c>
      <c r="F949" s="52">
        <f t="shared" si="66"/>
        <v>218.95833333333334</v>
      </c>
      <c r="G949" s="70">
        <f t="shared" si="70"/>
        <v>1.5644888890701438</v>
      </c>
      <c r="H949" s="70"/>
      <c r="I949" s="70"/>
      <c r="J949" s="60">
        <v>6.4181911866817263</v>
      </c>
      <c r="K949" s="37">
        <f t="shared" si="67"/>
        <v>-3.9609497298869201E-3</v>
      </c>
    </row>
    <row r="950" spans="1:24" x14ac:dyDescent="0.25">
      <c r="A950" s="9">
        <v>2000</v>
      </c>
      <c r="B950" s="10">
        <v>36744</v>
      </c>
      <c r="C950" s="9">
        <v>219</v>
      </c>
      <c r="D950" s="11">
        <v>0</v>
      </c>
      <c r="E950" s="36">
        <v>4.6441491187295867</v>
      </c>
      <c r="F950" s="51">
        <f t="shared" si="66"/>
        <v>219</v>
      </c>
      <c r="G950" s="69">
        <f t="shared" si="70"/>
        <v>1.5356081732963553</v>
      </c>
      <c r="H950" s="69"/>
      <c r="I950" s="69"/>
      <c r="J950" s="59">
        <v>6.2535689413042332</v>
      </c>
      <c r="K950" s="42">
        <f t="shared" si="67"/>
        <v>-0.13608196432514674</v>
      </c>
    </row>
    <row r="951" spans="1:24" x14ac:dyDescent="0.25">
      <c r="A951" s="9">
        <v>2000</v>
      </c>
      <c r="B951" s="10">
        <v>36744</v>
      </c>
      <c r="C951" s="9">
        <v>219</v>
      </c>
      <c r="D951" s="11">
        <v>4.1666666666666664E-2</v>
      </c>
      <c r="E951" s="36">
        <v>4.5361218856056169</v>
      </c>
      <c r="F951" s="51">
        <f t="shared" si="66"/>
        <v>219.04166666666666</v>
      </c>
      <c r="G951" s="69">
        <f t="shared" si="70"/>
        <v>1.5120724367887819</v>
      </c>
      <c r="H951" s="69"/>
      <c r="I951" s="69"/>
      <c r="J951" s="59">
        <v>6.0145187107119282</v>
      </c>
      <c r="K951" s="42">
        <f t="shared" si="67"/>
        <v>-0.10802723312396978</v>
      </c>
    </row>
    <row r="952" spans="1:24" x14ac:dyDescent="0.25">
      <c r="A952" s="9">
        <v>2000</v>
      </c>
      <c r="B952" s="10">
        <v>36744</v>
      </c>
      <c r="C952" s="9">
        <v>219</v>
      </c>
      <c r="D952" s="11">
        <v>8.3333333333333301E-2</v>
      </c>
      <c r="E952" s="7">
        <v>4.5368366611576532</v>
      </c>
      <c r="F952" s="5">
        <f t="shared" si="66"/>
        <v>219.08333333333334</v>
      </c>
      <c r="G952" s="67"/>
      <c r="H952" s="67"/>
      <c r="I952" s="67"/>
      <c r="J952" s="59">
        <v>5.7846064640904746</v>
      </c>
      <c r="K952" s="41">
        <f t="shared" si="67"/>
        <v>7.1477555203625087E-4</v>
      </c>
      <c r="X952" t="s">
        <v>33</v>
      </c>
    </row>
    <row r="953" spans="1:24" x14ac:dyDescent="0.25">
      <c r="A953" s="9">
        <v>2000</v>
      </c>
      <c r="B953" s="10">
        <v>36744</v>
      </c>
      <c r="C953" s="9">
        <v>219</v>
      </c>
      <c r="D953" s="11">
        <v>0.125</v>
      </c>
      <c r="E953" s="7">
        <v>4.5419519157440682</v>
      </c>
      <c r="F953" s="5">
        <f t="shared" si="66"/>
        <v>219.125</v>
      </c>
      <c r="G953" s="67"/>
      <c r="H953" s="67"/>
      <c r="I953" s="67"/>
      <c r="J953" s="59">
        <v>5.747151446108675</v>
      </c>
      <c r="K953" s="41">
        <f t="shared" si="67"/>
        <v>5.1152545864150412E-3</v>
      </c>
    </row>
    <row r="954" spans="1:24" x14ac:dyDescent="0.25">
      <c r="A954" s="9">
        <v>2000</v>
      </c>
      <c r="B954" s="10">
        <v>36744</v>
      </c>
      <c r="C954" s="9">
        <v>219</v>
      </c>
      <c r="D954" s="11">
        <v>0.16666666666666699</v>
      </c>
      <c r="E954" s="7">
        <v>4.5378516203033428</v>
      </c>
      <c r="F954" s="5">
        <f t="shared" si="66"/>
        <v>219.16666666666666</v>
      </c>
      <c r="G954" s="67"/>
      <c r="H954" s="67"/>
      <c r="I954" s="67"/>
      <c r="J954" s="59">
        <v>5.8034254113119159</v>
      </c>
      <c r="K954" s="41">
        <f t="shared" si="67"/>
        <v>-4.1002954407254322E-3</v>
      </c>
    </row>
    <row r="955" spans="1:24" x14ac:dyDescent="0.25">
      <c r="A955" s="9">
        <v>2000</v>
      </c>
      <c r="B955" s="10">
        <v>36744</v>
      </c>
      <c r="C955" s="9">
        <v>219</v>
      </c>
      <c r="D955" s="11">
        <v>0.20833333333333301</v>
      </c>
      <c r="E955" s="7">
        <v>4.7089236197989113</v>
      </c>
      <c r="F955" s="5">
        <f t="shared" si="66"/>
        <v>219.20833333333334</v>
      </c>
      <c r="G955" s="67"/>
      <c r="H955" s="67"/>
      <c r="I955" s="67"/>
      <c r="J955" s="59">
        <v>5.9368834940043929</v>
      </c>
      <c r="K955" s="41">
        <f t="shared" si="67"/>
        <v>0.17107199949556851</v>
      </c>
    </row>
    <row r="956" spans="1:24" x14ac:dyDescent="0.25">
      <c r="A956" s="9">
        <v>2000</v>
      </c>
      <c r="B956" s="10">
        <v>36744</v>
      </c>
      <c r="C956" s="9">
        <v>219</v>
      </c>
      <c r="D956" s="11">
        <v>0.25</v>
      </c>
      <c r="E956" s="7">
        <v>4.8504584190036448</v>
      </c>
      <c r="F956" s="5">
        <f t="shared" si="66"/>
        <v>219.25</v>
      </c>
      <c r="G956" s="67"/>
      <c r="H956" s="67"/>
      <c r="I956" s="67"/>
      <c r="J956" s="59">
        <v>6.2130774163230607</v>
      </c>
      <c r="K956" s="41">
        <f t="shared" si="67"/>
        <v>0.14153479920473355</v>
      </c>
    </row>
    <row r="957" spans="1:24" x14ac:dyDescent="0.25">
      <c r="A957" s="9">
        <v>2000</v>
      </c>
      <c r="B957" s="10">
        <v>36744</v>
      </c>
      <c r="C957" s="9">
        <v>219</v>
      </c>
      <c r="D957" s="11">
        <v>0.29166666666666702</v>
      </c>
      <c r="E957" s="7">
        <v>5.0355613698573842</v>
      </c>
      <c r="F957" s="5">
        <f t="shared" si="66"/>
        <v>219.29166666666666</v>
      </c>
      <c r="G957" s="67"/>
      <c r="H957" s="67"/>
      <c r="I957" s="67"/>
      <c r="J957" s="59">
        <v>6.4181911866817263</v>
      </c>
      <c r="K957" s="41">
        <f t="shared" si="67"/>
        <v>0.1851029508537394</v>
      </c>
    </row>
    <row r="958" spans="1:24" x14ac:dyDescent="0.25">
      <c r="A958" s="9">
        <v>2000</v>
      </c>
      <c r="B958" s="10">
        <v>36744</v>
      </c>
      <c r="C958" s="9">
        <v>219</v>
      </c>
      <c r="D958" s="11">
        <v>0.33333333333333298</v>
      </c>
      <c r="E958" s="7">
        <v>5.3058648004062672</v>
      </c>
      <c r="F958" s="5">
        <f t="shared" si="66"/>
        <v>219.33333333333334</v>
      </c>
      <c r="G958" s="67"/>
      <c r="H958" s="67"/>
      <c r="I958" s="67"/>
      <c r="J958" s="59">
        <v>6.7386279191971923</v>
      </c>
      <c r="K958" s="41">
        <f t="shared" si="67"/>
        <v>0.27030343054888295</v>
      </c>
    </row>
    <row r="959" spans="1:24" x14ac:dyDescent="0.25">
      <c r="A959" s="9">
        <v>2000</v>
      </c>
      <c r="B959" s="10">
        <v>36744</v>
      </c>
      <c r="C959" s="9">
        <v>219</v>
      </c>
      <c r="D959" s="11">
        <v>0.375</v>
      </c>
      <c r="E959" s="7">
        <v>5.5192153674654856</v>
      </c>
      <c r="F959" s="5">
        <f t="shared" si="66"/>
        <v>219.375</v>
      </c>
      <c r="G959" s="67"/>
      <c r="H959" s="67"/>
      <c r="I959" s="67"/>
      <c r="J959" s="59">
        <v>7.214293968551857</v>
      </c>
      <c r="K959" s="41">
        <f t="shared" si="67"/>
        <v>0.2133505670592184</v>
      </c>
    </row>
    <row r="960" spans="1:24" x14ac:dyDescent="0.25">
      <c r="A960" s="9">
        <v>2000</v>
      </c>
      <c r="B960" s="10">
        <v>36744</v>
      </c>
      <c r="C960" s="9">
        <v>219</v>
      </c>
      <c r="D960" s="11">
        <v>0.41666666666666702</v>
      </c>
      <c r="E960" s="7">
        <v>5.4391983809203825</v>
      </c>
      <c r="F960" s="5">
        <f t="shared" si="66"/>
        <v>219.41666666666666</v>
      </c>
      <c r="G960" s="67"/>
      <c r="H960" s="67"/>
      <c r="I960" s="67"/>
      <c r="J960" s="59">
        <v>7.5499151997831087</v>
      </c>
      <c r="K960" s="41">
        <f t="shared" si="67"/>
        <v>-8.001698654510303E-2</v>
      </c>
    </row>
    <row r="961" spans="1:11" x14ac:dyDescent="0.25">
      <c r="A961" s="9">
        <v>2000</v>
      </c>
      <c r="B961" s="10">
        <v>36744</v>
      </c>
      <c r="C961" s="9">
        <v>219</v>
      </c>
      <c r="D961" s="11">
        <v>0.45833333333333298</v>
      </c>
      <c r="E961" s="7">
        <v>5.957338954130476</v>
      </c>
      <c r="F961" s="5">
        <f t="shared" si="66"/>
        <v>219.45833333333334</v>
      </c>
      <c r="G961" s="67"/>
      <c r="H961" s="67"/>
      <c r="I961" s="67"/>
      <c r="J961" s="59">
        <v>7.4282948075014055</v>
      </c>
      <c r="K961" s="41">
        <f t="shared" si="67"/>
        <v>0.51814057321009344</v>
      </c>
    </row>
    <row r="962" spans="1:11" x14ac:dyDescent="0.25">
      <c r="A962" s="9">
        <v>2000</v>
      </c>
      <c r="B962" s="10">
        <v>36744</v>
      </c>
      <c r="C962" s="9">
        <v>219</v>
      </c>
      <c r="D962" s="11">
        <v>0.5</v>
      </c>
      <c r="E962" s="7">
        <v>6.3167683838366333</v>
      </c>
      <c r="F962" s="5">
        <f t="shared" ref="F962:F1025" si="71">SUM(C962+D962)</f>
        <v>219.5</v>
      </c>
      <c r="G962" s="67"/>
      <c r="H962" s="67"/>
      <c r="I962" s="67"/>
      <c r="J962" s="59">
        <v>8.0305123578266215</v>
      </c>
      <c r="K962" s="41">
        <f t="shared" si="67"/>
        <v>0.35942942970615732</v>
      </c>
    </row>
    <row r="963" spans="1:11" x14ac:dyDescent="0.25">
      <c r="A963" s="9">
        <v>2000</v>
      </c>
      <c r="B963" s="10">
        <v>36744</v>
      </c>
      <c r="C963" s="9">
        <v>219</v>
      </c>
      <c r="D963" s="11">
        <v>0.54166666666666696</v>
      </c>
      <c r="E963" s="7">
        <v>6.4310348505068262</v>
      </c>
      <c r="F963" s="5">
        <f t="shared" si="71"/>
        <v>219.54166666666666</v>
      </c>
      <c r="G963" s="67"/>
      <c r="H963" s="67"/>
      <c r="I963" s="67"/>
      <c r="J963" s="59">
        <v>8.7381310784262158</v>
      </c>
      <c r="K963" s="41">
        <f t="shared" ref="K963:K1026" si="72">E963-E962</f>
        <v>0.11426646667019291</v>
      </c>
    </row>
    <row r="964" spans="1:11" x14ac:dyDescent="0.25">
      <c r="A964" s="9">
        <v>2000</v>
      </c>
      <c r="B964" s="10">
        <v>36744</v>
      </c>
      <c r="C964" s="9">
        <v>219</v>
      </c>
      <c r="D964" s="11">
        <v>0.58333333333333304</v>
      </c>
      <c r="E964" s="7">
        <v>6.9470356044898178</v>
      </c>
      <c r="F964" s="5">
        <f t="shared" si="71"/>
        <v>219.58333333333334</v>
      </c>
      <c r="G964" s="67"/>
      <c r="H964" s="67"/>
      <c r="I964" s="67"/>
      <c r="J964" s="59">
        <v>8.8523975450964087</v>
      </c>
      <c r="K964" s="41">
        <f t="shared" si="72"/>
        <v>0.51600075398299161</v>
      </c>
    </row>
    <row r="965" spans="1:11" x14ac:dyDescent="0.25">
      <c r="A965" s="9">
        <v>2000</v>
      </c>
      <c r="B965" s="10">
        <v>36744</v>
      </c>
      <c r="C965" s="9">
        <v>219</v>
      </c>
      <c r="D965" s="11">
        <v>0.625</v>
      </c>
      <c r="E965" s="7">
        <v>7.5977904497425177</v>
      </c>
      <c r="F965" s="5">
        <f t="shared" si="71"/>
        <v>219.625</v>
      </c>
      <c r="G965" s="67"/>
      <c r="H965" s="67"/>
      <c r="I965" s="67"/>
      <c r="J965" s="59">
        <v>9.6324377151355005</v>
      </c>
      <c r="K965" s="41">
        <f t="shared" si="72"/>
        <v>0.65075484525269989</v>
      </c>
    </row>
    <row r="966" spans="1:11" x14ac:dyDescent="0.25">
      <c r="A966" s="9">
        <v>2000</v>
      </c>
      <c r="B966" s="10">
        <v>36744</v>
      </c>
      <c r="C966" s="9">
        <v>219</v>
      </c>
      <c r="D966" s="11">
        <v>0.66666666666666696</v>
      </c>
      <c r="E966" s="7">
        <v>7.2380427919227142</v>
      </c>
      <c r="F966" s="5">
        <f t="shared" si="71"/>
        <v>219.66666666666666</v>
      </c>
      <c r="G966" s="67"/>
      <c r="H966" s="67"/>
      <c r="I966" s="67"/>
      <c r="J966" s="59">
        <v>11.07621848813212</v>
      </c>
      <c r="K966" s="41">
        <f t="shared" si="72"/>
        <v>-0.35974765781980356</v>
      </c>
    </row>
    <row r="967" spans="1:11" x14ac:dyDescent="0.25">
      <c r="A967" s="9">
        <v>2000</v>
      </c>
      <c r="B967" s="10">
        <v>36744</v>
      </c>
      <c r="C967" s="9">
        <v>219</v>
      </c>
      <c r="D967" s="11">
        <v>0.70833333333333304</v>
      </c>
      <c r="E967" s="36">
        <v>7.5100587189391739</v>
      </c>
      <c r="F967" s="51">
        <f t="shared" si="71"/>
        <v>219.70833333333334</v>
      </c>
      <c r="G967" s="69"/>
      <c r="H967" s="69"/>
      <c r="I967" s="69"/>
      <c r="J967" s="59">
        <v>11.516448656335438</v>
      </c>
      <c r="K967" s="41">
        <f t="shared" si="72"/>
        <v>0.27201592701645971</v>
      </c>
    </row>
    <row r="968" spans="1:11" x14ac:dyDescent="0.25">
      <c r="A968" s="9">
        <v>2000</v>
      </c>
      <c r="B968" s="10">
        <v>36744</v>
      </c>
      <c r="C968" s="9">
        <v>219</v>
      </c>
      <c r="D968" s="11">
        <v>0.75</v>
      </c>
      <c r="E968" s="36">
        <v>6.6943076315913004</v>
      </c>
      <c r="F968" s="51">
        <f t="shared" si="71"/>
        <v>219.75</v>
      </c>
      <c r="G968" s="69">
        <f t="shared" ref="G968:G974" si="73">LN(E968)</f>
        <v>1.9012575580509679</v>
      </c>
      <c r="H968" s="69"/>
      <c r="I968" s="69"/>
      <c r="J968" s="59">
        <v>11.367794702438269</v>
      </c>
      <c r="K968" s="42">
        <f t="shared" si="72"/>
        <v>-0.81575108734787349</v>
      </c>
    </row>
    <row r="969" spans="1:11" x14ac:dyDescent="0.25">
      <c r="A969" s="9">
        <v>2000</v>
      </c>
      <c r="B969" s="10">
        <v>36744</v>
      </c>
      <c r="C969" s="9">
        <v>219</v>
      </c>
      <c r="D969" s="11">
        <v>0.79166666666666696</v>
      </c>
      <c r="E969" s="36">
        <v>6.549353466430941</v>
      </c>
      <c r="F969" s="51">
        <f t="shared" si="71"/>
        <v>219.79166666666666</v>
      </c>
      <c r="G969" s="69">
        <f t="shared" si="73"/>
        <v>1.8793663373601395</v>
      </c>
      <c r="H969" s="69"/>
      <c r="I969" s="69"/>
      <c r="J969" s="59">
        <v>11.294188838731488</v>
      </c>
      <c r="K969" s="42">
        <f t="shared" si="72"/>
        <v>-0.14495416516035942</v>
      </c>
    </row>
    <row r="970" spans="1:11" x14ac:dyDescent="0.25">
      <c r="A970" s="9">
        <v>2000</v>
      </c>
      <c r="B970" s="10">
        <v>36744</v>
      </c>
      <c r="C970" s="9">
        <v>219</v>
      </c>
      <c r="D970" s="11">
        <v>0.83333333333333304</v>
      </c>
      <c r="E970" s="36">
        <v>6.2755289037800654</v>
      </c>
      <c r="F970" s="51">
        <f t="shared" si="71"/>
        <v>219.83333333333334</v>
      </c>
      <c r="G970" s="69">
        <f t="shared" si="73"/>
        <v>1.8366577689208501</v>
      </c>
      <c r="H970" s="69"/>
      <c r="I970" s="69"/>
      <c r="J970" s="59">
        <v>10.447224357225846</v>
      </c>
      <c r="K970" s="42">
        <f t="shared" si="72"/>
        <v>-0.27382456265087551</v>
      </c>
    </row>
    <row r="971" spans="1:11" x14ac:dyDescent="0.25">
      <c r="A971" s="9">
        <v>2000</v>
      </c>
      <c r="B971" s="10">
        <v>36744</v>
      </c>
      <c r="C971" s="9">
        <v>219</v>
      </c>
      <c r="D971" s="11">
        <v>0.875</v>
      </c>
      <c r="E971" s="36">
        <v>6.1529224173045689</v>
      </c>
      <c r="F971" s="51">
        <f t="shared" si="71"/>
        <v>219.875</v>
      </c>
      <c r="G971" s="69">
        <f t="shared" si="73"/>
        <v>1.8169271587571258</v>
      </c>
      <c r="H971" s="69"/>
      <c r="I971" s="69"/>
      <c r="J971" s="59">
        <v>9.7901456257532669</v>
      </c>
      <c r="K971" s="42">
        <f t="shared" si="72"/>
        <v>-0.12260648647549655</v>
      </c>
    </row>
    <row r="972" spans="1:11" x14ac:dyDescent="0.25">
      <c r="A972" s="9">
        <v>2000</v>
      </c>
      <c r="B972" s="10">
        <v>36744</v>
      </c>
      <c r="C972" s="9">
        <v>219</v>
      </c>
      <c r="D972" s="11">
        <v>0.91666666666666696</v>
      </c>
      <c r="E972" s="36">
        <v>6.1093868688438189</v>
      </c>
      <c r="F972" s="51">
        <f t="shared" si="71"/>
        <v>219.91666666666666</v>
      </c>
      <c r="G972" s="69">
        <f t="shared" si="73"/>
        <v>1.8098264193501608</v>
      </c>
      <c r="H972" s="69"/>
      <c r="I972" s="69"/>
      <c r="J972" s="59">
        <v>9.3549379920379945</v>
      </c>
      <c r="K972" s="42">
        <f t="shared" si="72"/>
        <v>-4.3535548460750029E-2</v>
      </c>
    </row>
    <row r="973" spans="1:11" s="35" customFormat="1" x14ac:dyDescent="0.25">
      <c r="A973" s="38">
        <v>2000</v>
      </c>
      <c r="B973" s="39">
        <v>36744</v>
      </c>
      <c r="C973" s="38">
        <v>219</v>
      </c>
      <c r="D973" s="40">
        <v>0.95833333333333337</v>
      </c>
      <c r="E973" s="37">
        <v>5.9396183667522688</v>
      </c>
      <c r="F973" s="52">
        <f t="shared" si="71"/>
        <v>219.95833333333334</v>
      </c>
      <c r="G973" s="70">
        <f t="shared" si="73"/>
        <v>1.7816448832890575</v>
      </c>
      <c r="H973" s="70"/>
      <c r="I973" s="70"/>
      <c r="J973" s="60">
        <v>9.0266050328429817</v>
      </c>
      <c r="K973" s="37">
        <f t="shared" si="72"/>
        <v>-0.16976850209155003</v>
      </c>
    </row>
    <row r="974" spans="1:11" x14ac:dyDescent="0.25">
      <c r="A974" s="9">
        <v>2000</v>
      </c>
      <c r="B974" s="10">
        <v>36745</v>
      </c>
      <c r="C974" s="9">
        <v>220</v>
      </c>
      <c r="D974" s="11">
        <v>0</v>
      </c>
      <c r="E974" s="36">
        <v>5.7979001285078935</v>
      </c>
      <c r="F974" s="51">
        <f t="shared" si="71"/>
        <v>220</v>
      </c>
      <c r="G974" s="69">
        <f t="shared" si="73"/>
        <v>1.7574958051886207</v>
      </c>
      <c r="H974" s="69"/>
      <c r="I974" s="69"/>
      <c r="J974" s="59">
        <v>8.5973699041023437</v>
      </c>
      <c r="K974" s="42">
        <f t="shared" si="72"/>
        <v>-0.14171823824437535</v>
      </c>
    </row>
    <row r="975" spans="1:11" x14ac:dyDescent="0.25">
      <c r="A975" s="9">
        <v>2000</v>
      </c>
      <c r="B975" s="10">
        <v>36745</v>
      </c>
      <c r="C975" s="9">
        <v>220</v>
      </c>
      <c r="D975" s="11">
        <v>4.1666666666666664E-2</v>
      </c>
      <c r="E975" s="7">
        <v>5.9694808067983125</v>
      </c>
      <c r="F975" s="5">
        <f t="shared" si="71"/>
        <v>220.04166666666666</v>
      </c>
      <c r="G975" s="67"/>
      <c r="H975" s="67"/>
      <c r="I975" s="67"/>
      <c r="J975" s="59">
        <v>8.2956255307766664</v>
      </c>
      <c r="K975" s="41">
        <f t="shared" si="72"/>
        <v>0.17158067829041901</v>
      </c>
    </row>
    <row r="976" spans="1:11" x14ac:dyDescent="0.25">
      <c r="A976" s="9">
        <v>2000</v>
      </c>
      <c r="B976" s="10">
        <v>36745</v>
      </c>
      <c r="C976" s="9">
        <v>220</v>
      </c>
      <c r="D976" s="11">
        <v>8.3333333333333301E-2</v>
      </c>
      <c r="E976" s="7">
        <v>5.7810680758220823</v>
      </c>
      <c r="F976" s="5">
        <f t="shared" si="71"/>
        <v>220.08333333333334</v>
      </c>
      <c r="G976" s="67"/>
      <c r="H976" s="67"/>
      <c r="I976" s="67"/>
      <c r="J976" s="59">
        <v>8.2687250490838622</v>
      </c>
      <c r="K976" s="41">
        <f t="shared" si="72"/>
        <v>-0.18841273097623024</v>
      </c>
    </row>
    <row r="977" spans="1:11" x14ac:dyDescent="0.25">
      <c r="A977" s="9">
        <v>2000</v>
      </c>
      <c r="B977" s="10">
        <v>36745</v>
      </c>
      <c r="C977" s="9">
        <v>220</v>
      </c>
      <c r="D977" s="11">
        <v>0.125</v>
      </c>
      <c r="E977" s="7">
        <v>5.8307092628102142</v>
      </c>
      <c r="F977" s="5">
        <f t="shared" si="71"/>
        <v>220.125</v>
      </c>
      <c r="G977" s="67"/>
      <c r="H977" s="67"/>
      <c r="I977" s="67"/>
      <c r="J977" s="59">
        <v>8.056637866823861</v>
      </c>
      <c r="K977" s="41">
        <f t="shared" si="72"/>
        <v>4.9641186988131913E-2</v>
      </c>
    </row>
    <row r="978" spans="1:11" x14ac:dyDescent="0.25">
      <c r="A978" s="9">
        <v>2000</v>
      </c>
      <c r="B978" s="10">
        <v>36745</v>
      </c>
      <c r="C978" s="9">
        <v>220</v>
      </c>
      <c r="D978" s="11">
        <v>0.16666666666666699</v>
      </c>
      <c r="E978" s="7">
        <v>5.8791278022233895</v>
      </c>
      <c r="F978" s="5">
        <f t="shared" si="71"/>
        <v>220.16666666666666</v>
      </c>
      <c r="G978" s="67"/>
      <c r="H978" s="67"/>
      <c r="I978" s="67"/>
      <c r="J978" s="59">
        <v>8.0828483694292217</v>
      </c>
      <c r="K978" s="41">
        <f t="shared" si="72"/>
        <v>4.841853941317531E-2</v>
      </c>
    </row>
    <row r="979" spans="1:11" x14ac:dyDescent="0.25">
      <c r="A979" s="9">
        <v>2000</v>
      </c>
      <c r="B979" s="10">
        <v>36745</v>
      </c>
      <c r="C979" s="9">
        <v>220</v>
      </c>
      <c r="D979" s="11">
        <v>0.20833333333333301</v>
      </c>
      <c r="E979" s="7">
        <v>5.8791278022233895</v>
      </c>
      <c r="F979" s="5">
        <f t="shared" si="71"/>
        <v>220.20833333333334</v>
      </c>
      <c r="G979" s="67"/>
      <c r="H979" s="67"/>
      <c r="I979" s="67"/>
      <c r="J979" s="59">
        <v>8.3768532044921624</v>
      </c>
      <c r="K979" s="41">
        <f t="shared" si="72"/>
        <v>0</v>
      </c>
    </row>
    <row r="980" spans="1:11" x14ac:dyDescent="0.25">
      <c r="A980" s="9">
        <v>2000</v>
      </c>
      <c r="B980" s="10">
        <v>36745</v>
      </c>
      <c r="C980" s="9">
        <v>220</v>
      </c>
      <c r="D980" s="11">
        <v>0.25</v>
      </c>
      <c r="E980" s="7">
        <v>5.9963812884911167</v>
      </c>
      <c r="F980" s="5">
        <f t="shared" si="71"/>
        <v>220.25</v>
      </c>
      <c r="G980" s="67"/>
      <c r="H980" s="67"/>
      <c r="I980" s="67"/>
      <c r="J980" s="59">
        <v>8.3768532044921624</v>
      </c>
      <c r="K980" s="41">
        <f t="shared" si="72"/>
        <v>0.11725348626772725</v>
      </c>
    </row>
    <row r="981" spans="1:11" x14ac:dyDescent="0.25">
      <c r="A981" s="9">
        <v>2000</v>
      </c>
      <c r="B981" s="10">
        <v>36745</v>
      </c>
      <c r="C981" s="9">
        <v>220</v>
      </c>
      <c r="D981" s="11">
        <v>0.29166666666666702</v>
      </c>
      <c r="E981" s="7">
        <v>6.0536882079327921</v>
      </c>
      <c r="F981" s="5">
        <f t="shared" si="71"/>
        <v>220.29166666666666</v>
      </c>
      <c r="G981" s="67"/>
      <c r="H981" s="67"/>
      <c r="I981" s="67"/>
      <c r="J981" s="59">
        <v>8.2956255307766664</v>
      </c>
      <c r="K981" s="41">
        <f t="shared" si="72"/>
        <v>5.7306919441675319E-2</v>
      </c>
    </row>
    <row r="982" spans="1:11" x14ac:dyDescent="0.25">
      <c r="A982" s="9">
        <v>2000</v>
      </c>
      <c r="B982" s="10">
        <v>36745</v>
      </c>
      <c r="C982" s="9">
        <v>220</v>
      </c>
      <c r="D982" s="11">
        <v>0.33333333333333298</v>
      </c>
      <c r="E982" s="7">
        <v>6.0439769907672032</v>
      </c>
      <c r="F982" s="5">
        <f t="shared" si="71"/>
        <v>220.33333333333334</v>
      </c>
      <c r="G982" s="67"/>
      <c r="H982" s="67"/>
      <c r="I982" s="67"/>
      <c r="J982" s="59">
        <v>8.3768532044921624</v>
      </c>
      <c r="K982" s="41">
        <f t="shared" si="72"/>
        <v>-9.7112171655888702E-3</v>
      </c>
    </row>
    <row r="983" spans="1:11" x14ac:dyDescent="0.25">
      <c r="A983" s="9">
        <v>2000</v>
      </c>
      <c r="B983" s="10">
        <v>36745</v>
      </c>
      <c r="C983" s="9">
        <v>220</v>
      </c>
      <c r="D983" s="11">
        <v>0.375</v>
      </c>
      <c r="E983" s="7">
        <v>5.9213904327867475</v>
      </c>
      <c r="F983" s="5">
        <f t="shared" si="71"/>
        <v>220.375</v>
      </c>
      <c r="G983" s="67"/>
      <c r="H983" s="67"/>
      <c r="I983" s="67"/>
      <c r="J983" s="59">
        <v>8.5417023930359761</v>
      </c>
      <c r="K983" s="41">
        <f t="shared" si="72"/>
        <v>-0.1225865579804557</v>
      </c>
    </row>
    <row r="984" spans="1:11" x14ac:dyDescent="0.25">
      <c r="A984" s="9">
        <v>2000</v>
      </c>
      <c r="B984" s="10">
        <v>36745</v>
      </c>
      <c r="C984" s="9">
        <v>220</v>
      </c>
      <c r="D984" s="11">
        <v>0.41666666666666702</v>
      </c>
      <c r="E984" s="7">
        <v>6.0233692849955744</v>
      </c>
      <c r="F984" s="5">
        <f t="shared" si="71"/>
        <v>220.41666666666666</v>
      </c>
      <c r="G984" s="67"/>
      <c r="H984" s="67"/>
      <c r="I984" s="67"/>
      <c r="J984" s="59">
        <v>8.2687250490838622</v>
      </c>
      <c r="K984" s="41">
        <f t="shared" si="72"/>
        <v>0.10197885220882696</v>
      </c>
    </row>
    <row r="985" spans="1:11" x14ac:dyDescent="0.25">
      <c r="A985" s="9">
        <v>2000</v>
      </c>
      <c r="B985" s="10">
        <v>36745</v>
      </c>
      <c r="C985" s="9">
        <v>220</v>
      </c>
      <c r="D985" s="11">
        <v>0.45833333333333298</v>
      </c>
      <c r="E985" s="7">
        <v>6.294551404289269</v>
      </c>
      <c r="F985" s="5">
        <f t="shared" si="71"/>
        <v>220.45833333333334</v>
      </c>
      <c r="G985" s="67"/>
      <c r="H985" s="67"/>
      <c r="I985" s="67"/>
      <c r="J985" s="59">
        <v>8.3226135272811241</v>
      </c>
      <c r="K985" s="41">
        <f t="shared" si="72"/>
        <v>0.27118211929369451</v>
      </c>
    </row>
    <row r="986" spans="1:11" x14ac:dyDescent="0.25">
      <c r="A986" s="9">
        <v>2000</v>
      </c>
      <c r="B986" s="10">
        <v>36745</v>
      </c>
      <c r="C986" s="9">
        <v>220</v>
      </c>
      <c r="D986" s="11">
        <v>0.5</v>
      </c>
      <c r="E986" s="7">
        <v>6.6476268748034713</v>
      </c>
      <c r="F986" s="5">
        <f t="shared" si="71"/>
        <v>220.5</v>
      </c>
      <c r="G986" s="67"/>
      <c r="H986" s="67"/>
      <c r="I986" s="67"/>
      <c r="J986" s="59">
        <v>8.7665586695855762</v>
      </c>
      <c r="K986" s="41">
        <f t="shared" si="72"/>
        <v>0.35307547051420229</v>
      </c>
    </row>
    <row r="987" spans="1:11" x14ac:dyDescent="0.25">
      <c r="A987" s="9">
        <v>2000</v>
      </c>
      <c r="B987" s="10">
        <v>36745</v>
      </c>
      <c r="C987" s="9">
        <v>220</v>
      </c>
      <c r="D987" s="11">
        <v>0.54166666666666696</v>
      </c>
      <c r="E987" s="7">
        <v>6.6225000329532353</v>
      </c>
      <c r="F987" s="5">
        <f t="shared" si="71"/>
        <v>220.54166666666666</v>
      </c>
      <c r="G987" s="67"/>
      <c r="H987" s="67"/>
      <c r="I987" s="67"/>
      <c r="J987" s="59">
        <v>9.4465380586064285</v>
      </c>
      <c r="K987" s="41">
        <f t="shared" si="72"/>
        <v>-2.5126841850235948E-2</v>
      </c>
    </row>
    <row r="988" spans="1:11" x14ac:dyDescent="0.25">
      <c r="A988" s="9">
        <v>2000</v>
      </c>
      <c r="B988" s="10">
        <v>36745</v>
      </c>
      <c r="C988" s="9">
        <v>220</v>
      </c>
      <c r="D988" s="11">
        <v>0.58333333333333304</v>
      </c>
      <c r="E988" s="7">
        <v>6.8080330380171867</v>
      </c>
      <c r="F988" s="5">
        <f t="shared" si="71"/>
        <v>220.58333333333334</v>
      </c>
      <c r="G988" s="67"/>
      <c r="H988" s="67"/>
      <c r="I988" s="67"/>
      <c r="J988" s="59">
        <v>9.5700681952608786</v>
      </c>
      <c r="K988" s="41">
        <f t="shared" si="72"/>
        <v>0.18553300506395143</v>
      </c>
    </row>
    <row r="989" spans="1:11" x14ac:dyDescent="0.25">
      <c r="A989" s="9">
        <v>2000</v>
      </c>
      <c r="B989" s="10">
        <v>36745</v>
      </c>
      <c r="C989" s="9">
        <v>220</v>
      </c>
      <c r="D989" s="11">
        <v>0.625</v>
      </c>
      <c r="E989" s="7">
        <v>6.9437459056782007</v>
      </c>
      <c r="F989" s="5">
        <f t="shared" si="71"/>
        <v>220.625</v>
      </c>
      <c r="G989" s="67"/>
      <c r="H989" s="67"/>
      <c r="I989" s="67"/>
      <c r="J989" s="59">
        <v>9.6952137062002972</v>
      </c>
      <c r="K989" s="41">
        <f t="shared" si="72"/>
        <v>0.13571286766101398</v>
      </c>
    </row>
    <row r="990" spans="1:11" x14ac:dyDescent="0.25">
      <c r="A990" s="9">
        <v>2000</v>
      </c>
      <c r="B990" s="10">
        <v>36745</v>
      </c>
      <c r="C990" s="9">
        <v>220</v>
      </c>
      <c r="D990" s="11">
        <v>0.66666666666666696</v>
      </c>
      <c r="E990" s="7">
        <v>7.076916094302061</v>
      </c>
      <c r="F990" s="5">
        <f t="shared" si="71"/>
        <v>220.66666666666666</v>
      </c>
      <c r="G990" s="67"/>
      <c r="H990" s="67"/>
      <c r="I990" s="67"/>
      <c r="J990" s="59">
        <v>10.047866580077313</v>
      </c>
      <c r="K990" s="41">
        <f t="shared" si="72"/>
        <v>0.13317018862386032</v>
      </c>
    </row>
    <row r="991" spans="1:11" x14ac:dyDescent="0.25">
      <c r="A991" s="9">
        <v>2000</v>
      </c>
      <c r="B991" s="10">
        <v>36745</v>
      </c>
      <c r="C991" s="9">
        <v>220</v>
      </c>
      <c r="D991" s="11">
        <v>0.70833333333333304</v>
      </c>
      <c r="E991" s="36">
        <v>7.210204674112906</v>
      </c>
      <c r="F991" s="51">
        <f t="shared" si="71"/>
        <v>220.70833333333334</v>
      </c>
      <c r="G991" s="69">
        <f>LN(E991)</f>
        <v>1.9754973384269361</v>
      </c>
      <c r="H991" s="69"/>
      <c r="I991" s="69"/>
      <c r="J991" s="59">
        <v>10.278931669035487</v>
      </c>
      <c r="K991" s="41">
        <f t="shared" si="72"/>
        <v>0.13328857981084496</v>
      </c>
    </row>
    <row r="992" spans="1:11" x14ac:dyDescent="0.25">
      <c r="A992" s="9">
        <v>2000</v>
      </c>
      <c r="B992" s="10">
        <v>36745</v>
      </c>
      <c r="C992" s="9">
        <v>220</v>
      </c>
      <c r="D992" s="11">
        <v>0.75</v>
      </c>
      <c r="E992" s="36">
        <v>7.1766755329741638</v>
      </c>
      <c r="F992" s="51">
        <f t="shared" si="71"/>
        <v>220.75</v>
      </c>
      <c r="G992" s="69">
        <f t="shared" ref="G992:G999" si="74">LN(E992)</f>
        <v>1.9708362581427212</v>
      </c>
      <c r="H992" s="69"/>
      <c r="I992" s="69"/>
      <c r="J992" s="59">
        <v>10.652816650152777</v>
      </c>
      <c r="K992" s="42">
        <f t="shared" si="72"/>
        <v>-3.3529141138742169E-2</v>
      </c>
    </row>
    <row r="993" spans="1:11" x14ac:dyDescent="0.25">
      <c r="A993" s="9">
        <v>2000</v>
      </c>
      <c r="B993" s="10">
        <v>36745</v>
      </c>
      <c r="C993" s="9">
        <v>220</v>
      </c>
      <c r="D993" s="11">
        <v>0.79166666666666696</v>
      </c>
      <c r="E993" s="36">
        <v>7.009374122343055</v>
      </c>
      <c r="F993" s="51">
        <f t="shared" si="71"/>
        <v>220.79166666666666</v>
      </c>
      <c r="G993" s="69">
        <f t="shared" si="74"/>
        <v>1.9472484135145591</v>
      </c>
      <c r="H993" s="69"/>
      <c r="I993" s="69"/>
      <c r="J993" s="59">
        <v>10.583840231157781</v>
      </c>
      <c r="K993" s="42">
        <f t="shared" si="72"/>
        <v>-0.16730141063110882</v>
      </c>
    </row>
    <row r="994" spans="1:11" x14ac:dyDescent="0.25">
      <c r="A994" s="9">
        <v>2000</v>
      </c>
      <c r="B994" s="10">
        <v>36745</v>
      </c>
      <c r="C994" s="9">
        <v>220</v>
      </c>
      <c r="D994" s="11">
        <v>0.83333333333333304</v>
      </c>
      <c r="E994" s="36">
        <v>6.8443619101319282</v>
      </c>
      <c r="F994" s="51">
        <f t="shared" si="71"/>
        <v>220.83333333333334</v>
      </c>
      <c r="G994" s="69">
        <f t="shared" si="74"/>
        <v>1.9234252345459286</v>
      </c>
      <c r="H994" s="69"/>
      <c r="I994" s="69"/>
      <c r="J994" s="59">
        <v>10.312371916660494</v>
      </c>
      <c r="K994" s="42">
        <f t="shared" si="72"/>
        <v>-0.16501221221112683</v>
      </c>
    </row>
    <row r="995" spans="1:11" x14ac:dyDescent="0.25">
      <c r="A995" s="9">
        <v>2000</v>
      </c>
      <c r="B995" s="10">
        <v>36745</v>
      </c>
      <c r="C995" s="9">
        <v>220</v>
      </c>
      <c r="D995" s="11">
        <v>0.875</v>
      </c>
      <c r="E995" s="36">
        <v>6.7169614559539612</v>
      </c>
      <c r="F995" s="51">
        <f t="shared" si="71"/>
        <v>220.875</v>
      </c>
      <c r="G995" s="69">
        <f t="shared" si="74"/>
        <v>1.9046358879853933</v>
      </c>
      <c r="H995" s="69"/>
      <c r="I995" s="69"/>
      <c r="J995" s="59">
        <v>10.113349981196022</v>
      </c>
      <c r="K995" s="42">
        <f t="shared" si="72"/>
        <v>-0.12740045417796697</v>
      </c>
    </row>
    <row r="996" spans="1:11" x14ac:dyDescent="0.25">
      <c r="A996" s="9">
        <v>2000</v>
      </c>
      <c r="B996" s="10">
        <v>36745</v>
      </c>
      <c r="C996" s="9">
        <v>220</v>
      </c>
      <c r="D996" s="11">
        <v>0.91666666666666696</v>
      </c>
      <c r="E996" s="36">
        <v>6.4988838096837949</v>
      </c>
      <c r="F996" s="51">
        <f t="shared" si="71"/>
        <v>220.91666666666666</v>
      </c>
      <c r="G996" s="69">
        <f t="shared" si="74"/>
        <v>1.871630440568643</v>
      </c>
      <c r="H996" s="69"/>
      <c r="I996" s="69"/>
      <c r="J996" s="59">
        <v>9.8860070832847775</v>
      </c>
      <c r="K996" s="42">
        <f t="shared" si="72"/>
        <v>-0.21807764627016635</v>
      </c>
    </row>
    <row r="997" spans="1:11" s="35" customFormat="1" x14ac:dyDescent="0.25">
      <c r="A997" s="38">
        <v>2000</v>
      </c>
      <c r="B997" s="39">
        <v>36745</v>
      </c>
      <c r="C997" s="38">
        <v>220</v>
      </c>
      <c r="D997" s="40">
        <v>0.95833333333333337</v>
      </c>
      <c r="E997" s="37">
        <v>6.1977720214337229</v>
      </c>
      <c r="F997" s="52">
        <f t="shared" si="71"/>
        <v>220.95833333333334</v>
      </c>
      <c r="G997" s="70">
        <f t="shared" si="74"/>
        <v>1.8241898760872082</v>
      </c>
      <c r="H997" s="70"/>
      <c r="I997" s="70"/>
      <c r="J997" s="60">
        <v>9.5081025146971783</v>
      </c>
      <c r="K997" s="37">
        <f t="shared" si="72"/>
        <v>-0.30111178825007201</v>
      </c>
    </row>
    <row r="998" spans="1:11" x14ac:dyDescent="0.25">
      <c r="A998" s="9">
        <v>2000</v>
      </c>
      <c r="B998" s="10">
        <v>36746</v>
      </c>
      <c r="C998" s="9">
        <v>221</v>
      </c>
      <c r="D998" s="11">
        <v>0</v>
      </c>
      <c r="E998" s="36">
        <v>6.1390571915995462</v>
      </c>
      <c r="F998" s="51">
        <f t="shared" si="71"/>
        <v>221</v>
      </c>
      <c r="G998" s="69">
        <f t="shared" si="74"/>
        <v>1.8146711785120064</v>
      </c>
      <c r="H998" s="69"/>
      <c r="I998" s="69"/>
      <c r="J998" s="59">
        <v>9.1149901854328856</v>
      </c>
      <c r="K998" s="42">
        <f t="shared" si="72"/>
        <v>-5.8714829834176641E-2</v>
      </c>
    </row>
    <row r="999" spans="1:11" x14ac:dyDescent="0.25">
      <c r="A999" s="9">
        <v>2000</v>
      </c>
      <c r="B999" s="10">
        <v>36746</v>
      </c>
      <c r="C999" s="9">
        <v>221</v>
      </c>
      <c r="D999" s="11">
        <v>4.1666666666666664E-2</v>
      </c>
      <c r="E999" s="36">
        <v>6.047402749276702</v>
      </c>
      <c r="F999" s="51">
        <f t="shared" si="71"/>
        <v>221.04166666666666</v>
      </c>
      <c r="G999" s="69">
        <f t="shared" si="74"/>
        <v>1.7996288822279225</v>
      </c>
      <c r="H999" s="69"/>
      <c r="I999" s="69"/>
      <c r="J999" s="59">
        <v>8.8523975450964087</v>
      </c>
      <c r="K999" s="42">
        <f t="shared" si="72"/>
        <v>-9.1654442322844254E-2</v>
      </c>
    </row>
    <row r="1000" spans="1:11" x14ac:dyDescent="0.25">
      <c r="A1000" s="9">
        <v>2000</v>
      </c>
      <c r="B1000" s="10">
        <v>36746</v>
      </c>
      <c r="C1000" s="9">
        <v>221</v>
      </c>
      <c r="D1000" s="11">
        <v>8.3333333333333301E-2</v>
      </c>
      <c r="E1000" s="7">
        <v>6.0871205386860572</v>
      </c>
      <c r="F1000" s="5">
        <f t="shared" si="71"/>
        <v>221.08333333333334</v>
      </c>
      <c r="G1000" s="67"/>
      <c r="H1000" s="67"/>
      <c r="I1000" s="67"/>
      <c r="J1000" s="59">
        <v>8.5973699041023437</v>
      </c>
      <c r="K1000" s="41">
        <f t="shared" si="72"/>
        <v>3.971778940935522E-2</v>
      </c>
    </row>
    <row r="1001" spans="1:11" x14ac:dyDescent="0.25">
      <c r="A1001" s="9">
        <v>2000</v>
      </c>
      <c r="B1001" s="10">
        <v>36746</v>
      </c>
      <c r="C1001" s="9">
        <v>221</v>
      </c>
      <c r="D1001" s="11">
        <v>0.125</v>
      </c>
      <c r="E1001" s="7">
        <v>6.0567708411038179</v>
      </c>
      <c r="F1001" s="5">
        <f t="shared" si="71"/>
        <v>221.125</v>
      </c>
      <c r="G1001" s="67"/>
      <c r="H1001" s="67"/>
      <c r="I1001" s="67"/>
      <c r="J1001" s="59">
        <v>8.4588762293180402</v>
      </c>
      <c r="K1001" s="41">
        <f t="shared" si="72"/>
        <v>-3.0349697582239266E-2</v>
      </c>
    </row>
    <row r="1002" spans="1:11" x14ac:dyDescent="0.25">
      <c r="A1002" s="9">
        <v>2000</v>
      </c>
      <c r="B1002" s="10">
        <v>36746</v>
      </c>
      <c r="C1002" s="9">
        <v>221</v>
      </c>
      <c r="D1002" s="11">
        <v>0.16666666666666699</v>
      </c>
      <c r="E1002" s="7">
        <v>6.0295185881950477</v>
      </c>
      <c r="F1002" s="5">
        <f t="shared" si="71"/>
        <v>221.16666666666666</v>
      </c>
      <c r="G1002" s="67"/>
      <c r="H1002" s="67"/>
      <c r="I1002" s="67"/>
      <c r="J1002" s="59">
        <v>8.4041054574009326</v>
      </c>
      <c r="K1002" s="41">
        <f t="shared" si="72"/>
        <v>-2.7252252908770203E-2</v>
      </c>
    </row>
    <row r="1003" spans="1:11" x14ac:dyDescent="0.25">
      <c r="A1003" s="9">
        <v>2000</v>
      </c>
      <c r="B1003" s="10">
        <v>36746</v>
      </c>
      <c r="C1003" s="9">
        <v>221</v>
      </c>
      <c r="D1003" s="11">
        <v>0.20833333333333301</v>
      </c>
      <c r="E1003" s="7">
        <v>6.2702467043043608</v>
      </c>
      <c r="F1003" s="5">
        <f t="shared" si="71"/>
        <v>221.20833333333334</v>
      </c>
      <c r="G1003" s="67"/>
      <c r="H1003" s="67"/>
      <c r="I1003" s="67"/>
      <c r="J1003" s="59">
        <v>8.3768532044921624</v>
      </c>
      <c r="K1003" s="41">
        <f t="shared" si="72"/>
        <v>0.24072811610931311</v>
      </c>
    </row>
    <row r="1004" spans="1:11" x14ac:dyDescent="0.25">
      <c r="A1004" s="9">
        <v>2000</v>
      </c>
      <c r="B1004" s="10">
        <v>36746</v>
      </c>
      <c r="C1004" s="9">
        <v>221</v>
      </c>
      <c r="D1004" s="11">
        <v>0.25</v>
      </c>
      <c r="E1004" s="7">
        <v>6.444447143018186</v>
      </c>
      <c r="F1004" s="5">
        <f t="shared" si="71"/>
        <v>221.25</v>
      </c>
      <c r="G1004" s="67"/>
      <c r="H1004" s="67"/>
      <c r="I1004" s="67"/>
      <c r="J1004" s="59">
        <v>8.5694909465899105</v>
      </c>
      <c r="K1004" s="41">
        <f t="shared" si="72"/>
        <v>0.17420043871382518</v>
      </c>
    </row>
    <row r="1005" spans="1:11" x14ac:dyDescent="0.25">
      <c r="A1005" s="9">
        <v>2000</v>
      </c>
      <c r="B1005" s="10">
        <v>36746</v>
      </c>
      <c r="C1005" s="9">
        <v>221</v>
      </c>
      <c r="D1005" s="11">
        <v>0.29166666666666702</v>
      </c>
      <c r="E1005" s="7">
        <v>6.394032599467451</v>
      </c>
      <c r="F1005" s="5">
        <f t="shared" si="71"/>
        <v>221.29166666666666</v>
      </c>
      <c r="G1005" s="67"/>
      <c r="H1005" s="67"/>
      <c r="I1005" s="67"/>
      <c r="J1005" s="59">
        <v>8.9681582472373353</v>
      </c>
      <c r="K1005" s="41">
        <f t="shared" si="72"/>
        <v>-5.0414543550735047E-2</v>
      </c>
    </row>
    <row r="1006" spans="1:11" x14ac:dyDescent="0.25">
      <c r="A1006" s="9">
        <v>2000</v>
      </c>
      <c r="B1006" s="10">
        <v>36746</v>
      </c>
      <c r="C1006" s="9">
        <v>221</v>
      </c>
      <c r="D1006" s="11">
        <v>0.33333333333333298</v>
      </c>
      <c r="E1006" s="7">
        <v>6.4526695288590901</v>
      </c>
      <c r="F1006" s="5">
        <f t="shared" si="71"/>
        <v>221.33333333333334</v>
      </c>
      <c r="G1006" s="67"/>
      <c r="H1006" s="67"/>
      <c r="I1006" s="67"/>
      <c r="J1006" s="59">
        <v>8.9973341812919703</v>
      </c>
      <c r="K1006" s="41">
        <f t="shared" si="72"/>
        <v>5.8636929391639114E-2</v>
      </c>
    </row>
    <row r="1007" spans="1:11" x14ac:dyDescent="0.25">
      <c r="A1007" s="9">
        <v>2000</v>
      </c>
      <c r="B1007" s="10">
        <v>36746</v>
      </c>
      <c r="C1007" s="9">
        <v>221</v>
      </c>
      <c r="D1007" s="11">
        <v>0.375</v>
      </c>
      <c r="E1007" s="7">
        <v>7.2084316626612202</v>
      </c>
      <c r="F1007" s="5">
        <f t="shared" si="71"/>
        <v>221.375</v>
      </c>
      <c r="G1007" s="67"/>
      <c r="H1007" s="67"/>
      <c r="I1007" s="67"/>
      <c r="J1007" s="59">
        <v>9.0559711106836094</v>
      </c>
      <c r="K1007" s="41">
        <f t="shared" si="72"/>
        <v>0.75576213380213009</v>
      </c>
    </row>
    <row r="1008" spans="1:11" x14ac:dyDescent="0.25">
      <c r="A1008" s="9">
        <v>2000</v>
      </c>
      <c r="B1008" s="10">
        <v>36746</v>
      </c>
      <c r="C1008" s="9">
        <v>221</v>
      </c>
      <c r="D1008" s="11">
        <v>0.41666666666666702</v>
      </c>
      <c r="E1008" s="7">
        <v>7.5040306003918129</v>
      </c>
      <c r="F1008" s="5">
        <f t="shared" si="71"/>
        <v>221.41666666666666</v>
      </c>
      <c r="G1008" s="67"/>
      <c r="H1008" s="67"/>
      <c r="I1008" s="67"/>
      <c r="J1008" s="59">
        <v>9.7583988174868619</v>
      </c>
      <c r="K1008" s="41">
        <f t="shared" si="72"/>
        <v>0.29559893773059276</v>
      </c>
    </row>
    <row r="1009" spans="1:11" x14ac:dyDescent="0.25">
      <c r="A1009" s="9">
        <v>2000</v>
      </c>
      <c r="B1009" s="10">
        <v>36746</v>
      </c>
      <c r="C1009" s="9">
        <v>221</v>
      </c>
      <c r="D1009" s="11">
        <v>0.45833333333333298</v>
      </c>
      <c r="E1009" s="7">
        <v>7.8072304170680269</v>
      </c>
      <c r="F1009" s="5">
        <f t="shared" si="71"/>
        <v>221.45833333333334</v>
      </c>
      <c r="G1009" s="67"/>
      <c r="H1009" s="67"/>
      <c r="I1009" s="67"/>
      <c r="J1009" s="59">
        <v>10.245599859136568</v>
      </c>
      <c r="K1009" s="41">
        <f t="shared" si="72"/>
        <v>0.30319981667621398</v>
      </c>
    </row>
    <row r="1010" spans="1:11" x14ac:dyDescent="0.25">
      <c r="A1010" s="9">
        <v>2000</v>
      </c>
      <c r="B1010" s="10">
        <v>36746</v>
      </c>
      <c r="C1010" s="9">
        <v>221</v>
      </c>
      <c r="D1010" s="11">
        <v>0.5</v>
      </c>
      <c r="E1010" s="7">
        <v>8.0768862974766034</v>
      </c>
      <c r="F1010" s="5">
        <f t="shared" si="71"/>
        <v>221.5</v>
      </c>
      <c r="G1010" s="67"/>
      <c r="H1010" s="67"/>
      <c r="I1010" s="67"/>
      <c r="J1010" s="59">
        <v>11.07621848813212</v>
      </c>
      <c r="K1010" s="41">
        <f t="shared" si="72"/>
        <v>0.26965588040857646</v>
      </c>
    </row>
    <row r="1011" spans="1:11" x14ac:dyDescent="0.25">
      <c r="A1011" s="9">
        <v>2000</v>
      </c>
      <c r="B1011" s="10">
        <v>36746</v>
      </c>
      <c r="C1011" s="9">
        <v>221</v>
      </c>
      <c r="D1011" s="11">
        <v>0.54166666666666696</v>
      </c>
      <c r="E1011" s="7">
        <v>8.9234562282623386</v>
      </c>
      <c r="F1011" s="5">
        <f t="shared" si="71"/>
        <v>221.54166666666666</v>
      </c>
      <c r="G1011" s="67"/>
      <c r="H1011" s="67"/>
      <c r="I1011" s="67"/>
      <c r="J1011" s="59">
        <v>11.591503019449805</v>
      </c>
      <c r="K1011" s="41">
        <f t="shared" si="72"/>
        <v>0.84656993078573528</v>
      </c>
    </row>
    <row r="1012" spans="1:11" x14ac:dyDescent="0.25">
      <c r="A1012" s="9">
        <v>2000</v>
      </c>
      <c r="B1012" s="10">
        <v>36746</v>
      </c>
      <c r="C1012" s="9">
        <v>221</v>
      </c>
      <c r="D1012" s="11">
        <v>0.58333333333333304</v>
      </c>
      <c r="E1012" s="7">
        <v>9.048875249158332</v>
      </c>
      <c r="F1012" s="5">
        <f t="shared" si="71"/>
        <v>221.58333333333334</v>
      </c>
      <c r="G1012" s="67"/>
      <c r="H1012" s="67"/>
      <c r="I1012" s="67"/>
      <c r="J1012" s="59">
        <v>13.114209426214819</v>
      </c>
      <c r="K1012" s="41">
        <f t="shared" si="72"/>
        <v>0.12541902089599333</v>
      </c>
    </row>
    <row r="1013" spans="1:11" x14ac:dyDescent="0.25">
      <c r="A1013" s="9">
        <v>2000</v>
      </c>
      <c r="B1013" s="10">
        <v>36746</v>
      </c>
      <c r="C1013" s="9">
        <v>221</v>
      </c>
      <c r="D1013" s="11">
        <v>0.625</v>
      </c>
      <c r="E1013" s="7">
        <v>9.5538982369229508</v>
      </c>
      <c r="F1013" s="5">
        <f t="shared" si="71"/>
        <v>221.625</v>
      </c>
      <c r="G1013" s="67"/>
      <c r="H1013" s="67"/>
      <c r="I1013" s="67"/>
      <c r="J1013" s="59">
        <v>13.994387150167718</v>
      </c>
      <c r="K1013" s="41">
        <f t="shared" si="72"/>
        <v>0.50502298776461885</v>
      </c>
    </row>
    <row r="1014" spans="1:11" x14ac:dyDescent="0.25">
      <c r="A1014" s="9">
        <v>2000</v>
      </c>
      <c r="B1014" s="10">
        <v>36746</v>
      </c>
      <c r="C1014" s="9">
        <v>221</v>
      </c>
      <c r="D1014" s="11">
        <v>0.66666666666666696</v>
      </c>
      <c r="E1014" s="36">
        <v>9.884482977607874</v>
      </c>
      <c r="F1014" s="51">
        <f t="shared" si="71"/>
        <v>221.66666666666666</v>
      </c>
      <c r="G1014" s="69">
        <f>LN(E1014)</f>
        <v>2.2909661515225603</v>
      </c>
      <c r="H1014" s="69"/>
      <c r="I1014" s="69"/>
      <c r="J1014" s="59">
        <v>14.982222497167104</v>
      </c>
      <c r="K1014" s="41">
        <f t="shared" si="72"/>
        <v>0.33058474068492316</v>
      </c>
    </row>
    <row r="1015" spans="1:11" x14ac:dyDescent="0.25">
      <c r="A1015" s="9">
        <v>2000</v>
      </c>
      <c r="B1015" s="10">
        <v>36746</v>
      </c>
      <c r="C1015" s="9">
        <v>221</v>
      </c>
      <c r="D1015" s="11">
        <v>0.70833333333333304</v>
      </c>
      <c r="E1015" s="36">
        <v>9.6101244099256036</v>
      </c>
      <c r="F1015" s="51">
        <f t="shared" si="71"/>
        <v>221.70833333333334</v>
      </c>
      <c r="G1015" s="69">
        <f t="shared" ref="G1015:G1020" si="75">LN(E1015)</f>
        <v>2.2628171687803604</v>
      </c>
      <c r="H1015" s="69"/>
      <c r="I1015" s="69"/>
      <c r="J1015" s="59">
        <v>15.78140473442217</v>
      </c>
      <c r="K1015" s="42">
        <f t="shared" si="72"/>
        <v>-0.2743585676822704</v>
      </c>
    </row>
    <row r="1016" spans="1:11" x14ac:dyDescent="0.25">
      <c r="A1016" s="9">
        <v>2000</v>
      </c>
      <c r="B1016" s="10">
        <v>36746</v>
      </c>
      <c r="C1016" s="9">
        <v>221</v>
      </c>
      <c r="D1016" s="11">
        <v>0.75</v>
      </c>
      <c r="E1016" s="36">
        <v>9.1575289905005164</v>
      </c>
      <c r="F1016" s="51">
        <f t="shared" si="71"/>
        <v>221.75</v>
      </c>
      <c r="G1016" s="69">
        <f t="shared" si="75"/>
        <v>2.2145763814316437</v>
      </c>
      <c r="H1016" s="69"/>
      <c r="I1016" s="69"/>
      <c r="J1016" s="59">
        <v>15.326760170563684</v>
      </c>
      <c r="K1016" s="42">
        <f t="shared" si="72"/>
        <v>-0.45259541942508719</v>
      </c>
    </row>
    <row r="1017" spans="1:11" x14ac:dyDescent="0.25">
      <c r="A1017" s="9">
        <v>2000</v>
      </c>
      <c r="B1017" s="10">
        <v>36746</v>
      </c>
      <c r="C1017" s="9">
        <v>221</v>
      </c>
      <c r="D1017" s="11">
        <v>0.79166666666666696</v>
      </c>
      <c r="E1017" s="36">
        <v>8.6674839650436315</v>
      </c>
      <c r="F1017" s="51">
        <f t="shared" si="71"/>
        <v>221.79166666666666</v>
      </c>
      <c r="G1017" s="69">
        <f t="shared" si="75"/>
        <v>2.1595785485659422</v>
      </c>
      <c r="H1017" s="69"/>
      <c r="I1017" s="69"/>
      <c r="J1017" s="59">
        <v>14.933639180513367</v>
      </c>
      <c r="K1017" s="42">
        <f t="shared" si="72"/>
        <v>-0.49004502545688489</v>
      </c>
    </row>
    <row r="1018" spans="1:11" x14ac:dyDescent="0.25">
      <c r="A1018" s="9">
        <v>2000</v>
      </c>
      <c r="B1018" s="10">
        <v>36746</v>
      </c>
      <c r="C1018" s="9">
        <v>221</v>
      </c>
      <c r="D1018" s="11">
        <v>0.83333333333333304</v>
      </c>
      <c r="E1018" s="36">
        <v>8.1770937442389684</v>
      </c>
      <c r="F1018" s="51">
        <f t="shared" si="71"/>
        <v>221.83333333333334</v>
      </c>
      <c r="G1018" s="69">
        <f t="shared" si="75"/>
        <v>2.1013367994945784</v>
      </c>
      <c r="H1018" s="69"/>
      <c r="I1018" s="69"/>
      <c r="J1018" s="59">
        <v>14.039914816537124</v>
      </c>
      <c r="K1018" s="42">
        <f t="shared" si="72"/>
        <v>-0.4903902208046631</v>
      </c>
    </row>
    <row r="1019" spans="1:11" x14ac:dyDescent="0.25">
      <c r="A1019" s="9">
        <v>2000</v>
      </c>
      <c r="B1019" s="10">
        <v>36746</v>
      </c>
      <c r="C1019" s="9">
        <v>221</v>
      </c>
      <c r="D1019" s="11">
        <v>0.875</v>
      </c>
      <c r="E1019" s="36">
        <v>7.9504741579139742</v>
      </c>
      <c r="F1019" s="51">
        <f t="shared" si="71"/>
        <v>221.875</v>
      </c>
      <c r="G1019" s="69">
        <f t="shared" si="75"/>
        <v>2.0732315693925996</v>
      </c>
      <c r="H1019" s="69"/>
      <c r="I1019" s="69"/>
      <c r="J1019" s="59">
        <v>13.07168357336904</v>
      </c>
      <c r="K1019" s="42">
        <f t="shared" si="72"/>
        <v>-0.22661958632499424</v>
      </c>
    </row>
    <row r="1020" spans="1:11" x14ac:dyDescent="0.25">
      <c r="A1020" s="9">
        <v>2000</v>
      </c>
      <c r="B1020" s="10">
        <v>36746</v>
      </c>
      <c r="C1020" s="9">
        <v>221</v>
      </c>
      <c r="D1020" s="11">
        <v>0.91666666666666696</v>
      </c>
      <c r="E1020" s="36">
        <v>7.4685336028718501</v>
      </c>
      <c r="F1020" s="51">
        <f t="shared" si="71"/>
        <v>221.91666666666666</v>
      </c>
      <c r="G1020" s="69">
        <f t="shared" si="75"/>
        <v>2.0106986750379772</v>
      </c>
      <c r="H1020" s="69"/>
      <c r="I1020" s="69"/>
      <c r="J1020" s="59">
        <v>12.409723659238628</v>
      </c>
      <c r="K1020" s="42">
        <f t="shared" si="72"/>
        <v>-0.48194055504212407</v>
      </c>
    </row>
    <row r="1021" spans="1:11" s="35" customFormat="1" x14ac:dyDescent="0.25">
      <c r="A1021" s="38">
        <v>2000</v>
      </c>
      <c r="B1021" s="39">
        <v>36746</v>
      </c>
      <c r="C1021" s="38">
        <v>221</v>
      </c>
      <c r="D1021" s="40">
        <v>0.95833333333333337</v>
      </c>
      <c r="E1021" s="34">
        <v>8.1324661693268325</v>
      </c>
      <c r="F1021" s="33">
        <f t="shared" si="71"/>
        <v>221.95833333333334</v>
      </c>
      <c r="G1021" s="68"/>
      <c r="H1021" s="68"/>
      <c r="I1021" s="68"/>
      <c r="J1021" s="60">
        <v>11.974176005657382</v>
      </c>
      <c r="K1021" s="34">
        <f t="shared" si="72"/>
        <v>0.66393256645498244</v>
      </c>
    </row>
    <row r="1022" spans="1:11" x14ac:dyDescent="0.25">
      <c r="A1022" s="9">
        <v>2000</v>
      </c>
      <c r="B1022" s="10">
        <v>36747</v>
      </c>
      <c r="C1022" s="9">
        <v>222</v>
      </c>
      <c r="D1022" s="11">
        <v>0</v>
      </c>
      <c r="E1022" s="36">
        <v>8.5813711100343326</v>
      </c>
      <c r="F1022" s="51">
        <f t="shared" si="71"/>
        <v>222</v>
      </c>
      <c r="G1022" s="69">
        <f>LN(E1022)</f>
        <v>2.1495937037670307</v>
      </c>
      <c r="H1022" s="69"/>
      <c r="I1022" s="69"/>
      <c r="J1022" s="59">
        <v>11.367794702438269</v>
      </c>
      <c r="K1022" s="41">
        <f t="shared" si="72"/>
        <v>0.44890494070750009</v>
      </c>
    </row>
    <row r="1023" spans="1:11" x14ac:dyDescent="0.25">
      <c r="A1023" s="9">
        <v>2000</v>
      </c>
      <c r="B1023" s="10">
        <v>36747</v>
      </c>
      <c r="C1023" s="9">
        <v>222</v>
      </c>
      <c r="D1023" s="11">
        <v>4.1666666666666664E-2</v>
      </c>
      <c r="E1023" s="36">
        <v>8.4188487754016741</v>
      </c>
      <c r="F1023" s="51">
        <f t="shared" si="71"/>
        <v>222.04166666666666</v>
      </c>
      <c r="G1023" s="69">
        <f t="shared" ref="G1023:G1028" si="76">LN(E1023)</f>
        <v>2.1304730938948411</v>
      </c>
      <c r="H1023" s="69"/>
      <c r="I1023" s="69"/>
      <c r="J1023" s="59">
        <v>11.184672691858852</v>
      </c>
      <c r="K1023" s="42">
        <f t="shared" si="72"/>
        <v>-0.16252233463265853</v>
      </c>
    </row>
    <row r="1024" spans="1:11" x14ac:dyDescent="0.25">
      <c r="A1024" s="9">
        <v>2000</v>
      </c>
      <c r="B1024" s="10">
        <v>36747</v>
      </c>
      <c r="C1024" s="9">
        <v>222</v>
      </c>
      <c r="D1024" s="11">
        <v>8.3333333333333301E-2</v>
      </c>
      <c r="E1024" s="36">
        <v>7.7092393361786566</v>
      </c>
      <c r="F1024" s="51">
        <f t="shared" si="71"/>
        <v>222.08333333333334</v>
      </c>
      <c r="G1024" s="69">
        <f t="shared" si="76"/>
        <v>2.0424195233278812</v>
      </c>
      <c r="H1024" s="69"/>
      <c r="I1024" s="69"/>
      <c r="J1024" s="59">
        <v>10.968815930227315</v>
      </c>
      <c r="K1024" s="42">
        <f t="shared" si="72"/>
        <v>-0.70960943922301745</v>
      </c>
    </row>
    <row r="1025" spans="1:11" x14ac:dyDescent="0.25">
      <c r="A1025" s="9">
        <v>2000</v>
      </c>
      <c r="B1025" s="10">
        <v>36747</v>
      </c>
      <c r="C1025" s="9">
        <v>222</v>
      </c>
      <c r="D1025" s="11">
        <v>0.125</v>
      </c>
      <c r="E1025" s="36">
        <v>7.2122240371020627</v>
      </c>
      <c r="F1025" s="51">
        <f t="shared" si="71"/>
        <v>222.125</v>
      </c>
      <c r="G1025" s="69">
        <f t="shared" si="76"/>
        <v>1.9757773693486049</v>
      </c>
      <c r="H1025" s="69"/>
      <c r="I1025" s="69"/>
      <c r="J1025" s="59">
        <v>10.687473250483924</v>
      </c>
      <c r="K1025" s="42">
        <f t="shared" si="72"/>
        <v>-0.49701529907659392</v>
      </c>
    </row>
    <row r="1026" spans="1:11" x14ac:dyDescent="0.25">
      <c r="A1026" s="9">
        <v>2000</v>
      </c>
      <c r="B1026" s="10">
        <v>36747</v>
      </c>
      <c r="C1026" s="9">
        <v>222</v>
      </c>
      <c r="D1026" s="11">
        <v>0.16666666666666699</v>
      </c>
      <c r="E1026" s="36">
        <v>7.1425165099865939</v>
      </c>
      <c r="F1026" s="51">
        <f t="shared" ref="F1026:F1089" si="77">SUM(C1026+D1026)</f>
        <v>222.16666666666666</v>
      </c>
      <c r="G1026" s="69">
        <f t="shared" si="76"/>
        <v>1.9660651666338185</v>
      </c>
      <c r="H1026" s="69"/>
      <c r="I1026" s="69"/>
      <c r="J1026" s="59">
        <v>10.481212108166156</v>
      </c>
      <c r="K1026" s="42">
        <f t="shared" si="72"/>
        <v>-6.9707527115468793E-2</v>
      </c>
    </row>
    <row r="1027" spans="1:11" x14ac:dyDescent="0.25">
      <c r="A1027" s="9">
        <v>2000</v>
      </c>
      <c r="B1027" s="10">
        <v>36747</v>
      </c>
      <c r="C1027" s="9">
        <v>222</v>
      </c>
      <c r="D1027" s="11">
        <v>0.20833333333333301</v>
      </c>
      <c r="E1027" s="36">
        <v>7.0083963942770442</v>
      </c>
      <c r="F1027" s="51">
        <f t="shared" si="77"/>
        <v>222.20833333333334</v>
      </c>
      <c r="G1027" s="69">
        <f t="shared" si="76"/>
        <v>1.9471089151447667</v>
      </c>
      <c r="H1027" s="69"/>
      <c r="I1027" s="69"/>
      <c r="J1027" s="59">
        <v>10.278931669035487</v>
      </c>
      <c r="K1027" s="42">
        <f t="shared" ref="K1027:K1090" si="78">E1027-E1026</f>
        <v>-0.13412011570954974</v>
      </c>
    </row>
    <row r="1028" spans="1:11" x14ac:dyDescent="0.25">
      <c r="A1028" s="9">
        <v>2000</v>
      </c>
      <c r="B1028" s="10">
        <v>36747</v>
      </c>
      <c r="C1028" s="9">
        <v>222</v>
      </c>
      <c r="D1028" s="11">
        <v>0.25</v>
      </c>
      <c r="E1028" s="36">
        <v>6.9077731689795101</v>
      </c>
      <c r="F1028" s="51">
        <f t="shared" si="77"/>
        <v>222.25</v>
      </c>
      <c r="G1028" s="69">
        <f t="shared" si="76"/>
        <v>1.9326473237550921</v>
      </c>
      <c r="H1028" s="69"/>
      <c r="I1028" s="69"/>
      <c r="J1028" s="59">
        <v>10.080555108161704</v>
      </c>
      <c r="K1028" s="42">
        <f t="shared" si="78"/>
        <v>-0.10062322529753409</v>
      </c>
    </row>
    <row r="1029" spans="1:11" x14ac:dyDescent="0.25">
      <c r="A1029" s="9">
        <v>2000</v>
      </c>
      <c r="B1029" s="10">
        <v>36747</v>
      </c>
      <c r="C1029" s="9">
        <v>222</v>
      </c>
      <c r="D1029" s="11">
        <v>0.29166666666666702</v>
      </c>
      <c r="E1029" s="7">
        <v>6.8693024984392022</v>
      </c>
      <c r="F1029" s="5">
        <f t="shared" si="77"/>
        <v>222.29166666666666</v>
      </c>
      <c r="G1029" s="67"/>
      <c r="H1029" s="67"/>
      <c r="I1029" s="67"/>
      <c r="J1029" s="59">
        <v>9.8860070832847775</v>
      </c>
      <c r="K1029" s="41">
        <f t="shared" si="78"/>
        <v>-3.847067054030795E-2</v>
      </c>
    </row>
    <row r="1030" spans="1:11" x14ac:dyDescent="0.25">
      <c r="A1030" s="9">
        <v>2000</v>
      </c>
      <c r="B1030" s="10">
        <v>36747</v>
      </c>
      <c r="C1030" s="9">
        <v>222</v>
      </c>
      <c r="D1030" s="11">
        <v>0.33333333333333298</v>
      </c>
      <c r="E1030" s="7">
        <v>6.8936828862407129</v>
      </c>
      <c r="F1030" s="5">
        <f t="shared" si="77"/>
        <v>222.33333333333334</v>
      </c>
      <c r="G1030" s="67"/>
      <c r="H1030" s="67"/>
      <c r="I1030" s="67"/>
      <c r="J1030" s="59">
        <v>9.7267549555783201</v>
      </c>
      <c r="K1030" s="41">
        <f t="shared" si="78"/>
        <v>2.438038780151075E-2</v>
      </c>
    </row>
    <row r="1031" spans="1:11" x14ac:dyDescent="0.25">
      <c r="A1031" s="9">
        <v>2000</v>
      </c>
      <c r="B1031" s="10">
        <v>36747</v>
      </c>
      <c r="C1031" s="9">
        <v>222</v>
      </c>
      <c r="D1031" s="11">
        <v>0.375</v>
      </c>
      <c r="E1031" s="7">
        <v>7.0291361333109812</v>
      </c>
      <c r="F1031" s="5">
        <f t="shared" si="77"/>
        <v>222.375</v>
      </c>
      <c r="G1031" s="67"/>
      <c r="H1031" s="67"/>
      <c r="I1031" s="67"/>
      <c r="J1031" s="59">
        <v>9.6637747366079676</v>
      </c>
      <c r="K1031" s="41">
        <f t="shared" si="78"/>
        <v>0.13545324707026829</v>
      </c>
    </row>
    <row r="1032" spans="1:11" x14ac:dyDescent="0.25">
      <c r="A1032" s="9">
        <v>2000</v>
      </c>
      <c r="B1032" s="10">
        <v>36747</v>
      </c>
      <c r="C1032" s="9">
        <v>222</v>
      </c>
      <c r="D1032" s="11">
        <v>0.41666666666666702</v>
      </c>
      <c r="E1032" s="7">
        <v>7.0103771124284053</v>
      </c>
      <c r="F1032" s="5">
        <f t="shared" si="77"/>
        <v>222.41666666666666</v>
      </c>
      <c r="G1032" s="67"/>
      <c r="H1032" s="67"/>
      <c r="I1032" s="67"/>
      <c r="J1032" s="59">
        <v>9.6324377151355005</v>
      </c>
      <c r="K1032" s="41">
        <f t="shared" si="78"/>
        <v>-1.8759020882575861E-2</v>
      </c>
    </row>
    <row r="1033" spans="1:11" x14ac:dyDescent="0.25">
      <c r="A1033" s="9">
        <v>2000</v>
      </c>
      <c r="B1033" s="10">
        <v>36747</v>
      </c>
      <c r="C1033" s="9">
        <v>222</v>
      </c>
      <c r="D1033" s="11">
        <v>0.45833333333333298</v>
      </c>
      <c r="E1033" s="7">
        <v>7.1858837768494688</v>
      </c>
      <c r="F1033" s="5">
        <f t="shared" si="77"/>
        <v>222.45833333333334</v>
      </c>
      <c r="G1033" s="67"/>
      <c r="H1033" s="67"/>
      <c r="I1033" s="67"/>
      <c r="J1033" s="59">
        <v>9.5081025146971783</v>
      </c>
      <c r="K1033" s="41">
        <f t="shared" si="78"/>
        <v>0.17550666442106344</v>
      </c>
    </row>
    <row r="1034" spans="1:11" x14ac:dyDescent="0.25">
      <c r="A1034" s="9">
        <v>2000</v>
      </c>
      <c r="B1034" s="10">
        <v>36747</v>
      </c>
      <c r="C1034" s="9">
        <v>222</v>
      </c>
      <c r="D1034" s="11">
        <v>0.5</v>
      </c>
      <c r="E1034" s="7">
        <v>7.1974883039315243</v>
      </c>
      <c r="F1034" s="5">
        <f t="shared" si="77"/>
        <v>222.5</v>
      </c>
      <c r="G1034" s="67"/>
      <c r="H1034" s="67"/>
      <c r="I1034" s="67"/>
      <c r="J1034" s="59">
        <v>9.6324377151355005</v>
      </c>
      <c r="K1034" s="41">
        <f t="shared" si="78"/>
        <v>1.1604527082055505E-2</v>
      </c>
    </row>
    <row r="1035" spans="1:11" x14ac:dyDescent="0.25">
      <c r="A1035" s="9">
        <v>2000</v>
      </c>
      <c r="B1035" s="10">
        <v>36747</v>
      </c>
      <c r="C1035" s="9">
        <v>222</v>
      </c>
      <c r="D1035" s="11">
        <v>0.54166666666666696</v>
      </c>
      <c r="E1035" s="7">
        <v>7.211075020545918</v>
      </c>
      <c r="F1035" s="5">
        <f t="shared" si="77"/>
        <v>222.54166666666666</v>
      </c>
      <c r="G1035" s="67"/>
      <c r="H1035" s="67"/>
      <c r="I1035" s="67"/>
      <c r="J1035" s="59">
        <v>9.6952137062002972</v>
      </c>
      <c r="K1035" s="41">
        <f t="shared" si="78"/>
        <v>1.3586716614393701E-2</v>
      </c>
    </row>
    <row r="1036" spans="1:11" x14ac:dyDescent="0.25">
      <c r="A1036" s="9">
        <v>2000</v>
      </c>
      <c r="B1036" s="10">
        <v>36747</v>
      </c>
      <c r="C1036" s="9">
        <v>222</v>
      </c>
      <c r="D1036" s="11">
        <v>0.58333333333333304</v>
      </c>
      <c r="E1036" s="7">
        <v>7.3819421568064172</v>
      </c>
      <c r="F1036" s="5">
        <f t="shared" si="77"/>
        <v>222.58333333333334</v>
      </c>
      <c r="G1036" s="67"/>
      <c r="H1036" s="67"/>
      <c r="I1036" s="67"/>
      <c r="J1036" s="59">
        <v>9.6324377151355005</v>
      </c>
      <c r="K1036" s="41">
        <f t="shared" si="78"/>
        <v>0.17086713626049921</v>
      </c>
    </row>
    <row r="1037" spans="1:11" x14ac:dyDescent="0.25">
      <c r="A1037" s="9">
        <v>2000</v>
      </c>
      <c r="B1037" s="10">
        <v>36747</v>
      </c>
      <c r="C1037" s="9">
        <v>222</v>
      </c>
      <c r="D1037" s="11">
        <v>0.625</v>
      </c>
      <c r="E1037" s="7">
        <v>7.5305879533360622</v>
      </c>
      <c r="F1037" s="5">
        <f t="shared" si="77"/>
        <v>222.625</v>
      </c>
      <c r="G1037" s="67"/>
      <c r="H1037" s="67"/>
      <c r="I1037" s="67"/>
      <c r="J1037" s="59">
        <v>9.8539494221027244</v>
      </c>
      <c r="K1037" s="41">
        <f t="shared" si="78"/>
        <v>0.14864579652964505</v>
      </c>
    </row>
    <row r="1038" spans="1:11" x14ac:dyDescent="0.25">
      <c r="A1038" s="9">
        <v>2000</v>
      </c>
      <c r="B1038" s="10">
        <v>36747</v>
      </c>
      <c r="C1038" s="9">
        <v>222</v>
      </c>
      <c r="D1038" s="11">
        <v>0.66666666666666696</v>
      </c>
      <c r="E1038" s="7">
        <v>7.5175586498260119</v>
      </c>
      <c r="F1038" s="5">
        <f t="shared" si="77"/>
        <v>222.66666666666666</v>
      </c>
      <c r="G1038" s="67"/>
      <c r="H1038" s="67"/>
      <c r="I1038" s="67"/>
      <c r="J1038" s="59">
        <v>10.080555108161704</v>
      </c>
      <c r="K1038" s="41">
        <f t="shared" si="78"/>
        <v>-1.3029303510050383E-2</v>
      </c>
    </row>
    <row r="1039" spans="1:11" x14ac:dyDescent="0.25">
      <c r="A1039" s="9">
        <v>2000</v>
      </c>
      <c r="B1039" s="10">
        <v>36747</v>
      </c>
      <c r="C1039" s="9">
        <v>222</v>
      </c>
      <c r="D1039" s="11">
        <v>0.70833333333333304</v>
      </c>
      <c r="E1039" s="7">
        <v>7.5038816843446732</v>
      </c>
      <c r="F1039" s="5">
        <f t="shared" si="77"/>
        <v>222.70833333333334</v>
      </c>
      <c r="G1039" s="67"/>
      <c r="H1039" s="67"/>
      <c r="I1039" s="67"/>
      <c r="J1039" s="59">
        <v>10.015284052094785</v>
      </c>
      <c r="K1039" s="41">
        <f t="shared" si="78"/>
        <v>-1.3676965481338677E-2</v>
      </c>
    </row>
    <row r="1040" spans="1:11" x14ac:dyDescent="0.25">
      <c r="A1040" s="9">
        <v>2000</v>
      </c>
      <c r="B1040" s="10">
        <v>36747</v>
      </c>
      <c r="C1040" s="9">
        <v>222</v>
      </c>
      <c r="D1040" s="11">
        <v>0.75</v>
      </c>
      <c r="E1040" s="7">
        <v>7.5786799319987219</v>
      </c>
      <c r="F1040" s="5">
        <f t="shared" si="77"/>
        <v>222.75</v>
      </c>
      <c r="G1040" s="67"/>
      <c r="H1040" s="67"/>
      <c r="I1040" s="67"/>
      <c r="J1040" s="59">
        <v>9.9504356226307049</v>
      </c>
      <c r="K1040" s="41">
        <f t="shared" si="78"/>
        <v>7.4798247654048744E-2</v>
      </c>
    </row>
    <row r="1041" spans="1:11" x14ac:dyDescent="0.25">
      <c r="A1041" s="9">
        <v>2000</v>
      </c>
      <c r="B1041" s="10">
        <v>36747</v>
      </c>
      <c r="C1041" s="9">
        <v>222</v>
      </c>
      <c r="D1041" s="11">
        <v>0.79166666666666696</v>
      </c>
      <c r="E1041" s="7">
        <v>7.5290729280411224</v>
      </c>
      <c r="F1041" s="5">
        <f t="shared" si="77"/>
        <v>222.79166666666666</v>
      </c>
      <c r="G1041" s="67"/>
      <c r="H1041" s="67"/>
      <c r="I1041" s="67"/>
      <c r="J1041" s="59">
        <v>9.9504356226307049</v>
      </c>
      <c r="K1041" s="41">
        <f t="shared" si="78"/>
        <v>-4.9607003957599538E-2</v>
      </c>
    </row>
    <row r="1042" spans="1:11" x14ac:dyDescent="0.25">
      <c r="A1042" s="9">
        <v>2000</v>
      </c>
      <c r="B1042" s="10">
        <v>36747</v>
      </c>
      <c r="C1042" s="9">
        <v>222</v>
      </c>
      <c r="D1042" s="11">
        <v>0.83333333333333304</v>
      </c>
      <c r="E1042" s="36">
        <v>7.6188532164609182</v>
      </c>
      <c r="F1042" s="51">
        <f t="shared" si="77"/>
        <v>222.83333333333334</v>
      </c>
      <c r="G1042" s="69">
        <f>LN(E1042)</f>
        <v>2.0306258618453774</v>
      </c>
      <c r="H1042" s="69"/>
      <c r="I1042" s="69"/>
      <c r="J1042" s="59">
        <v>9.9504356226307049</v>
      </c>
      <c r="K1042" s="41">
        <f t="shared" si="78"/>
        <v>8.9780288419795795E-2</v>
      </c>
    </row>
    <row r="1043" spans="1:11" x14ac:dyDescent="0.25">
      <c r="A1043" s="9">
        <v>2000</v>
      </c>
      <c r="B1043" s="10">
        <v>36747</v>
      </c>
      <c r="C1043" s="9">
        <v>222</v>
      </c>
      <c r="D1043" s="11">
        <v>0.875</v>
      </c>
      <c r="E1043" s="36">
        <v>7.5217382013959178</v>
      </c>
      <c r="F1043" s="51">
        <f t="shared" si="77"/>
        <v>222.875</v>
      </c>
      <c r="G1043" s="69">
        <f t="shared" ref="G1043:G1053" si="79">LN(E1043)</f>
        <v>2.0177972550547842</v>
      </c>
      <c r="H1043" s="69"/>
      <c r="I1043" s="69"/>
      <c r="J1043" s="59">
        <v>10.015284052094785</v>
      </c>
      <c r="K1043" s="42">
        <f t="shared" si="78"/>
        <v>-9.7115015065000421E-2</v>
      </c>
    </row>
    <row r="1044" spans="1:11" x14ac:dyDescent="0.25">
      <c r="A1044" s="9">
        <v>2000</v>
      </c>
      <c r="B1044" s="10">
        <v>36747</v>
      </c>
      <c r="C1044" s="9">
        <v>222</v>
      </c>
      <c r="D1044" s="11">
        <v>0.91666666666666696</v>
      </c>
      <c r="E1044" s="36">
        <v>7.4116356299889601</v>
      </c>
      <c r="F1044" s="51">
        <f t="shared" si="77"/>
        <v>222.91666666666666</v>
      </c>
      <c r="G1044" s="69">
        <f t="shared" si="79"/>
        <v>2.0030511477421293</v>
      </c>
      <c r="H1044" s="69"/>
      <c r="I1044" s="69"/>
      <c r="J1044" s="59">
        <v>9.9181690370297844</v>
      </c>
      <c r="K1044" s="42">
        <f t="shared" si="78"/>
        <v>-0.11010257140695767</v>
      </c>
    </row>
    <row r="1045" spans="1:11" s="35" customFormat="1" x14ac:dyDescent="0.25">
      <c r="A1045" s="38">
        <v>2000</v>
      </c>
      <c r="B1045" s="39">
        <v>36747</v>
      </c>
      <c r="C1045" s="38">
        <v>222</v>
      </c>
      <c r="D1045" s="40">
        <v>0.95833333333333337</v>
      </c>
      <c r="E1045" s="37">
        <v>7.312198825385444</v>
      </c>
      <c r="F1045" s="52">
        <f t="shared" si="77"/>
        <v>222.95833333333334</v>
      </c>
      <c r="G1045" s="70">
        <f t="shared" si="79"/>
        <v>1.989544025437721</v>
      </c>
      <c r="H1045" s="70"/>
      <c r="I1045" s="70"/>
      <c r="J1045" s="60">
        <v>9.6637747366079676</v>
      </c>
      <c r="K1045" s="37">
        <f t="shared" si="78"/>
        <v>-9.9436804603516116E-2</v>
      </c>
    </row>
    <row r="1046" spans="1:11" x14ac:dyDescent="0.25">
      <c r="A1046" s="9">
        <v>2000</v>
      </c>
      <c r="B1046" s="10">
        <v>36748</v>
      </c>
      <c r="C1046" s="9">
        <v>223</v>
      </c>
      <c r="D1046" s="11">
        <v>0</v>
      </c>
      <c r="E1046" s="36">
        <v>7.0873556602354242</v>
      </c>
      <c r="F1046" s="51">
        <f t="shared" si="77"/>
        <v>223</v>
      </c>
      <c r="G1046" s="69">
        <f t="shared" si="79"/>
        <v>1.9583123034476109</v>
      </c>
      <c r="H1046" s="69"/>
      <c r="I1046" s="69"/>
      <c r="J1046" s="59">
        <v>9.3853722290815895</v>
      </c>
      <c r="K1046" s="42">
        <f t="shared" si="78"/>
        <v>-0.22484316515001979</v>
      </c>
    </row>
    <row r="1047" spans="1:11" x14ac:dyDescent="0.25">
      <c r="A1047" s="9">
        <v>2000</v>
      </c>
      <c r="B1047" s="10">
        <v>36748</v>
      </c>
      <c r="C1047" s="9">
        <v>223</v>
      </c>
      <c r="D1047" s="11">
        <v>4.1666666666666664E-2</v>
      </c>
      <c r="E1047" s="36">
        <v>6.9162751155270463</v>
      </c>
      <c r="F1047" s="51">
        <f t="shared" si="77"/>
        <v>223.04166666666666</v>
      </c>
      <c r="G1047" s="69">
        <f t="shared" si="79"/>
        <v>1.9338773466028836</v>
      </c>
      <c r="H1047" s="69"/>
      <c r="I1047" s="69"/>
      <c r="J1047" s="59">
        <v>9.0559711106836094</v>
      </c>
      <c r="K1047" s="42">
        <f t="shared" si="78"/>
        <v>-0.17108054470837786</v>
      </c>
    </row>
    <row r="1048" spans="1:11" x14ac:dyDescent="0.25">
      <c r="A1048" s="9">
        <v>2000</v>
      </c>
      <c r="B1048" s="10">
        <v>36748</v>
      </c>
      <c r="C1048" s="9">
        <v>223</v>
      </c>
      <c r="D1048" s="11">
        <v>8.3333333333333301E-2</v>
      </c>
      <c r="E1048" s="36">
        <v>6.7974472156346817</v>
      </c>
      <c r="F1048" s="51">
        <f t="shared" si="77"/>
        <v>223.08333333333334</v>
      </c>
      <c r="G1048" s="69">
        <f t="shared" si="79"/>
        <v>1.9165471322327989</v>
      </c>
      <c r="H1048" s="69"/>
      <c r="I1048" s="69"/>
      <c r="J1048" s="59">
        <v>8.7097956702966606</v>
      </c>
      <c r="K1048" s="42">
        <f t="shared" si="78"/>
        <v>-0.11882789989236464</v>
      </c>
    </row>
    <row r="1049" spans="1:11" x14ac:dyDescent="0.25">
      <c r="A1049" s="9">
        <v>2000</v>
      </c>
      <c r="B1049" s="10">
        <v>36748</v>
      </c>
      <c r="C1049" s="9">
        <v>223</v>
      </c>
      <c r="D1049" s="11">
        <v>0.125</v>
      </c>
      <c r="E1049" s="36">
        <v>6.6104021941634166</v>
      </c>
      <c r="F1049" s="51">
        <f t="shared" si="77"/>
        <v>223.125</v>
      </c>
      <c r="G1049" s="69">
        <f t="shared" si="79"/>
        <v>1.8886444983307502</v>
      </c>
      <c r="H1049" s="69"/>
      <c r="I1049" s="69"/>
      <c r="J1049" s="59">
        <v>8.4314463695317876</v>
      </c>
      <c r="K1049" s="42">
        <f t="shared" si="78"/>
        <v>-0.18704502147126512</v>
      </c>
    </row>
    <row r="1050" spans="1:11" x14ac:dyDescent="0.25">
      <c r="A1050" s="9">
        <v>2000</v>
      </c>
      <c r="B1050" s="10">
        <v>36748</v>
      </c>
      <c r="C1050" s="9">
        <v>223</v>
      </c>
      <c r="D1050" s="11">
        <v>0.16666666666666699</v>
      </c>
      <c r="E1050" s="36">
        <v>6.4639769489770424</v>
      </c>
      <c r="F1050" s="51">
        <f t="shared" si="77"/>
        <v>223.16666666666666</v>
      </c>
      <c r="G1050" s="69">
        <f t="shared" si="79"/>
        <v>1.866244755150716</v>
      </c>
      <c r="H1050" s="69"/>
      <c r="I1050" s="69"/>
      <c r="J1050" s="59">
        <v>8.1619926084752148</v>
      </c>
      <c r="K1050" s="42">
        <f t="shared" si="78"/>
        <v>-0.14642524518637412</v>
      </c>
    </row>
    <row r="1051" spans="1:11" x14ac:dyDescent="0.25">
      <c r="A1051" s="9">
        <v>2000</v>
      </c>
      <c r="B1051" s="10">
        <v>36748</v>
      </c>
      <c r="C1051" s="9">
        <v>223</v>
      </c>
      <c r="D1051" s="11">
        <v>0.20833333333333301</v>
      </c>
      <c r="E1051" s="36">
        <v>6.3307184688470031</v>
      </c>
      <c r="F1051" s="51">
        <f t="shared" si="77"/>
        <v>223.20833333333334</v>
      </c>
      <c r="G1051" s="69">
        <f t="shared" si="79"/>
        <v>1.8454137319027191</v>
      </c>
      <c r="H1051" s="69"/>
      <c r="I1051" s="69"/>
      <c r="J1051" s="59">
        <v>7.952643040835369</v>
      </c>
      <c r="K1051" s="42">
        <f t="shared" si="78"/>
        <v>-0.13325848013003938</v>
      </c>
    </row>
    <row r="1052" spans="1:11" x14ac:dyDescent="0.25">
      <c r="A1052" s="9">
        <v>2000</v>
      </c>
      <c r="B1052" s="10">
        <v>36748</v>
      </c>
      <c r="C1052" s="9">
        <v>223</v>
      </c>
      <c r="D1052" s="11">
        <v>0.25</v>
      </c>
      <c r="E1052" s="36">
        <v>6.2640170795063348</v>
      </c>
      <c r="F1052" s="51">
        <f t="shared" si="77"/>
        <v>223.25</v>
      </c>
      <c r="G1052" s="69">
        <f t="shared" si="79"/>
        <v>1.8348216852981842</v>
      </c>
      <c r="H1052" s="69"/>
      <c r="I1052" s="69"/>
      <c r="J1052" s="59">
        <v>7.7738717219035776</v>
      </c>
      <c r="K1052" s="42">
        <f t="shared" si="78"/>
        <v>-6.6701389340668271E-2</v>
      </c>
    </row>
    <row r="1053" spans="1:11" x14ac:dyDescent="0.25">
      <c r="A1053" s="9">
        <v>2000</v>
      </c>
      <c r="B1053" s="10">
        <v>36748</v>
      </c>
      <c r="C1053" s="9">
        <v>223</v>
      </c>
      <c r="D1053" s="11">
        <v>0.29166666666666702</v>
      </c>
      <c r="E1053" s="36">
        <v>6.2041075994510377</v>
      </c>
      <c r="F1053" s="51">
        <f t="shared" si="77"/>
        <v>223.29166666666666</v>
      </c>
      <c r="G1053" s="69">
        <f t="shared" si="79"/>
        <v>1.8252115887246678</v>
      </c>
      <c r="H1053" s="69"/>
      <c r="I1053" s="69"/>
      <c r="J1053" s="59">
        <v>7.6486436493561261</v>
      </c>
      <c r="K1053" s="42">
        <f t="shared" si="78"/>
        <v>-5.990948005529706E-2</v>
      </c>
    </row>
    <row r="1054" spans="1:11" x14ac:dyDescent="0.25">
      <c r="A1054" s="9">
        <v>2000</v>
      </c>
      <c r="B1054" s="10">
        <v>36748</v>
      </c>
      <c r="C1054" s="9">
        <v>223</v>
      </c>
      <c r="D1054" s="11">
        <v>0.33333333333333298</v>
      </c>
      <c r="E1054" s="7">
        <v>6.2144925202815351</v>
      </c>
      <c r="F1054" s="5">
        <f t="shared" si="77"/>
        <v>223.33333333333334</v>
      </c>
      <c r="G1054" s="67"/>
      <c r="H1054" s="67"/>
      <c r="I1054" s="67"/>
      <c r="J1054" s="59">
        <v>7.5744771914333793</v>
      </c>
      <c r="K1054" s="41">
        <f t="shared" si="78"/>
        <v>1.0384920830497357E-2</v>
      </c>
    </row>
    <row r="1055" spans="1:11" x14ac:dyDescent="0.25">
      <c r="A1055" s="9">
        <v>2000</v>
      </c>
      <c r="B1055" s="10">
        <v>36748</v>
      </c>
      <c r="C1055" s="9">
        <v>223</v>
      </c>
      <c r="D1055" s="11">
        <v>0.375</v>
      </c>
      <c r="E1055" s="7">
        <v>6.2287494981489848</v>
      </c>
      <c r="F1055" s="5">
        <f t="shared" si="77"/>
        <v>223.375</v>
      </c>
      <c r="G1055" s="67"/>
      <c r="H1055" s="67"/>
      <c r="I1055" s="67"/>
      <c r="J1055" s="59">
        <v>7.5991190901313264</v>
      </c>
      <c r="K1055" s="41">
        <f t="shared" si="78"/>
        <v>1.4256977867449727E-2</v>
      </c>
    </row>
    <row r="1056" spans="1:11" x14ac:dyDescent="0.25">
      <c r="A1056" s="9">
        <v>2000</v>
      </c>
      <c r="B1056" s="10">
        <v>36748</v>
      </c>
      <c r="C1056" s="9">
        <v>223</v>
      </c>
      <c r="D1056" s="11">
        <v>0.41666666666666702</v>
      </c>
      <c r="E1056" s="7">
        <v>6.2534715638546476</v>
      </c>
      <c r="F1056" s="5">
        <f t="shared" si="77"/>
        <v>223.41666666666666</v>
      </c>
      <c r="G1056" s="67"/>
      <c r="H1056" s="67"/>
      <c r="I1056" s="67"/>
      <c r="J1056" s="59">
        <v>7.5991190901313264</v>
      </c>
      <c r="K1056" s="41">
        <f t="shared" si="78"/>
        <v>2.4722065705662821E-2</v>
      </c>
    </row>
    <row r="1057" spans="1:11" x14ac:dyDescent="0.25">
      <c r="A1057" s="9">
        <v>2000</v>
      </c>
      <c r="B1057" s="10">
        <v>36748</v>
      </c>
      <c r="C1057" s="9">
        <v>223</v>
      </c>
      <c r="D1057" s="11">
        <v>0.45833333333333298</v>
      </c>
      <c r="E1057" s="7">
        <v>6.4944755871510633</v>
      </c>
      <c r="F1057" s="5">
        <f t="shared" si="77"/>
        <v>223.45833333333334</v>
      </c>
      <c r="G1057" s="67"/>
      <c r="H1057" s="67"/>
      <c r="I1057" s="67"/>
      <c r="J1057" s="59">
        <v>7.6238411558369892</v>
      </c>
      <c r="K1057" s="41">
        <f t="shared" si="78"/>
        <v>0.24100402329641568</v>
      </c>
    </row>
    <row r="1058" spans="1:11" x14ac:dyDescent="0.25">
      <c r="A1058" s="9">
        <v>2000</v>
      </c>
      <c r="B1058" s="10">
        <v>36748</v>
      </c>
      <c r="C1058" s="9">
        <v>223</v>
      </c>
      <c r="D1058" s="11">
        <v>0.5</v>
      </c>
      <c r="E1058" s="7">
        <v>6.5942598407971333</v>
      </c>
      <c r="F1058" s="5">
        <f t="shared" si="77"/>
        <v>223.5</v>
      </c>
      <c r="G1058" s="67"/>
      <c r="H1058" s="67"/>
      <c r="I1058" s="67"/>
      <c r="J1058" s="59">
        <v>7.952643040835369</v>
      </c>
      <c r="K1058" s="41">
        <f t="shared" si="78"/>
        <v>9.978425364607002E-2</v>
      </c>
    </row>
    <row r="1059" spans="1:11" x14ac:dyDescent="0.25">
      <c r="A1059" s="9">
        <v>2000</v>
      </c>
      <c r="B1059" s="10">
        <v>36748</v>
      </c>
      <c r="C1059" s="9">
        <v>223</v>
      </c>
      <c r="D1059" s="11">
        <v>0.54166666666666696</v>
      </c>
      <c r="E1059" s="7">
        <v>6.7009922814057807</v>
      </c>
      <c r="F1059" s="5">
        <f t="shared" si="77"/>
        <v>223.54166666666666</v>
      </c>
      <c r="G1059" s="67"/>
      <c r="H1059" s="67"/>
      <c r="I1059" s="67"/>
      <c r="J1059" s="59">
        <v>8.1619926084752148</v>
      </c>
      <c r="K1059" s="41">
        <f t="shared" si="78"/>
        <v>0.10673244060864739</v>
      </c>
    </row>
    <row r="1060" spans="1:11" x14ac:dyDescent="0.25">
      <c r="A1060" s="9">
        <v>2000</v>
      </c>
      <c r="B1060" s="10">
        <v>36748</v>
      </c>
      <c r="C1060" s="9">
        <v>223</v>
      </c>
      <c r="D1060" s="11">
        <v>0.58333333333333304</v>
      </c>
      <c r="E1060" s="7">
        <v>6.8248770754209342</v>
      </c>
      <c r="F1060" s="5">
        <f t="shared" si="77"/>
        <v>223.58333333333334</v>
      </c>
      <c r="G1060" s="67"/>
      <c r="H1060" s="67"/>
      <c r="I1060" s="67"/>
      <c r="J1060" s="59">
        <v>8.2687250490838622</v>
      </c>
      <c r="K1060" s="41">
        <f t="shared" si="78"/>
        <v>0.12388479401515351</v>
      </c>
    </row>
    <row r="1061" spans="1:11" x14ac:dyDescent="0.25">
      <c r="A1061" s="9">
        <v>2000</v>
      </c>
      <c r="B1061" s="10">
        <v>36748</v>
      </c>
      <c r="C1061" s="9">
        <v>223</v>
      </c>
      <c r="D1061" s="11">
        <v>0.625</v>
      </c>
      <c r="E1061" s="7">
        <v>7.0416202296874575</v>
      </c>
      <c r="F1061" s="5">
        <f t="shared" si="77"/>
        <v>223.625</v>
      </c>
      <c r="G1061" s="67"/>
      <c r="H1061" s="67"/>
      <c r="I1061" s="67"/>
      <c r="J1061" s="59">
        <v>8.4588762293180402</v>
      </c>
      <c r="K1061" s="41">
        <f t="shared" si="78"/>
        <v>0.21674315426652324</v>
      </c>
    </row>
    <row r="1062" spans="1:11" x14ac:dyDescent="0.25">
      <c r="A1062" s="9">
        <v>2000</v>
      </c>
      <c r="B1062" s="10">
        <v>36748</v>
      </c>
      <c r="C1062" s="9">
        <v>223</v>
      </c>
      <c r="D1062" s="11">
        <v>0.66666666666666696</v>
      </c>
      <c r="E1062" s="7">
        <v>7.087676322350255</v>
      </c>
      <c r="F1062" s="5">
        <f t="shared" si="77"/>
        <v>223.66666666666666</v>
      </c>
      <c r="G1062" s="67"/>
      <c r="H1062" s="67"/>
      <c r="I1062" s="67"/>
      <c r="J1062" s="59">
        <v>8.7097956702966606</v>
      </c>
      <c r="K1062" s="41">
        <f t="shared" si="78"/>
        <v>4.6056092662797532E-2</v>
      </c>
    </row>
    <row r="1063" spans="1:11" x14ac:dyDescent="0.25">
      <c r="A1063" s="9">
        <v>2000</v>
      </c>
      <c r="B1063" s="10">
        <v>36748</v>
      </c>
      <c r="C1063" s="9">
        <v>223</v>
      </c>
      <c r="D1063" s="11">
        <v>0.70833333333333304</v>
      </c>
      <c r="E1063" s="7">
        <v>7.1472512262894137</v>
      </c>
      <c r="F1063" s="5">
        <f t="shared" si="77"/>
        <v>223.70833333333334</v>
      </c>
      <c r="G1063" s="67"/>
      <c r="H1063" s="67"/>
      <c r="I1063" s="67"/>
      <c r="J1063" s="59">
        <v>8.8811968771198693</v>
      </c>
      <c r="K1063" s="41">
        <f t="shared" si="78"/>
        <v>5.9574903939158652E-2</v>
      </c>
    </row>
    <row r="1064" spans="1:11" x14ac:dyDescent="0.25">
      <c r="A1064" s="9">
        <v>2000</v>
      </c>
      <c r="B1064" s="10">
        <v>36748</v>
      </c>
      <c r="C1064" s="9">
        <v>223</v>
      </c>
      <c r="D1064" s="11">
        <v>0.75</v>
      </c>
      <c r="E1064" s="7">
        <v>7.0988274981383999</v>
      </c>
      <c r="F1064" s="5">
        <f t="shared" si="77"/>
        <v>223.75</v>
      </c>
      <c r="G1064" s="67"/>
      <c r="H1064" s="67"/>
      <c r="I1064" s="67"/>
      <c r="J1064" s="59">
        <v>8.9973341812919703</v>
      </c>
      <c r="K1064" s="41">
        <f t="shared" si="78"/>
        <v>-4.8423728151013812E-2</v>
      </c>
    </row>
    <row r="1065" spans="1:11" x14ac:dyDescent="0.25">
      <c r="A1065" s="9">
        <v>2000</v>
      </c>
      <c r="B1065" s="10">
        <v>36748</v>
      </c>
      <c r="C1065" s="9">
        <v>223</v>
      </c>
      <c r="D1065" s="11">
        <v>0.79166666666666696</v>
      </c>
      <c r="E1065" s="7">
        <v>7.1851542933003048</v>
      </c>
      <c r="F1065" s="5">
        <f t="shared" si="77"/>
        <v>223.79166666666666</v>
      </c>
      <c r="G1065" s="67"/>
      <c r="H1065" s="67"/>
      <c r="I1065" s="67"/>
      <c r="J1065" s="59">
        <v>8.9681582472373353</v>
      </c>
      <c r="K1065" s="41">
        <f t="shared" si="78"/>
        <v>8.632679516190489E-2</v>
      </c>
    </row>
    <row r="1066" spans="1:11" x14ac:dyDescent="0.25">
      <c r="A1066" s="9">
        <v>2000</v>
      </c>
      <c r="B1066" s="10">
        <v>36748</v>
      </c>
      <c r="C1066" s="9">
        <v>223</v>
      </c>
      <c r="D1066" s="11">
        <v>0.83333333333333304</v>
      </c>
      <c r="E1066" s="36">
        <v>7.1966539322456073</v>
      </c>
      <c r="F1066" s="51">
        <f t="shared" si="77"/>
        <v>223.83333333333334</v>
      </c>
      <c r="G1066" s="69">
        <f>LN(E1066)</f>
        <v>1.9736161863682413</v>
      </c>
      <c r="H1066" s="69"/>
      <c r="I1066" s="69"/>
      <c r="J1066" s="59">
        <v>8.9973341812919703</v>
      </c>
      <c r="K1066" s="41">
        <f t="shared" si="78"/>
        <v>1.1499638945302593E-2</v>
      </c>
    </row>
    <row r="1067" spans="1:11" x14ac:dyDescent="0.25">
      <c r="A1067" s="9">
        <v>2000</v>
      </c>
      <c r="B1067" s="10">
        <v>36748</v>
      </c>
      <c r="C1067" s="9">
        <v>223</v>
      </c>
      <c r="D1067" s="11">
        <v>0.875</v>
      </c>
      <c r="E1067" s="36">
        <v>7.069746173788241</v>
      </c>
      <c r="F1067" s="51">
        <f t="shared" si="77"/>
        <v>223.875</v>
      </c>
      <c r="G1067" s="69">
        <f t="shared" ref="G1067:G1073" si="80">LN(E1067)</f>
        <v>1.9558245773952867</v>
      </c>
      <c r="H1067" s="69"/>
      <c r="I1067" s="69"/>
      <c r="J1067" s="59">
        <v>9.0854327246116835</v>
      </c>
      <c r="K1067" s="42">
        <f t="shared" si="78"/>
        <v>-0.12690775845736635</v>
      </c>
    </row>
    <row r="1068" spans="1:11" x14ac:dyDescent="0.25">
      <c r="A1068" s="9">
        <v>2000</v>
      </c>
      <c r="B1068" s="10">
        <v>36748</v>
      </c>
      <c r="C1068" s="9">
        <v>223</v>
      </c>
      <c r="D1068" s="11">
        <v>0.91666666666666696</v>
      </c>
      <c r="E1068" s="36">
        <v>6.9446105236566016</v>
      </c>
      <c r="F1068" s="51">
        <f t="shared" si="77"/>
        <v>223.91666666666666</v>
      </c>
      <c r="G1068" s="69">
        <f t="shared" si="80"/>
        <v>1.9379658945267182</v>
      </c>
      <c r="H1068" s="69"/>
      <c r="I1068" s="69"/>
      <c r="J1068" s="59">
        <v>8.9390769228871765</v>
      </c>
      <c r="K1068" s="42">
        <f t="shared" si="78"/>
        <v>-0.12513565013163941</v>
      </c>
    </row>
    <row r="1069" spans="1:11" s="35" customFormat="1" x14ac:dyDescent="0.25">
      <c r="A1069" s="38">
        <v>2000</v>
      </c>
      <c r="B1069" s="39">
        <v>36748</v>
      </c>
      <c r="C1069" s="38">
        <v>223</v>
      </c>
      <c r="D1069" s="40">
        <v>0.95833333333333337</v>
      </c>
      <c r="E1069" s="37">
        <v>6.8664243972501025</v>
      </c>
      <c r="F1069" s="52">
        <f t="shared" si="77"/>
        <v>223.95833333333334</v>
      </c>
      <c r="G1069" s="70">
        <f t="shared" si="80"/>
        <v>1.9266435045511343</v>
      </c>
      <c r="H1069" s="70"/>
      <c r="I1069" s="70"/>
      <c r="J1069" s="60">
        <v>8.7381310784262158</v>
      </c>
      <c r="K1069" s="37">
        <f t="shared" si="78"/>
        <v>-7.8186126406499135E-2</v>
      </c>
    </row>
    <row r="1070" spans="1:11" x14ac:dyDescent="0.25">
      <c r="A1070" s="9">
        <v>2000</v>
      </c>
      <c r="B1070" s="10">
        <v>36749</v>
      </c>
      <c r="C1070" s="9">
        <v>224</v>
      </c>
      <c r="D1070" s="11">
        <v>0</v>
      </c>
      <c r="E1070" s="36">
        <v>6.8078773624173472</v>
      </c>
      <c r="F1070" s="51">
        <f t="shared" si="77"/>
        <v>224</v>
      </c>
      <c r="G1070" s="69">
        <f t="shared" si="80"/>
        <v>1.9180803773628405</v>
      </c>
      <c r="H1070" s="69"/>
      <c r="I1070" s="69"/>
      <c r="J1070" s="59">
        <v>8.5694909465899105</v>
      </c>
      <c r="K1070" s="42">
        <f t="shared" si="78"/>
        <v>-5.8547034832755251E-2</v>
      </c>
    </row>
    <row r="1071" spans="1:11" x14ac:dyDescent="0.25">
      <c r="A1071" s="9">
        <v>2000</v>
      </c>
      <c r="B1071" s="10">
        <v>36749</v>
      </c>
      <c r="C1071" s="9">
        <v>224</v>
      </c>
      <c r="D1071" s="11">
        <v>4.1666666666666664E-2</v>
      </c>
      <c r="E1071" s="36">
        <v>6.7359300167917295</v>
      </c>
      <c r="F1071" s="51">
        <f t="shared" si="77"/>
        <v>224.04166666666666</v>
      </c>
      <c r="G1071" s="69">
        <f t="shared" si="80"/>
        <v>1.9074558874548986</v>
      </c>
      <c r="H1071" s="69"/>
      <c r="I1071" s="69"/>
      <c r="J1071" s="59">
        <v>8.4588762293180402</v>
      </c>
      <c r="K1071" s="42">
        <f t="shared" si="78"/>
        <v>-7.1947345625617665E-2</v>
      </c>
    </row>
    <row r="1072" spans="1:11" x14ac:dyDescent="0.25">
      <c r="A1072" s="9">
        <v>2000</v>
      </c>
      <c r="B1072" s="10">
        <v>36749</v>
      </c>
      <c r="C1072" s="9">
        <v>224</v>
      </c>
      <c r="D1072" s="11">
        <v>8.3333333333333301E-2</v>
      </c>
      <c r="E1072" s="36">
        <v>6.7086777638829593</v>
      </c>
      <c r="F1072" s="51">
        <f t="shared" si="77"/>
        <v>224.08333333333334</v>
      </c>
      <c r="G1072" s="69">
        <f t="shared" si="80"/>
        <v>1.9034018770028918</v>
      </c>
      <c r="H1072" s="69"/>
      <c r="I1072" s="69"/>
      <c r="J1072" s="59">
        <v>8.4041054574009326</v>
      </c>
      <c r="K1072" s="42">
        <f t="shared" si="78"/>
        <v>-2.7252252908770203E-2</v>
      </c>
    </row>
    <row r="1073" spans="1:11" x14ac:dyDescent="0.25">
      <c r="A1073" s="9">
        <v>2000</v>
      </c>
      <c r="B1073" s="10">
        <v>36749</v>
      </c>
      <c r="C1073" s="9">
        <v>224</v>
      </c>
      <c r="D1073" s="11">
        <v>0.125</v>
      </c>
      <c r="E1073" s="36">
        <v>6.6274500901674633</v>
      </c>
      <c r="F1073" s="51">
        <f t="shared" si="77"/>
        <v>224.125</v>
      </c>
      <c r="G1073" s="69">
        <f t="shared" si="80"/>
        <v>1.8912201284348398</v>
      </c>
      <c r="H1073" s="69"/>
      <c r="I1073" s="69"/>
      <c r="J1073" s="59">
        <v>8.3768532044921624</v>
      </c>
      <c r="K1073" s="42">
        <f t="shared" si="78"/>
        <v>-8.1227673715495996E-2</v>
      </c>
    </row>
    <row r="1074" spans="1:11" x14ac:dyDescent="0.25">
      <c r="A1074" s="9">
        <v>2000</v>
      </c>
      <c r="B1074" s="10">
        <v>36749</v>
      </c>
      <c r="C1074" s="9">
        <v>224</v>
      </c>
      <c r="D1074" s="11">
        <v>0.16666666666666699</v>
      </c>
      <c r="E1074" s="7">
        <v>6.6815138826982627</v>
      </c>
      <c r="F1074" s="5">
        <f t="shared" si="77"/>
        <v>224.16666666666666</v>
      </c>
      <c r="G1074" s="67"/>
      <c r="H1074" s="67"/>
      <c r="I1074" s="67"/>
      <c r="J1074" s="59">
        <v>8.2956255307766664</v>
      </c>
      <c r="K1074" s="41">
        <f t="shared" si="78"/>
        <v>5.4063792530799404E-2</v>
      </c>
    </row>
    <row r="1075" spans="1:11" x14ac:dyDescent="0.25">
      <c r="A1075" s="9">
        <v>2000</v>
      </c>
      <c r="B1075" s="10">
        <v>36749</v>
      </c>
      <c r="C1075" s="9">
        <v>224</v>
      </c>
      <c r="D1075" s="11">
        <v>0.20833333333333301</v>
      </c>
      <c r="E1075" s="7">
        <v>6.720188798204088</v>
      </c>
      <c r="F1075" s="5">
        <f t="shared" si="77"/>
        <v>224.20833333333334</v>
      </c>
      <c r="G1075" s="67"/>
      <c r="H1075" s="67"/>
      <c r="I1075" s="67"/>
      <c r="J1075" s="59">
        <v>8.3496893233074658</v>
      </c>
      <c r="K1075" s="41">
        <f t="shared" si="78"/>
        <v>3.8674915505825247E-2</v>
      </c>
    </row>
    <row r="1076" spans="1:11" x14ac:dyDescent="0.25">
      <c r="A1076" s="9">
        <v>2000</v>
      </c>
      <c r="B1076" s="10">
        <v>36749</v>
      </c>
      <c r="C1076" s="9">
        <v>224</v>
      </c>
      <c r="D1076" s="11">
        <v>0.25</v>
      </c>
      <c r="E1076" s="7">
        <v>6.7849260986191355</v>
      </c>
      <c r="F1076" s="5">
        <f t="shared" si="77"/>
        <v>224.25</v>
      </c>
      <c r="G1076" s="67"/>
      <c r="H1076" s="67"/>
      <c r="I1076" s="67"/>
      <c r="J1076" s="59">
        <v>8.4588762293180402</v>
      </c>
      <c r="K1076" s="41">
        <f t="shared" si="78"/>
        <v>6.473730041504755E-2</v>
      </c>
    </row>
    <row r="1077" spans="1:11" x14ac:dyDescent="0.25">
      <c r="A1077" s="9">
        <v>2000</v>
      </c>
      <c r="B1077" s="10">
        <v>36749</v>
      </c>
      <c r="C1077" s="9">
        <v>224</v>
      </c>
      <c r="D1077" s="11">
        <v>0.29166666666666702</v>
      </c>
      <c r="E1077" s="7">
        <v>6.9247758518553058</v>
      </c>
      <c r="F1077" s="5">
        <f t="shared" si="77"/>
        <v>224.29166666666666</v>
      </c>
      <c r="G1077" s="67"/>
      <c r="H1077" s="67"/>
      <c r="I1077" s="67"/>
      <c r="J1077" s="59">
        <v>8.5417023930359761</v>
      </c>
      <c r="K1077" s="41">
        <f t="shared" si="78"/>
        <v>0.13984975323617022</v>
      </c>
    </row>
    <row r="1078" spans="1:11" x14ac:dyDescent="0.25">
      <c r="A1078" s="9">
        <v>2000</v>
      </c>
      <c r="B1078" s="10">
        <v>36749</v>
      </c>
      <c r="C1078" s="9">
        <v>224</v>
      </c>
      <c r="D1078" s="11">
        <v>0.33333333333333298</v>
      </c>
      <c r="E1078" s="7">
        <v>7.0402176571047432</v>
      </c>
      <c r="F1078" s="5">
        <f t="shared" si="77"/>
        <v>224.33333333333334</v>
      </c>
      <c r="G1078" s="67"/>
      <c r="H1078" s="67"/>
      <c r="I1078" s="67"/>
      <c r="J1078" s="59">
        <v>8.6815521462721463</v>
      </c>
      <c r="K1078" s="41">
        <f t="shared" si="78"/>
        <v>0.11544180524943748</v>
      </c>
    </row>
    <row r="1079" spans="1:11" x14ac:dyDescent="0.25">
      <c r="A1079" s="9">
        <v>2000</v>
      </c>
      <c r="B1079" s="10">
        <v>36749</v>
      </c>
      <c r="C1079" s="9">
        <v>224</v>
      </c>
      <c r="D1079" s="11">
        <v>0.375</v>
      </c>
      <c r="E1079" s="7">
        <v>7.2058881556810528</v>
      </c>
      <c r="F1079" s="5">
        <f t="shared" si="77"/>
        <v>224.375</v>
      </c>
      <c r="G1079" s="67"/>
      <c r="H1079" s="67"/>
      <c r="I1079" s="67"/>
      <c r="J1079" s="59">
        <v>8.8523975450964087</v>
      </c>
      <c r="K1079" s="41">
        <f t="shared" si="78"/>
        <v>0.16567049857630956</v>
      </c>
    </row>
    <row r="1080" spans="1:11" x14ac:dyDescent="0.25">
      <c r="A1080" s="9">
        <v>2000</v>
      </c>
      <c r="B1080" s="10">
        <v>36749</v>
      </c>
      <c r="C1080" s="9">
        <v>224</v>
      </c>
      <c r="D1080" s="11">
        <v>0.41666666666666702</v>
      </c>
      <c r="E1080" s="7">
        <v>7.4779226081582433</v>
      </c>
      <c r="F1080" s="5">
        <f t="shared" si="77"/>
        <v>224.41666666666666</v>
      </c>
      <c r="G1080" s="67"/>
      <c r="H1080" s="67"/>
      <c r="I1080" s="67"/>
      <c r="J1080" s="59">
        <v>9.0559711106836094</v>
      </c>
      <c r="K1080" s="41">
        <f t="shared" si="78"/>
        <v>0.27203445247719049</v>
      </c>
    </row>
    <row r="1081" spans="1:11" x14ac:dyDescent="0.25">
      <c r="A1081" s="9">
        <v>2000</v>
      </c>
      <c r="B1081" s="10">
        <v>36749</v>
      </c>
      <c r="C1081" s="9">
        <v>224</v>
      </c>
      <c r="D1081" s="11">
        <v>0.45833333333333298</v>
      </c>
      <c r="E1081" s="7">
        <v>7.6293414011029803</v>
      </c>
      <c r="F1081" s="5">
        <f t="shared" si="77"/>
        <v>224.45833333333334</v>
      </c>
      <c r="G1081" s="67"/>
      <c r="H1081" s="67"/>
      <c r="I1081" s="67"/>
      <c r="J1081" s="59">
        <v>9.4465380586064285</v>
      </c>
      <c r="K1081" s="41">
        <f t="shared" si="78"/>
        <v>0.15141879294473704</v>
      </c>
    </row>
    <row r="1082" spans="1:11" x14ac:dyDescent="0.25">
      <c r="A1082" s="9">
        <v>2000</v>
      </c>
      <c r="B1082" s="10">
        <v>36749</v>
      </c>
      <c r="C1082" s="9">
        <v>224</v>
      </c>
      <c r="D1082" s="11">
        <v>0.5</v>
      </c>
      <c r="E1082" s="7">
        <v>7.8575689744459041</v>
      </c>
      <c r="F1082" s="5">
        <f t="shared" si="77"/>
        <v>224.5</v>
      </c>
      <c r="G1082" s="67"/>
      <c r="H1082" s="67"/>
      <c r="I1082" s="67"/>
      <c r="J1082" s="59">
        <v>9.7901456257532669</v>
      </c>
      <c r="K1082" s="41">
        <f t="shared" si="78"/>
        <v>0.22822757334292376</v>
      </c>
    </row>
    <row r="1083" spans="1:11" x14ac:dyDescent="0.25">
      <c r="A1083" s="9">
        <v>2000</v>
      </c>
      <c r="B1083" s="10">
        <v>36749</v>
      </c>
      <c r="C1083" s="9">
        <v>224</v>
      </c>
      <c r="D1083" s="11">
        <v>0.54166666666666696</v>
      </c>
      <c r="E1083" s="7">
        <v>7.5364586741489648</v>
      </c>
      <c r="F1083" s="5">
        <f t="shared" si="77"/>
        <v>224.54166666666666</v>
      </c>
      <c r="G1083" s="67"/>
      <c r="H1083" s="67"/>
      <c r="I1083" s="67"/>
      <c r="J1083" s="59">
        <v>10.278931669035487</v>
      </c>
      <c r="K1083" s="41">
        <f t="shared" si="78"/>
        <v>-0.32111030029693932</v>
      </c>
    </row>
    <row r="1084" spans="1:11" x14ac:dyDescent="0.25">
      <c r="A1084" s="9">
        <v>2000</v>
      </c>
      <c r="B1084" s="10">
        <v>36749</v>
      </c>
      <c r="C1084" s="9">
        <v>224</v>
      </c>
      <c r="D1084" s="11">
        <v>0.58333333333333304</v>
      </c>
      <c r="E1084" s="7">
        <v>7.6338175775552504</v>
      </c>
      <c r="F1084" s="5">
        <f t="shared" si="77"/>
        <v>224.58333333333334</v>
      </c>
      <c r="G1084" s="67"/>
      <c r="H1084" s="67"/>
      <c r="I1084" s="67"/>
      <c r="J1084" s="59">
        <v>10.792121005715</v>
      </c>
      <c r="K1084" s="41">
        <f t="shared" si="78"/>
        <v>9.7358903406285613E-2</v>
      </c>
    </row>
    <row r="1085" spans="1:11" x14ac:dyDescent="0.25">
      <c r="A1085" s="9">
        <v>2000</v>
      </c>
      <c r="B1085" s="10">
        <v>36749</v>
      </c>
      <c r="C1085" s="9">
        <v>224</v>
      </c>
      <c r="D1085" s="11">
        <v>0.625</v>
      </c>
      <c r="E1085" s="7">
        <v>8.1237944983005423</v>
      </c>
      <c r="F1085" s="5">
        <f t="shared" si="77"/>
        <v>224.625</v>
      </c>
      <c r="G1085" s="67"/>
      <c r="H1085" s="67"/>
      <c r="I1085" s="67"/>
      <c r="J1085" s="59">
        <v>10.968815930227315</v>
      </c>
      <c r="K1085" s="41">
        <f t="shared" si="78"/>
        <v>0.48997692074529198</v>
      </c>
    </row>
    <row r="1086" spans="1:11" x14ac:dyDescent="0.25">
      <c r="A1086" s="9">
        <v>2000</v>
      </c>
      <c r="B1086" s="10">
        <v>36749</v>
      </c>
      <c r="C1086" s="9">
        <v>224</v>
      </c>
      <c r="D1086" s="11">
        <v>0.66666666666666696</v>
      </c>
      <c r="E1086" s="7">
        <v>8.7691418868528732</v>
      </c>
      <c r="F1086" s="5">
        <f t="shared" si="77"/>
        <v>224.66666666666666</v>
      </c>
      <c r="G1086" s="67"/>
      <c r="H1086" s="67"/>
      <c r="I1086" s="67"/>
      <c r="J1086" s="59">
        <v>11.858066240109878</v>
      </c>
      <c r="K1086" s="41">
        <f t="shared" si="78"/>
        <v>0.64534738855233087</v>
      </c>
    </row>
    <row r="1087" spans="1:11" x14ac:dyDescent="0.25">
      <c r="A1087" s="9">
        <v>2000</v>
      </c>
      <c r="B1087" s="10">
        <v>36749</v>
      </c>
      <c r="C1087" s="9">
        <v>224</v>
      </c>
      <c r="D1087" s="11">
        <v>0.70833333333333304</v>
      </c>
      <c r="E1087" s="36">
        <v>8.9342365410770945</v>
      </c>
      <c r="F1087" s="51">
        <f t="shared" si="77"/>
        <v>224.70833333333334</v>
      </c>
      <c r="G1087" s="69">
        <f>LN(E1087)</f>
        <v>2.1898906990823512</v>
      </c>
      <c r="H1087" s="69"/>
      <c r="I1087" s="69"/>
      <c r="J1087" s="59">
        <v>13.029295620422637</v>
      </c>
      <c r="K1087" s="41">
        <f t="shared" si="78"/>
        <v>0.16509465422422132</v>
      </c>
    </row>
    <row r="1088" spans="1:11" x14ac:dyDescent="0.25">
      <c r="A1088" s="9">
        <v>2000</v>
      </c>
      <c r="B1088" s="10">
        <v>36749</v>
      </c>
      <c r="C1088" s="9">
        <v>224</v>
      </c>
      <c r="D1088" s="11">
        <v>0.75</v>
      </c>
      <c r="E1088" s="36">
        <v>8.7924976489263393</v>
      </c>
      <c r="F1088" s="51">
        <f t="shared" si="77"/>
        <v>224.75</v>
      </c>
      <c r="G1088" s="69">
        <f t="shared" ref="G1088:G1092" si="81">LN(E1088)</f>
        <v>2.1738988179706094</v>
      </c>
      <c r="H1088" s="69"/>
      <c r="I1088" s="69"/>
      <c r="J1088" s="59">
        <v>13.328922942063695</v>
      </c>
      <c r="K1088" s="42">
        <f t="shared" si="78"/>
        <v>-0.14173889215075519</v>
      </c>
    </row>
    <row r="1089" spans="1:11" x14ac:dyDescent="0.25">
      <c r="A1089" s="9">
        <v>2000</v>
      </c>
      <c r="B1089" s="10">
        <v>36749</v>
      </c>
      <c r="C1089" s="9">
        <v>224</v>
      </c>
      <c r="D1089" s="11">
        <v>0.79166666666666696</v>
      </c>
      <c r="E1089" s="36">
        <v>8.4055847275721014</v>
      </c>
      <c r="F1089" s="51">
        <f t="shared" si="77"/>
        <v>224.79166666666666</v>
      </c>
      <c r="G1089" s="69">
        <f t="shared" si="81"/>
        <v>2.1288963334558892</v>
      </c>
      <c r="H1089" s="69"/>
      <c r="I1089" s="69"/>
      <c r="J1089" s="59">
        <v>13.07168357336904</v>
      </c>
      <c r="K1089" s="42">
        <f t="shared" si="78"/>
        <v>-0.38691292135423794</v>
      </c>
    </row>
    <row r="1090" spans="1:11" x14ac:dyDescent="0.25">
      <c r="A1090" s="9">
        <v>2000</v>
      </c>
      <c r="B1090" s="10">
        <v>36749</v>
      </c>
      <c r="C1090" s="9">
        <v>224</v>
      </c>
      <c r="D1090" s="11">
        <v>0.83333333333333304</v>
      </c>
      <c r="E1090" s="36">
        <v>8.1450507643201213</v>
      </c>
      <c r="F1090" s="51">
        <f t="shared" ref="F1090:F1106" si="82">SUM(C1090+D1090)</f>
        <v>224.83333333333334</v>
      </c>
      <c r="G1090" s="69">
        <f t="shared" si="81"/>
        <v>2.0974104746091866</v>
      </c>
      <c r="H1090" s="69"/>
      <c r="I1090" s="69"/>
      <c r="J1090" s="59">
        <v>12.369482264196192</v>
      </c>
      <c r="K1090" s="42">
        <f t="shared" si="78"/>
        <v>-0.26053396325198008</v>
      </c>
    </row>
    <row r="1091" spans="1:11" x14ac:dyDescent="0.25">
      <c r="A1091" s="9">
        <v>2000</v>
      </c>
      <c r="B1091" s="10">
        <v>36749</v>
      </c>
      <c r="C1091" s="9">
        <v>224</v>
      </c>
      <c r="D1091" s="11">
        <v>0.875</v>
      </c>
      <c r="E1091" s="36">
        <v>7.9976965998259901</v>
      </c>
      <c r="F1091" s="51">
        <f t="shared" si="82"/>
        <v>224.875</v>
      </c>
      <c r="G1091" s="69">
        <f t="shared" si="81"/>
        <v>2.0791535751997174</v>
      </c>
      <c r="H1091" s="69"/>
      <c r="I1091" s="69"/>
      <c r="J1091" s="59">
        <v>11.896643855390419</v>
      </c>
      <c r="K1091" s="42">
        <f t="shared" ref="K1091:K1106" si="83">E1091-E1090</f>
        <v>-0.14735416449413119</v>
      </c>
    </row>
    <row r="1092" spans="1:11" x14ac:dyDescent="0.25">
      <c r="A1092" s="9">
        <v>2000</v>
      </c>
      <c r="B1092" s="10">
        <v>36749</v>
      </c>
      <c r="C1092" s="9">
        <v>224</v>
      </c>
      <c r="D1092" s="11">
        <v>0.91666666666666696</v>
      </c>
      <c r="E1092" s="36">
        <v>7.7929182174630576</v>
      </c>
      <c r="F1092" s="51">
        <f t="shared" si="82"/>
        <v>224.91666666666666</v>
      </c>
      <c r="G1092" s="69">
        <f t="shared" si="81"/>
        <v>2.0532154004477099</v>
      </c>
      <c r="H1092" s="69"/>
      <c r="I1092" s="69"/>
      <c r="J1092" s="59">
        <v>11.629213429811236</v>
      </c>
      <c r="K1092" s="42">
        <f t="shared" si="83"/>
        <v>-0.20477838236293255</v>
      </c>
    </row>
    <row r="1093" spans="1:11" s="35" customFormat="1" x14ac:dyDescent="0.25">
      <c r="A1093" s="38">
        <v>2000</v>
      </c>
      <c r="B1093" s="39">
        <v>36749</v>
      </c>
      <c r="C1093" s="38">
        <v>224</v>
      </c>
      <c r="D1093" s="40">
        <v>0.95833333333333337</v>
      </c>
      <c r="E1093" s="34">
        <v>7.9562071064856479</v>
      </c>
      <c r="F1093" s="33">
        <f t="shared" si="82"/>
        <v>224.95833333333334</v>
      </c>
      <c r="G1093" s="68"/>
      <c r="H1093" s="68"/>
      <c r="I1093" s="68"/>
      <c r="J1093" s="60">
        <v>11.257564822981957</v>
      </c>
      <c r="K1093" s="34">
        <f t="shared" si="83"/>
        <v>0.16328888902259031</v>
      </c>
    </row>
    <row r="1094" spans="1:11" x14ac:dyDescent="0.25">
      <c r="A1094" s="9">
        <v>2000</v>
      </c>
      <c r="B1094" s="10">
        <v>36750</v>
      </c>
      <c r="C1094" s="9">
        <v>225</v>
      </c>
      <c r="D1094" s="11">
        <v>0</v>
      </c>
      <c r="E1094" s="7">
        <v>8.274048464647759</v>
      </c>
      <c r="F1094" s="5">
        <f t="shared" si="82"/>
        <v>225</v>
      </c>
      <c r="G1094" s="67"/>
      <c r="H1094" s="67"/>
      <c r="I1094" s="67"/>
      <c r="J1094" s="59">
        <v>11.553914893803354</v>
      </c>
      <c r="K1094" s="41">
        <f t="shared" si="83"/>
        <v>0.31784135816211112</v>
      </c>
    </row>
    <row r="1095" spans="1:11" x14ac:dyDescent="0.25">
      <c r="A1095" s="9">
        <v>2000</v>
      </c>
      <c r="B1095" s="10">
        <v>36750</v>
      </c>
      <c r="C1095" s="9">
        <v>225</v>
      </c>
      <c r="D1095" s="11">
        <v>4.1666666666666664E-2</v>
      </c>
      <c r="E1095" s="36">
        <v>8.2957935489612069</v>
      </c>
      <c r="F1095" s="51">
        <f t="shared" si="82"/>
        <v>225.04166666666666</v>
      </c>
      <c r="G1095" s="69">
        <f>LN(E1095)</f>
        <v>2.1157485850053765</v>
      </c>
      <c r="H1095" s="69"/>
      <c r="I1095" s="69"/>
      <c r="J1095" s="59">
        <v>12.130759463970524</v>
      </c>
      <c r="K1095" s="41">
        <f t="shared" si="83"/>
        <v>2.1745084313447904E-2</v>
      </c>
    </row>
    <row r="1096" spans="1:11" x14ac:dyDescent="0.25">
      <c r="A1096" s="9">
        <v>2000</v>
      </c>
      <c r="B1096" s="10">
        <v>36750</v>
      </c>
      <c r="C1096" s="9">
        <v>225</v>
      </c>
      <c r="D1096" s="11">
        <v>8.3333333333333301E-2</v>
      </c>
      <c r="E1096" s="36">
        <v>7.9769181637168423</v>
      </c>
      <c r="F1096" s="51">
        <f t="shared" si="82"/>
        <v>225.08333333333334</v>
      </c>
      <c r="G1096" s="69">
        <f t="shared" ref="G1096:G1099" si="84">LN(E1096)</f>
        <v>2.0765521418462618</v>
      </c>
      <c r="H1096" s="69"/>
      <c r="I1096" s="69"/>
      <c r="J1096" s="59">
        <v>12.170224226789852</v>
      </c>
      <c r="K1096" s="42">
        <f t="shared" si="83"/>
        <v>-0.31887538524436465</v>
      </c>
    </row>
    <row r="1097" spans="1:11" x14ac:dyDescent="0.25">
      <c r="A1097" s="9">
        <v>2000</v>
      </c>
      <c r="B1097" s="10">
        <v>36750</v>
      </c>
      <c r="C1097" s="9">
        <v>225</v>
      </c>
      <c r="D1097" s="11">
        <v>0.125</v>
      </c>
      <c r="E1097" s="36">
        <v>7.8333435334745252</v>
      </c>
      <c r="F1097" s="51">
        <f t="shared" si="82"/>
        <v>225.125</v>
      </c>
      <c r="G1097" s="69">
        <f t="shared" si="84"/>
        <v>2.0583894346268399</v>
      </c>
      <c r="H1097" s="69"/>
      <c r="I1097" s="69"/>
      <c r="J1097" s="59">
        <v>11.591503019449805</v>
      </c>
      <c r="K1097" s="42">
        <f t="shared" si="83"/>
        <v>-0.14357463024231709</v>
      </c>
    </row>
    <row r="1098" spans="1:11" x14ac:dyDescent="0.25">
      <c r="A1098" s="9">
        <v>2000</v>
      </c>
      <c r="B1098" s="10">
        <v>36750</v>
      </c>
      <c r="C1098" s="9">
        <v>225</v>
      </c>
      <c r="D1098" s="11">
        <v>0.16666666666666699</v>
      </c>
      <c r="E1098" s="36">
        <v>7.594684181454527</v>
      </c>
      <c r="F1098" s="51">
        <f t="shared" si="82"/>
        <v>225.16666666666666</v>
      </c>
      <c r="G1098" s="69">
        <f t="shared" si="84"/>
        <v>2.0274485527545294</v>
      </c>
      <c r="H1098" s="69"/>
      <c r="I1098" s="69"/>
      <c r="J1098" s="59">
        <v>11.330932002676089</v>
      </c>
      <c r="K1098" s="42">
        <f t="shared" si="83"/>
        <v>-0.23865935201999822</v>
      </c>
    </row>
    <row r="1099" spans="1:11" x14ac:dyDescent="0.25">
      <c r="A1099" s="9">
        <v>2000</v>
      </c>
      <c r="B1099" s="10">
        <v>36750</v>
      </c>
      <c r="C1099" s="9">
        <v>225</v>
      </c>
      <c r="D1099" s="11">
        <v>0.20833333333333301</v>
      </c>
      <c r="E1099" s="36">
        <v>7.4597019742341804</v>
      </c>
      <c r="F1099" s="51">
        <f t="shared" si="82"/>
        <v>225.20833333333334</v>
      </c>
      <c r="G1099" s="69">
        <f t="shared" si="84"/>
        <v>2.0095154635830932</v>
      </c>
      <c r="H1099" s="69"/>
      <c r="I1099" s="69"/>
      <c r="J1099" s="59">
        <v>10.897793432766838</v>
      </c>
      <c r="K1099" s="42">
        <f t="shared" si="83"/>
        <v>-0.1349822072203466</v>
      </c>
    </row>
    <row r="1100" spans="1:11" x14ac:dyDescent="0.25">
      <c r="A1100" s="9">
        <v>2000</v>
      </c>
      <c r="B1100" s="10">
        <v>36750</v>
      </c>
      <c r="C1100" s="9">
        <v>225</v>
      </c>
      <c r="D1100" s="11">
        <v>0.25</v>
      </c>
      <c r="E1100" s="36">
        <v>7.4406681099506153</v>
      </c>
      <c r="F1100" s="51">
        <f t="shared" si="82"/>
        <v>225.25</v>
      </c>
      <c r="G1100" s="69"/>
      <c r="H1100" s="69"/>
      <c r="I1100" s="69"/>
      <c r="J1100" s="59">
        <v>10.652816650152777</v>
      </c>
      <c r="K1100" s="42">
        <f t="shared" si="83"/>
        <v>-1.9033864283565016E-2</v>
      </c>
    </row>
    <row r="1101" spans="1:11" x14ac:dyDescent="0.25">
      <c r="A1101" s="9">
        <v>2000</v>
      </c>
      <c r="B1101" s="10">
        <v>36750</v>
      </c>
      <c r="C1101" s="9">
        <v>225</v>
      </c>
      <c r="D1101" s="11">
        <v>0.29166666666666702</v>
      </c>
      <c r="E1101" s="7">
        <v>7.4979556717492528</v>
      </c>
      <c r="F1101" s="5">
        <f t="shared" si="82"/>
        <v>225.29166666666666</v>
      </c>
      <c r="G1101" s="67"/>
      <c r="H1101" s="67"/>
      <c r="I1101" s="67"/>
      <c r="J1101" s="59">
        <v>10.618272431852297</v>
      </c>
      <c r="K1101" s="41">
        <f t="shared" si="83"/>
        <v>5.7287561798637476E-2</v>
      </c>
    </row>
    <row r="1102" spans="1:11" x14ac:dyDescent="0.25">
      <c r="A1102" s="9">
        <v>2000</v>
      </c>
      <c r="B1102" s="10">
        <v>36750</v>
      </c>
      <c r="C1102" s="9">
        <v>225</v>
      </c>
      <c r="D1102" s="11">
        <v>0.33333333333333298</v>
      </c>
      <c r="E1102" s="7">
        <v>7.7128511458993438</v>
      </c>
      <c r="F1102" s="5">
        <f t="shared" si="82"/>
        <v>225.33333333333334</v>
      </c>
      <c r="G1102" s="67"/>
      <c r="H1102" s="67"/>
      <c r="I1102" s="67"/>
      <c r="J1102" s="59">
        <v>10.722242598455995</v>
      </c>
      <c r="K1102" s="41">
        <f t="shared" si="83"/>
        <v>0.21489547415009103</v>
      </c>
    </row>
    <row r="1103" spans="1:11" x14ac:dyDescent="0.25">
      <c r="A1103" s="9">
        <v>2000</v>
      </c>
      <c r="B1103" s="10">
        <v>36750</v>
      </c>
      <c r="C1103" s="9">
        <v>225</v>
      </c>
      <c r="D1103" s="11">
        <v>0.375</v>
      </c>
      <c r="E1103" s="7">
        <v>7.8536548810434859</v>
      </c>
      <c r="F1103" s="5">
        <f t="shared" si="82"/>
        <v>225.375</v>
      </c>
      <c r="G1103" s="67"/>
      <c r="H1103" s="67"/>
      <c r="I1103" s="67"/>
      <c r="J1103" s="59">
        <v>11.112252533392638</v>
      </c>
      <c r="K1103" s="41">
        <f t="shared" si="83"/>
        <v>0.14080373514414202</v>
      </c>
    </row>
    <row r="1104" spans="1:11" x14ac:dyDescent="0.25">
      <c r="A1104" s="9">
        <v>2000</v>
      </c>
      <c r="B1104" s="10">
        <v>36750</v>
      </c>
      <c r="C1104" s="9">
        <v>225</v>
      </c>
      <c r="D1104" s="11">
        <v>0.41666666666666702</v>
      </c>
      <c r="E1104" s="7">
        <v>7.8536548810434859</v>
      </c>
      <c r="F1104" s="5">
        <f t="shared" si="82"/>
        <v>225.41666666666666</v>
      </c>
      <c r="G1104" s="67"/>
      <c r="H1104" s="67"/>
      <c r="I1104" s="67"/>
      <c r="J1104" s="59">
        <v>11.367794702438269</v>
      </c>
      <c r="K1104" s="41">
        <f t="shared" si="83"/>
        <v>0</v>
      </c>
    </row>
    <row r="1105" spans="1:11" x14ac:dyDescent="0.25">
      <c r="A1105" s="9">
        <v>2000</v>
      </c>
      <c r="B1105" s="10">
        <v>36750</v>
      </c>
      <c r="C1105" s="9">
        <v>225</v>
      </c>
      <c r="D1105" s="11">
        <v>0.45833333333333298</v>
      </c>
      <c r="E1105" s="7">
        <v>7.8536548810434859</v>
      </c>
      <c r="F1105" s="5">
        <f t="shared" si="82"/>
        <v>225.45833333333334</v>
      </c>
      <c r="G1105" s="67"/>
      <c r="H1105" s="67"/>
      <c r="I1105" s="67"/>
      <c r="J1105" s="59">
        <v>11.367794702438269</v>
      </c>
      <c r="K1105" s="41">
        <f t="shared" si="83"/>
        <v>0</v>
      </c>
    </row>
    <row r="1106" spans="1:11" x14ac:dyDescent="0.25">
      <c r="A1106" s="9">
        <v>2000</v>
      </c>
      <c r="B1106" s="10">
        <v>36750</v>
      </c>
      <c r="C1106" s="9">
        <v>225</v>
      </c>
      <c r="D1106" s="11">
        <v>0.5</v>
      </c>
      <c r="E1106" s="7">
        <v>8.2523738937923099</v>
      </c>
      <c r="F1106" s="5">
        <f t="shared" si="82"/>
        <v>225.5</v>
      </c>
      <c r="G1106" s="67"/>
      <c r="H1106" s="67"/>
      <c r="I1106" s="67"/>
      <c r="J1106" s="59">
        <v>11.367794702438269</v>
      </c>
      <c r="K1106" s="41">
        <f t="shared" si="83"/>
        <v>0.39871901274882404</v>
      </c>
    </row>
    <row r="1107" spans="1:11" x14ac:dyDescent="0.25">
      <c r="J1107" s="77"/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D56"/>
  <sheetViews>
    <sheetView workbookViewId="0">
      <pane ySplit="2" topLeftCell="A3" activePane="bottomLeft" state="frozenSplit"/>
      <selection pane="bottomLeft" activeCell="A46" sqref="A46:A47"/>
    </sheetView>
  </sheetViews>
  <sheetFormatPr defaultColWidth="11" defaultRowHeight="15.75" x14ac:dyDescent="0.25"/>
  <cols>
    <col min="1" max="1" width="6" customWidth="1"/>
    <col min="2" max="3" width="8.875" customWidth="1"/>
    <col min="5" max="7" width="8.375" customWidth="1"/>
    <col min="9" max="9" width="8.875" customWidth="1"/>
    <col min="11" max="12" width="8.875" customWidth="1"/>
    <col min="13" max="13" width="5.875" customWidth="1"/>
    <col min="15" max="17" width="8.375" customWidth="1"/>
    <col min="18" max="21" width="8.875" customWidth="1"/>
    <col min="22" max="22" width="5.875" customWidth="1"/>
    <col min="24" max="26" width="8.375" customWidth="1"/>
    <col min="28" max="29" width="6.875" customWidth="1"/>
  </cols>
  <sheetData>
    <row r="1" spans="1:30" ht="19.5" x14ac:dyDescent="0.35">
      <c r="A1" s="8">
        <v>2000</v>
      </c>
      <c r="B1" s="107" t="s">
        <v>13</v>
      </c>
      <c r="C1" s="107" t="s">
        <v>14</v>
      </c>
      <c r="D1" s="107" t="s">
        <v>15</v>
      </c>
      <c r="E1" s="107" t="s">
        <v>21</v>
      </c>
      <c r="F1" s="107" t="s">
        <v>22</v>
      </c>
      <c r="G1" s="107" t="s">
        <v>23</v>
      </c>
      <c r="H1" s="107" t="s">
        <v>16</v>
      </c>
      <c r="I1" s="163" t="s">
        <v>17</v>
      </c>
      <c r="J1" s="163"/>
      <c r="K1" s="163"/>
      <c r="L1" s="163"/>
      <c r="M1" s="163"/>
      <c r="N1" s="163"/>
      <c r="O1" s="163"/>
      <c r="P1" s="163"/>
      <c r="Q1" s="107"/>
      <c r="R1" s="163" t="s">
        <v>20</v>
      </c>
      <c r="S1" s="163"/>
      <c r="T1" s="163"/>
      <c r="U1" s="163"/>
      <c r="V1" s="163"/>
      <c r="W1" s="163"/>
      <c r="X1" s="163"/>
      <c r="Y1" s="163"/>
      <c r="Z1" s="107"/>
      <c r="AA1" s="107"/>
      <c r="AB1" s="89" t="s">
        <v>24</v>
      </c>
      <c r="AC1" s="82" t="s">
        <v>25</v>
      </c>
      <c r="AD1" s="82"/>
    </row>
    <row r="2" spans="1:30" s="35" customFormat="1" ht="19.5" x14ac:dyDescent="0.35">
      <c r="A2" s="84"/>
      <c r="B2" s="85"/>
      <c r="C2" s="85"/>
      <c r="D2" s="85"/>
      <c r="E2" s="85"/>
      <c r="F2" s="85"/>
      <c r="G2" s="85"/>
      <c r="H2" s="85"/>
      <c r="I2" s="86" t="s">
        <v>13</v>
      </c>
      <c r="J2" s="85" t="s">
        <v>14</v>
      </c>
      <c r="K2" s="85" t="s">
        <v>18</v>
      </c>
      <c r="L2" s="85" t="s">
        <v>19</v>
      </c>
      <c r="M2" s="85" t="s">
        <v>27</v>
      </c>
      <c r="N2" s="85" t="s">
        <v>26</v>
      </c>
      <c r="O2" s="85" t="s">
        <v>21</v>
      </c>
      <c r="P2" s="85" t="s">
        <v>22</v>
      </c>
      <c r="Q2" s="96" t="s">
        <v>23</v>
      </c>
      <c r="R2" s="86" t="s">
        <v>13</v>
      </c>
      <c r="S2" s="85" t="s">
        <v>14</v>
      </c>
      <c r="T2" s="85" t="s">
        <v>18</v>
      </c>
      <c r="U2" s="85" t="s">
        <v>19</v>
      </c>
      <c r="V2" s="85" t="s">
        <v>27</v>
      </c>
      <c r="W2" s="85" t="s">
        <v>26</v>
      </c>
      <c r="X2" s="85" t="s">
        <v>21</v>
      </c>
      <c r="Y2" s="85" t="s">
        <v>22</v>
      </c>
      <c r="Z2" s="96" t="s">
        <v>23</v>
      </c>
      <c r="AA2" s="85" t="s">
        <v>37</v>
      </c>
      <c r="AB2" s="86"/>
      <c r="AC2" s="85"/>
      <c r="AD2" s="85"/>
    </row>
    <row r="3" spans="1:30" x14ac:dyDescent="0.25">
      <c r="A3" s="107">
        <v>179</v>
      </c>
      <c r="B3" s="153">
        <f>'2000'!F8</f>
        <v>179.75</v>
      </c>
      <c r="C3" s="153">
        <f>'2000'!F23</f>
        <v>180.375</v>
      </c>
      <c r="D3" s="135">
        <f t="shared" ref="D3:D45" si="0">(C3-B3)*24</f>
        <v>15</v>
      </c>
      <c r="E3" s="81">
        <f>'2000'!E8</f>
        <v>2.9558063479792223</v>
      </c>
      <c r="F3" s="81">
        <f>'2000'!E23</f>
        <v>2.3096950295321745</v>
      </c>
      <c r="G3" s="137">
        <f t="shared" ref="G3:G45" si="1">F3-E3</f>
        <v>-0.64611131844704772</v>
      </c>
      <c r="H3" s="112">
        <v>2</v>
      </c>
      <c r="I3" s="154">
        <f>'2000'!F9</f>
        <v>179.79166666666666</v>
      </c>
      <c r="J3" s="153">
        <f>'2000'!F18</f>
        <v>180.16666666666666</v>
      </c>
      <c r="K3" s="81">
        <f>SLOPE('2000'!G9:G18,'2000'!F9:F18)</f>
        <v>-0.57900916539961989</v>
      </c>
      <c r="L3" s="79">
        <f>INTERCEPT('2000'!G9:G18,'2000'!F9:F18)</f>
        <v>105.19183078414157</v>
      </c>
      <c r="M3" s="7">
        <f>RSQ('2000'!G9:G18,'2000'!F9:F18)</f>
        <v>0.99571718917837382</v>
      </c>
      <c r="N3" s="79">
        <f>(J3-I3)*24</f>
        <v>9</v>
      </c>
      <c r="O3" s="81">
        <f>'2000'!E9</f>
        <v>2.9495679615848132</v>
      </c>
      <c r="P3" s="81">
        <f>'2000'!E18</f>
        <v>2.4043350382112387</v>
      </c>
      <c r="Q3" s="81">
        <f>P3-O3</f>
        <v>-0.54523292337357443</v>
      </c>
      <c r="R3" s="154">
        <f>'2000'!F18</f>
        <v>180.16666666666666</v>
      </c>
      <c r="S3" s="153">
        <f>'2000'!F23</f>
        <v>180.375</v>
      </c>
      <c r="T3" s="81">
        <f>SLOPE('2000'!H18:H23,'2000'!F18:F23)</f>
        <v>-0.18891685079644083</v>
      </c>
      <c r="U3" s="79">
        <f>INTERCEPT('2000'!H18:H23,'2000'!F18:F23)</f>
        <v>34.911179648818027</v>
      </c>
      <c r="V3" s="7">
        <f>RSQ('2000'!H18:H23,'2000'!F18:F23)</f>
        <v>0.97751024987942559</v>
      </c>
      <c r="W3" s="79">
        <f>(S3-R3)*24</f>
        <v>5.0000000000002274</v>
      </c>
      <c r="X3" s="81">
        <f>'2000'!E18</f>
        <v>2.4043350382112387</v>
      </c>
      <c r="Y3" s="81">
        <f>'2000'!E23</f>
        <v>2.3096950295321745</v>
      </c>
      <c r="Z3" s="81">
        <f>Y3-X3</f>
        <v>-9.4640008679064191E-2</v>
      </c>
      <c r="AA3" s="79">
        <f t="shared" ref="AA3:AA8" si="2">(Q3/(Q3+Z3))*100</f>
        <v>85.209562096107121</v>
      </c>
      <c r="AB3" s="91">
        <f>-N3/LN(P3/O3)</f>
        <v>44.034471126069072</v>
      </c>
      <c r="AC3" s="79">
        <f>-W3/LN(Y3/X3)</f>
        <v>124.5085647938493</v>
      </c>
    </row>
    <row r="4" spans="1:30" x14ac:dyDescent="0.25">
      <c r="A4" s="107">
        <v>180</v>
      </c>
      <c r="B4" s="153">
        <f>'2000'!F32</f>
        <v>180.75</v>
      </c>
      <c r="C4" s="153">
        <f>'2000'!F44</f>
        <v>181.25</v>
      </c>
      <c r="D4" s="135">
        <f t="shared" si="0"/>
        <v>12</v>
      </c>
      <c r="E4" s="81">
        <f>'2000'!E32</f>
        <v>2.4450432281986809</v>
      </c>
      <c r="F4" s="81">
        <f>'2000'!E44</f>
        <v>2.1395448253108942</v>
      </c>
      <c r="G4" s="137">
        <f t="shared" si="1"/>
        <v>-0.30549840288778674</v>
      </c>
      <c r="H4" s="112">
        <v>1</v>
      </c>
      <c r="I4" s="155">
        <f>'2000'!F34</f>
        <v>180.83333333333334</v>
      </c>
      <c r="J4" s="153">
        <f>'2000'!F43</f>
        <v>181.20833333333334</v>
      </c>
      <c r="K4" s="81">
        <f>SLOPE('2000'!G34:G43,'2000'!F34:F43)</f>
        <v>-0.33907844947322247</v>
      </c>
      <c r="L4" s="79">
        <f>INTERCEPT('2000'!G34:G43,'2000'!F34:F43)</f>
        <v>62.204306126101507</v>
      </c>
      <c r="M4" s="7">
        <f>RSQ('2000'!G34:G43,'2000'!F34:F43)</f>
        <v>0.99240914909063471</v>
      </c>
      <c r="N4" s="79">
        <f t="shared" ref="N4:N45" si="3">(J4-I4)*24</f>
        <v>9</v>
      </c>
      <c r="O4" s="81">
        <f>'2000'!E34</f>
        <v>2.4222807378690594</v>
      </c>
      <c r="P4" s="81">
        <f>'2000'!E43</f>
        <v>2.1503894914981365</v>
      </c>
      <c r="Q4" s="81">
        <f t="shared" ref="Q4:Q45" si="4">P4-O4</f>
        <v>-0.27189124637092288</v>
      </c>
      <c r="R4" s="155"/>
      <c r="S4" s="153"/>
      <c r="T4" s="81"/>
      <c r="U4" s="79"/>
      <c r="V4" s="7"/>
      <c r="W4" s="79"/>
      <c r="X4" s="81"/>
      <c r="Y4" s="81"/>
      <c r="Z4" s="81"/>
      <c r="AA4" s="79">
        <f t="shared" si="2"/>
        <v>100</v>
      </c>
      <c r="AB4" s="91">
        <f t="shared" ref="AB4:AB45" si="5">-N4/LN(P4/O4)</f>
        <v>75.591779420622316</v>
      </c>
      <c r="AC4" s="79"/>
    </row>
    <row r="5" spans="1:30" x14ac:dyDescent="0.25">
      <c r="A5" s="107">
        <v>181</v>
      </c>
      <c r="B5" s="153">
        <f>'2000'!F56</f>
        <v>181.75</v>
      </c>
      <c r="C5" s="153">
        <f>'2000'!F70</f>
        <v>182.33333333333334</v>
      </c>
      <c r="D5" s="135">
        <f t="shared" si="0"/>
        <v>14.000000000000227</v>
      </c>
      <c r="E5" s="81">
        <f>'2000'!E56</f>
        <v>3.2950324285426786</v>
      </c>
      <c r="F5" s="81">
        <f>'2000'!E70</f>
        <v>2.3475958704784219</v>
      </c>
      <c r="G5" s="137">
        <f t="shared" si="1"/>
        <v>-0.94743655806425675</v>
      </c>
      <c r="H5" s="112">
        <v>1</v>
      </c>
      <c r="I5" s="155">
        <f>'2000'!F56</f>
        <v>181.75</v>
      </c>
      <c r="J5" s="153">
        <f>'2000'!F69</f>
        <v>182.29166666666666</v>
      </c>
      <c r="K5" s="81">
        <f>SLOPE('2000'!G56:G69,'2000'!F56:F69)</f>
        <v>-0.63913795469043622</v>
      </c>
      <c r="L5" s="79">
        <f>INTERCEPT('2000'!G56:G69,'2000'!F56:F69)</f>
        <v>117.3518835195682</v>
      </c>
      <c r="M5" s="7">
        <f>RSQ('2000'!G56:G69,'2000'!F56:F69)</f>
        <v>0.99561141683517507</v>
      </c>
      <c r="N5" s="79">
        <f t="shared" si="3"/>
        <v>12.999999999999773</v>
      </c>
      <c r="O5" s="81">
        <f>'2000'!E56</f>
        <v>3.2950324285426786</v>
      </c>
      <c r="P5" s="81">
        <f>'2000'!E69</f>
        <v>2.3647996055032512</v>
      </c>
      <c r="Q5" s="81">
        <f t="shared" si="4"/>
        <v>-0.93023282303942745</v>
      </c>
      <c r="R5" s="155"/>
      <c r="S5" s="153"/>
      <c r="T5" s="81"/>
      <c r="U5" s="79"/>
      <c r="V5" s="7"/>
      <c r="W5" s="79"/>
      <c r="X5" s="81"/>
      <c r="Y5" s="81"/>
      <c r="Z5" s="81"/>
      <c r="AA5" s="79">
        <f t="shared" si="2"/>
        <v>100</v>
      </c>
      <c r="AB5" s="91">
        <f t="shared" si="5"/>
        <v>39.189356146325466</v>
      </c>
      <c r="AC5" s="79"/>
    </row>
    <row r="6" spans="1:30" x14ac:dyDescent="0.25">
      <c r="A6" s="107">
        <v>182</v>
      </c>
      <c r="B6" s="153">
        <f>'2000'!F81</f>
        <v>182.79166666666666</v>
      </c>
      <c r="C6" s="153">
        <f>'2000'!F91</f>
        <v>183.20833333333334</v>
      </c>
      <c r="D6" s="135">
        <f t="shared" si="0"/>
        <v>10.000000000000455</v>
      </c>
      <c r="E6" s="81">
        <f>'2000'!E81</f>
        <v>2.7269168717924113</v>
      </c>
      <c r="F6" s="81">
        <f>'2000'!E91</f>
        <v>2.3998849249033474</v>
      </c>
      <c r="G6" s="137">
        <f t="shared" si="1"/>
        <v>-0.3270319468890639</v>
      </c>
      <c r="H6" s="112">
        <v>1</v>
      </c>
      <c r="I6" s="155">
        <f>'2000'!F82</f>
        <v>182.83333333333334</v>
      </c>
      <c r="J6" s="153">
        <f>'2000'!F91</f>
        <v>183.20833333333334</v>
      </c>
      <c r="K6" s="81">
        <f>SLOPE('2000'!G82:G91,'2000'!F82:F91)</f>
        <v>-0.35793394816546226</v>
      </c>
      <c r="L6" s="79">
        <f>INTERCEPT('2000'!G82:G91,'2000'!F82:F91)</f>
        <v>66.44443277738371</v>
      </c>
      <c r="M6" s="7">
        <f>RSQ('2000'!G82:G91,'2000'!F82:F91)</f>
        <v>0.99203240665485459</v>
      </c>
      <c r="N6" s="79">
        <f t="shared" si="3"/>
        <v>9</v>
      </c>
      <c r="O6" s="81">
        <f>'2000'!E82</f>
        <v>2.7214207123875154</v>
      </c>
      <c r="P6" s="81">
        <f>'2000'!E91</f>
        <v>2.3998849249033474</v>
      </c>
      <c r="Q6" s="81">
        <f t="shared" si="4"/>
        <v>-0.321535787484168</v>
      </c>
      <c r="R6" s="155"/>
      <c r="S6" s="153"/>
      <c r="T6" s="81"/>
      <c r="U6" s="79"/>
      <c r="V6" s="7"/>
      <c r="W6" s="79"/>
      <c r="X6" s="81"/>
      <c r="Y6" s="81"/>
      <c r="Z6" s="81"/>
      <c r="AA6" s="79">
        <f t="shared" si="2"/>
        <v>100</v>
      </c>
      <c r="AB6" s="91">
        <f t="shared" si="5"/>
        <v>71.580096022297511</v>
      </c>
      <c r="AC6" s="79"/>
    </row>
    <row r="7" spans="1:30" x14ac:dyDescent="0.25">
      <c r="A7" s="107">
        <v>183</v>
      </c>
      <c r="B7" s="153">
        <f>'2000'!F105</f>
        <v>183.79166666666666</v>
      </c>
      <c r="C7" s="153">
        <f>'2000'!F118</f>
        <v>184.33333333333334</v>
      </c>
      <c r="D7" s="135">
        <f t="shared" si="0"/>
        <v>13.000000000000455</v>
      </c>
      <c r="E7" s="81">
        <f>'2000'!E105</f>
        <v>2.9125601722824603</v>
      </c>
      <c r="F7" s="81">
        <f>'2000'!E118</f>
        <v>2.3390774574642537</v>
      </c>
      <c r="G7" s="137">
        <f t="shared" si="1"/>
        <v>-0.57348271481820667</v>
      </c>
      <c r="H7" s="112">
        <v>2</v>
      </c>
      <c r="I7" s="155">
        <f>'2000'!F105</f>
        <v>183.79166666666666</v>
      </c>
      <c r="J7" s="153">
        <f>'2000'!F114</f>
        <v>184.16666666666666</v>
      </c>
      <c r="K7" s="81">
        <f>SLOPE('2000'!G105:G114,'2000'!F105:F114)</f>
        <v>-0.53794705676232335</v>
      </c>
      <c r="L7" s="79">
        <f>INTERCEPT('2000'!G105:G114,'2000'!F105:F114)</f>
        <v>99.951107631216445</v>
      </c>
      <c r="M7" s="7">
        <f>RSQ('2000'!G105:G114,'2000'!F105:F114)</f>
        <v>0.99374976630229983</v>
      </c>
      <c r="N7" s="79">
        <f t="shared" si="3"/>
        <v>9</v>
      </c>
      <c r="O7" s="81">
        <f>'2000'!E105</f>
        <v>2.9125601722824603</v>
      </c>
      <c r="P7" s="81">
        <f>'2000'!E114</f>
        <v>2.413278744326389</v>
      </c>
      <c r="Q7" s="81">
        <f t="shared" si="4"/>
        <v>-0.49928142795607133</v>
      </c>
      <c r="R7" s="155">
        <f>'2000'!F114</f>
        <v>184.16666666666666</v>
      </c>
      <c r="S7" s="153">
        <f>'2000'!F118</f>
        <v>184.33333333333334</v>
      </c>
      <c r="T7" s="81">
        <f>SLOPE('2000'!H114:H118,'2000'!F114:F118)</f>
        <v>-0.18947080684653278</v>
      </c>
      <c r="U7" s="79">
        <f>INTERCEPT('2000'!H114:H118,'2000'!F114:F118)</f>
        <v>35.772937462699957</v>
      </c>
      <c r="V7" s="7">
        <f>RSQ('2000'!H114:H118,'2000'!F114:F118)</f>
        <v>0.96803361669965082</v>
      </c>
      <c r="W7" s="79">
        <f t="shared" ref="W7:W38" si="6">(S7-R7)*24</f>
        <v>4.0000000000004547</v>
      </c>
      <c r="X7" s="81">
        <f>'2000'!E114</f>
        <v>2.413278744326389</v>
      </c>
      <c r="Y7" s="81">
        <f>'2000'!E118</f>
        <v>2.3390774574642537</v>
      </c>
      <c r="Z7" s="81">
        <f t="shared" ref="Z7:Z38" si="7">Y7-X7</f>
        <v>-7.4201286862135341E-2</v>
      </c>
      <c r="AA7" s="79">
        <f t="shared" si="2"/>
        <v>87.061286252427493</v>
      </c>
      <c r="AB7" s="91">
        <f t="shared" si="5"/>
        <v>47.860583786223948</v>
      </c>
      <c r="AC7" s="79">
        <f t="shared" ref="AC7:AC38" si="8">-W7/LN(Y7/X7)</f>
        <v>128.08322321879251</v>
      </c>
    </row>
    <row r="8" spans="1:30" x14ac:dyDescent="0.25">
      <c r="A8" s="107">
        <v>184</v>
      </c>
      <c r="B8" s="153">
        <f>'2000'!F128</f>
        <v>184.75</v>
      </c>
      <c r="C8" s="153">
        <f>'2000'!F141</f>
        <v>185.29166666666666</v>
      </c>
      <c r="D8" s="135">
        <f t="shared" si="0"/>
        <v>12.999999999999773</v>
      </c>
      <c r="E8" s="81">
        <f>'2000'!E128</f>
        <v>2.6888160136130348</v>
      </c>
      <c r="F8" s="81">
        <f>'2000'!E141</f>
        <v>2.2410581842914441</v>
      </c>
      <c r="G8" s="137">
        <f t="shared" si="1"/>
        <v>-0.44775782932159069</v>
      </c>
      <c r="H8" s="112">
        <v>2</v>
      </c>
      <c r="I8" s="155">
        <f>'2000'!F129</f>
        <v>184.79166666666666</v>
      </c>
      <c r="J8" s="153">
        <f>'2000'!F138</f>
        <v>185.16666666666666</v>
      </c>
      <c r="K8" s="81">
        <f>SLOPE('2000'!G129:G138,'2000'!F129:F138)</f>
        <v>-0.45690425778994448</v>
      </c>
      <c r="L8" s="79">
        <f>INTERCEPT('2000'!G129:G138,'2000'!F129:F138)</f>
        <v>85.423085854421259</v>
      </c>
      <c r="M8" s="7">
        <f>RSQ('2000'!G129:G138,'2000'!F129:F138)</f>
        <v>0.99351342456942082</v>
      </c>
      <c r="N8" s="79">
        <f t="shared" si="3"/>
        <v>9</v>
      </c>
      <c r="O8" s="81">
        <f>'2000'!E129</f>
        <v>2.6780882183917631</v>
      </c>
      <c r="P8" s="81">
        <f>'2000'!E138</f>
        <v>2.2809731034443081</v>
      </c>
      <c r="Q8" s="81">
        <f t="shared" si="4"/>
        <v>-0.39711511494745499</v>
      </c>
      <c r="R8" s="155">
        <f>'2000'!F138</f>
        <v>185.16666666666666</v>
      </c>
      <c r="S8" s="153">
        <f>'2000'!F141</f>
        <v>185.29166666666666</v>
      </c>
      <c r="T8" s="81">
        <f>SLOPE('2000'!H138:H141,'2000'!F138:F141)</f>
        <v>-0.14400634545407273</v>
      </c>
      <c r="U8" s="79">
        <f>INTERCEPT('2000'!H138:H141,'2000'!F138:F141)</f>
        <v>27.488173993809113</v>
      </c>
      <c r="V8" s="7">
        <f>RSQ('2000'!H138:H141,'2000'!F138:F141)</f>
        <v>0.93155967153928432</v>
      </c>
      <c r="W8" s="79">
        <f t="shared" si="6"/>
        <v>3</v>
      </c>
      <c r="X8" s="81">
        <f>'2000'!E138</f>
        <v>2.2809731034443081</v>
      </c>
      <c r="Y8" s="81">
        <f>'2000'!E141</f>
        <v>2.2410581842914441</v>
      </c>
      <c r="Z8" s="81">
        <f t="shared" si="7"/>
        <v>-3.9914919152864048E-2</v>
      </c>
      <c r="AA8" s="79">
        <f t="shared" si="2"/>
        <v>90.866778930872812</v>
      </c>
      <c r="AB8" s="91">
        <f t="shared" si="5"/>
        <v>56.074404072301249</v>
      </c>
      <c r="AC8" s="79">
        <f t="shared" si="8"/>
        <v>169.93322076163312</v>
      </c>
    </row>
    <row r="9" spans="1:30" x14ac:dyDescent="0.25">
      <c r="A9" s="107">
        <v>185</v>
      </c>
      <c r="B9" s="153">
        <f>'2000'!F151</f>
        <v>185.70833333333334</v>
      </c>
      <c r="C9" s="153">
        <f>'2000'!F165</f>
        <v>186.29166666666666</v>
      </c>
      <c r="D9" s="135">
        <f t="shared" si="0"/>
        <v>13.999999999999545</v>
      </c>
      <c r="E9" s="81">
        <f>'2000'!E151</f>
        <v>2.4268037110378247</v>
      </c>
      <c r="F9" s="81">
        <f>'2000'!E165</f>
        <v>2.0972075858294232</v>
      </c>
      <c r="G9" s="137">
        <f t="shared" si="1"/>
        <v>-0.32959612520840142</v>
      </c>
      <c r="H9" s="112">
        <v>1</v>
      </c>
      <c r="I9" s="155">
        <f>'2000'!F151</f>
        <v>185.70833333333334</v>
      </c>
      <c r="J9" s="153">
        <f>'2000'!F165</f>
        <v>186.29166666666666</v>
      </c>
      <c r="K9" s="81">
        <f>SLOPE('2000'!G151:G165,'2000'!F151:F165)</f>
        <v>-0.27525618788076878</v>
      </c>
      <c r="L9" s="79">
        <f>INTERCEPT('2000'!G151:G165,'2000'!F151:F165)</f>
        <v>52.008804753436749</v>
      </c>
      <c r="M9" s="7">
        <f>RSQ('2000'!G151:G165,'2000'!F151:F165)</f>
        <v>0.9928560977355233</v>
      </c>
      <c r="N9" s="79">
        <f t="shared" si="3"/>
        <v>13.999999999999545</v>
      </c>
      <c r="O9" s="81">
        <f>'2000'!E151</f>
        <v>2.4268037110378247</v>
      </c>
      <c r="P9" s="81">
        <f>'2000'!E165</f>
        <v>2.0972075858294232</v>
      </c>
      <c r="Q9" s="81">
        <f t="shared" si="4"/>
        <v>-0.32959612520840142</v>
      </c>
      <c r="R9" s="155"/>
      <c r="S9" s="153"/>
      <c r="T9" s="81"/>
      <c r="U9" s="79"/>
      <c r="V9" s="7"/>
      <c r="W9" s="79"/>
      <c r="X9" s="81"/>
      <c r="Y9" s="81"/>
      <c r="Z9" s="81"/>
      <c r="AA9" s="79">
        <f t="shared" ref="AA9:AA12" si="9">(Q9/(Q9+Z9))*100</f>
        <v>100</v>
      </c>
      <c r="AB9" s="91">
        <f t="shared" si="5"/>
        <v>95.911230631519274</v>
      </c>
      <c r="AC9" s="79"/>
    </row>
    <row r="10" spans="1:30" x14ac:dyDescent="0.25">
      <c r="A10" s="107">
        <v>186</v>
      </c>
      <c r="B10" s="153">
        <f>'2000'!F177</f>
        <v>186.79166666666666</v>
      </c>
      <c r="C10" s="153">
        <f>'2000'!F187</f>
        <v>187.20833333333334</v>
      </c>
      <c r="D10" s="135">
        <f t="shared" si="0"/>
        <v>10.000000000000455</v>
      </c>
      <c r="E10" s="81">
        <f>'2000'!E177</f>
        <v>2.395449242115629</v>
      </c>
      <c r="F10" s="81">
        <f>'2000'!E187</f>
        <v>2.1948404739779948</v>
      </c>
      <c r="G10" s="137">
        <f t="shared" si="1"/>
        <v>-0.20060876813763429</v>
      </c>
      <c r="H10" s="112">
        <v>1</v>
      </c>
      <c r="I10" s="155">
        <f>'2000'!F177</f>
        <v>186.79166666666666</v>
      </c>
      <c r="J10" s="153">
        <f>'2000'!F187</f>
        <v>187.20833333333334</v>
      </c>
      <c r="K10" s="81">
        <f>SLOPE('2000'!G177:G187,'2000'!F177:F187)</f>
        <v>-0.23177695534046444</v>
      </c>
      <c r="L10" s="79">
        <f>INTERCEPT('2000'!G177:G187,'2000'!F177:F187)</f>
        <v>44.171165929840427</v>
      </c>
      <c r="M10" s="7">
        <f>RSQ('2000'!G177:G187,'2000'!F177:F187)</f>
        <v>0.9871268263153008</v>
      </c>
      <c r="N10" s="79">
        <f t="shared" si="3"/>
        <v>10.000000000000455</v>
      </c>
      <c r="O10" s="81">
        <f>'2000'!E177</f>
        <v>2.395449242115629</v>
      </c>
      <c r="P10" s="81">
        <f>'2000'!E187</f>
        <v>2.1948404739779948</v>
      </c>
      <c r="Q10" s="81">
        <f t="shared" si="4"/>
        <v>-0.20060876813763429</v>
      </c>
      <c r="R10" s="155"/>
      <c r="S10" s="153"/>
      <c r="T10" s="81"/>
      <c r="U10" s="79"/>
      <c r="V10" s="7"/>
      <c r="W10" s="79"/>
      <c r="X10" s="81"/>
      <c r="Y10" s="81"/>
      <c r="Z10" s="81"/>
      <c r="AA10" s="79">
        <f t="shared" si="9"/>
        <v>100</v>
      </c>
      <c r="AB10" s="91">
        <f t="shared" si="5"/>
        <v>114.33612490530415</v>
      </c>
      <c r="AC10" s="79"/>
    </row>
    <row r="11" spans="1:30" x14ac:dyDescent="0.25">
      <c r="A11" s="107">
        <v>187</v>
      </c>
      <c r="B11" s="153">
        <f>'2000'!F200</f>
        <v>187.75</v>
      </c>
      <c r="C11" s="153">
        <f>'2000'!F211</f>
        <v>188.20833333333334</v>
      </c>
      <c r="D11" s="135">
        <f t="shared" si="0"/>
        <v>11.000000000000227</v>
      </c>
      <c r="E11" s="81">
        <f>'2000'!E200</f>
        <v>2.6254822191317331</v>
      </c>
      <c r="F11" s="81">
        <f>'2000'!E211</f>
        <v>2.3138517298150947</v>
      </c>
      <c r="G11" s="137">
        <f t="shared" si="1"/>
        <v>-0.31163048931663839</v>
      </c>
      <c r="H11" s="112">
        <v>1</v>
      </c>
      <c r="I11" s="155">
        <f>'2000'!F201</f>
        <v>187.79166666666666</v>
      </c>
      <c r="J11" s="153">
        <f>'2000'!F211</f>
        <v>188.20833333333334</v>
      </c>
      <c r="K11" s="81">
        <f>SLOPE('2000'!G201:G211,'2000'!F201:F211)</f>
        <v>-0.3262483792560501</v>
      </c>
      <c r="L11" s="79">
        <f>INTERCEPT('2000'!G201:G211,'2000'!F201:F211)</f>
        <v>62.236793491014389</v>
      </c>
      <c r="M11" s="7">
        <f>RSQ('2000'!G201:G211,'2000'!F201:F211)</f>
        <v>0.98431437193684845</v>
      </c>
      <c r="N11" s="79">
        <f t="shared" si="3"/>
        <v>10.000000000000455</v>
      </c>
      <c r="O11" s="81">
        <f>'2000'!E201</f>
        <v>2.6151645068479743</v>
      </c>
      <c r="P11" s="81">
        <f>'2000'!E211</f>
        <v>2.3138517298150947</v>
      </c>
      <c r="Q11" s="81">
        <f t="shared" si="4"/>
        <v>-0.30131277703287962</v>
      </c>
      <c r="R11" s="155"/>
      <c r="S11" s="153"/>
      <c r="T11" s="81"/>
      <c r="U11" s="79"/>
      <c r="V11" s="7"/>
      <c r="W11" s="79"/>
      <c r="X11" s="81"/>
      <c r="Y11" s="81"/>
      <c r="Z11" s="81"/>
      <c r="AA11" s="79">
        <f t="shared" si="9"/>
        <v>100</v>
      </c>
      <c r="AB11" s="91">
        <f t="shared" si="5"/>
        <v>81.690367791225981</v>
      </c>
      <c r="AC11" s="79"/>
    </row>
    <row r="12" spans="1:30" x14ac:dyDescent="0.25">
      <c r="A12" s="107">
        <v>188</v>
      </c>
      <c r="B12" s="153">
        <f>'2000'!F223</f>
        <v>188.70833333333334</v>
      </c>
      <c r="C12" s="153">
        <f>'2000'!F236</f>
        <v>189.25</v>
      </c>
      <c r="D12" s="135">
        <f t="shared" si="0"/>
        <v>12.999999999999773</v>
      </c>
      <c r="E12" s="81">
        <f>'2000'!E223</f>
        <v>3.2876940232363667</v>
      </c>
      <c r="F12" s="81">
        <f>'2000'!E236</f>
        <v>2.7050389385824758</v>
      </c>
      <c r="G12" s="137">
        <f t="shared" si="1"/>
        <v>-0.58265508465389093</v>
      </c>
      <c r="H12" s="112">
        <v>1</v>
      </c>
      <c r="I12" s="155">
        <f>'2000'!F223</f>
        <v>188.70833333333334</v>
      </c>
      <c r="J12" s="153">
        <f>'2000'!F236</f>
        <v>189.25</v>
      </c>
      <c r="K12" s="81">
        <f>SLOPE('2000'!G223:G236,'2000'!F223:F236)</f>
        <v>-0.38511181962190405</v>
      </c>
      <c r="L12" s="79">
        <f>INTERCEPT('2000'!G223:G236,'2000'!F223:F236)</f>
        <v>73.869806863829638</v>
      </c>
      <c r="M12" s="7">
        <f>RSQ('2000'!G223:G236,'2000'!F223:F236)</f>
        <v>0.9903939403390648</v>
      </c>
      <c r="N12" s="79">
        <f t="shared" si="3"/>
        <v>12.999999999999773</v>
      </c>
      <c r="O12" s="81">
        <f>'2000'!E223</f>
        <v>3.2876940232363667</v>
      </c>
      <c r="P12" s="81">
        <f>'2000'!E236</f>
        <v>2.7050389385824758</v>
      </c>
      <c r="Q12" s="81">
        <f t="shared" si="4"/>
        <v>-0.58265508465389093</v>
      </c>
      <c r="R12" s="155"/>
      <c r="S12" s="153"/>
      <c r="T12" s="81"/>
      <c r="U12" s="79"/>
      <c r="V12" s="7"/>
      <c r="W12" s="79"/>
      <c r="X12" s="81"/>
      <c r="Y12" s="81"/>
      <c r="Z12" s="81"/>
      <c r="AA12" s="79">
        <f t="shared" si="9"/>
        <v>100</v>
      </c>
      <c r="AB12" s="91">
        <f t="shared" si="5"/>
        <v>66.642707074629811</v>
      </c>
      <c r="AC12" s="79"/>
    </row>
    <row r="13" spans="1:30" x14ac:dyDescent="0.25">
      <c r="A13" s="107">
        <v>189</v>
      </c>
      <c r="B13" s="153">
        <f>'2000'!F244</f>
        <v>189.58333333333334</v>
      </c>
      <c r="C13" s="153">
        <f>'2000'!F260</f>
        <v>190.25</v>
      </c>
      <c r="D13" s="135">
        <f t="shared" si="0"/>
        <v>15.999999999999773</v>
      </c>
      <c r="E13" s="81">
        <f>'2000'!E244</f>
        <v>3.6342324115193447</v>
      </c>
      <c r="F13" s="81">
        <f>'2000'!E260</f>
        <v>2.7771939514476687</v>
      </c>
      <c r="G13" s="137">
        <f t="shared" si="1"/>
        <v>-0.85703846007167606</v>
      </c>
      <c r="H13" s="112">
        <v>2</v>
      </c>
      <c r="I13" s="155">
        <f>'2000'!F246</f>
        <v>189.66666666666666</v>
      </c>
      <c r="J13" s="153">
        <f>'2000'!F257</f>
        <v>190.125</v>
      </c>
      <c r="K13" s="81">
        <f>SLOPE('2000'!G246:G257,'2000'!F246:F257)</f>
        <v>-0.55251822993878696</v>
      </c>
      <c r="L13" s="79">
        <f>INTERCEPT('2000'!G246:G257,'2000'!F246:F257)</f>
        <v>106.08659250664668</v>
      </c>
      <c r="M13" s="7">
        <f>RSQ('2000'!G246:G257,'2000'!F246:F257)</f>
        <v>0.98854038711823422</v>
      </c>
      <c r="N13" s="79">
        <f t="shared" si="3"/>
        <v>11.000000000000227</v>
      </c>
      <c r="O13" s="81">
        <f>'2000'!E246</f>
        <v>3.5757355673902138</v>
      </c>
      <c r="P13" s="81">
        <f>'2000'!E257</f>
        <v>2.8289624226754149</v>
      </c>
      <c r="Q13" s="81">
        <f t="shared" si="4"/>
        <v>-0.74677314471479894</v>
      </c>
      <c r="R13" s="155">
        <f>'2000'!F257</f>
        <v>190.125</v>
      </c>
      <c r="S13" s="153">
        <f>'2000'!F260</f>
        <v>190.25</v>
      </c>
      <c r="T13" s="81">
        <f>SLOPE('2000'!H257:H260,'2000'!F257:F260)</f>
        <v>-0.13789570268312373</v>
      </c>
      <c r="U13" s="79">
        <f>INTERCEPT('2000'!H257:H260,'2000'!F257:F260)</f>
        <v>27.255676769182969</v>
      </c>
      <c r="V13" s="7">
        <f>RSQ('2000'!H257:H260,'2000'!F257:F260)</f>
        <v>0.93277264896198098</v>
      </c>
      <c r="W13" s="79">
        <f t="shared" si="6"/>
        <v>3</v>
      </c>
      <c r="X13" s="81">
        <f>'2000'!E257</f>
        <v>2.8289624226754149</v>
      </c>
      <c r="Y13" s="81">
        <f>'2000'!E260</f>
        <v>2.7771939514476687</v>
      </c>
      <c r="Z13" s="81">
        <f t="shared" si="7"/>
        <v>-5.1768471227746193E-2</v>
      </c>
      <c r="AA13" s="79">
        <f>(Q13/(Q13+Z13))*100</f>
        <v>93.517122940844828</v>
      </c>
      <c r="AB13" s="91">
        <f t="shared" si="5"/>
        <v>46.956193107370304</v>
      </c>
      <c r="AC13" s="79">
        <f t="shared" si="8"/>
        <v>162.43468921606396</v>
      </c>
    </row>
    <row r="14" spans="1:30" x14ac:dyDescent="0.25">
      <c r="A14" s="107">
        <v>190</v>
      </c>
      <c r="B14" s="153">
        <f>'2000'!F272</f>
        <v>190.75</v>
      </c>
      <c r="C14" s="153">
        <f>'2000'!F283</f>
        <v>191.20833333333334</v>
      </c>
      <c r="D14" s="135">
        <f t="shared" si="0"/>
        <v>11.000000000000227</v>
      </c>
      <c r="E14" s="81">
        <f>'2000'!E272</f>
        <v>4.6095338575879099</v>
      </c>
      <c r="F14" s="81">
        <f>'2000'!E283</f>
        <v>3.258577596346222</v>
      </c>
      <c r="G14" s="137">
        <f t="shared" si="1"/>
        <v>-1.3509562612416879</v>
      </c>
      <c r="H14" s="112">
        <v>1</v>
      </c>
      <c r="I14" s="155">
        <f>'2000'!F272</f>
        <v>190.75</v>
      </c>
      <c r="J14" s="153">
        <f>'2000'!F282</f>
        <v>191.16666666666666</v>
      </c>
      <c r="K14" s="81">
        <f>SLOPE('2000'!G272:G282,'2000'!F272:F282)</f>
        <v>-0.84089608252750281</v>
      </c>
      <c r="L14" s="79">
        <f>INTERCEPT('2000'!G272:G282,'2000'!F272:F282)</f>
        <v>161.92282435247881</v>
      </c>
      <c r="M14" s="7">
        <f>RSQ('2000'!G272:G282,'2000'!F272:F282)</f>
        <v>0.99007576483718618</v>
      </c>
      <c r="N14" s="79">
        <f t="shared" si="3"/>
        <v>9.9999999999997726</v>
      </c>
      <c r="O14" s="81">
        <f>'2000'!E272</f>
        <v>4.6095338575879099</v>
      </c>
      <c r="P14" s="81">
        <f>'2000'!E282</f>
        <v>3.2950324285426786</v>
      </c>
      <c r="Q14" s="81">
        <f t="shared" si="4"/>
        <v>-1.3145014290452313</v>
      </c>
      <c r="R14" s="155"/>
      <c r="S14" s="153"/>
      <c r="T14" s="81"/>
      <c r="U14" s="79"/>
      <c r="V14" s="7"/>
      <c r="W14" s="79"/>
      <c r="X14" s="81"/>
      <c r="Y14" s="81"/>
      <c r="Z14" s="81"/>
      <c r="AA14" s="79">
        <f t="shared" ref="AA14:AA18" si="10">(Q14/(Q14+Z14))*100</f>
        <v>100</v>
      </c>
      <c r="AB14" s="91">
        <f t="shared" si="5"/>
        <v>29.78754982486506</v>
      </c>
      <c r="AC14" s="79"/>
    </row>
    <row r="15" spans="1:30" x14ac:dyDescent="0.25">
      <c r="A15" s="107">
        <v>191</v>
      </c>
      <c r="B15" s="153">
        <f>'2000'!F298</f>
        <v>191.83333333333334</v>
      </c>
      <c r="C15" s="153">
        <f>'2000'!F303</f>
        <v>192.04166666666666</v>
      </c>
      <c r="D15" s="135">
        <f t="shared" si="0"/>
        <v>4.9999999999995453</v>
      </c>
      <c r="E15" s="81">
        <f>'2000'!E298</f>
        <v>5.0902497131041873</v>
      </c>
      <c r="F15" s="81">
        <f>'2000'!E303</f>
        <v>2.7075131076696568</v>
      </c>
      <c r="G15" s="137">
        <f t="shared" si="1"/>
        <v>-2.3827366054345305</v>
      </c>
      <c r="H15" s="112">
        <v>1</v>
      </c>
      <c r="I15" s="155">
        <f>'2000'!F298</f>
        <v>191.83333333333334</v>
      </c>
      <c r="J15" s="153">
        <f>'2000'!F303</f>
        <v>192.04166666666666</v>
      </c>
      <c r="K15" s="81">
        <f>SLOPE('2000'!G298:G303,'2000'!F298:F303)</f>
        <v>-2.788807721457105</v>
      </c>
      <c r="L15" s="79">
        <f>INTERCEPT('2000'!G298:G303,'2000'!F298:F303)</f>
        <v>536.5705582197902</v>
      </c>
      <c r="M15" s="7">
        <f>RSQ('2000'!G298:G303,'2000'!F298:F303)</f>
        <v>0.97384514855473781</v>
      </c>
      <c r="N15" s="79">
        <f t="shared" si="3"/>
        <v>4.9999999999995453</v>
      </c>
      <c r="O15" s="81">
        <f>'2000'!E298</f>
        <v>5.0902497131041873</v>
      </c>
      <c r="P15" s="81">
        <f>'2000'!E303</f>
        <v>2.7075131076696568</v>
      </c>
      <c r="Q15" s="81">
        <f t="shared" si="4"/>
        <v>-2.3827366054345305</v>
      </c>
      <c r="R15" s="155"/>
      <c r="S15" s="153"/>
      <c r="T15" s="81"/>
      <c r="U15" s="79"/>
      <c r="V15" s="7"/>
      <c r="W15" s="79"/>
      <c r="X15" s="81"/>
      <c r="Y15" s="81"/>
      <c r="Z15" s="81"/>
      <c r="AA15" s="79">
        <f t="shared" si="10"/>
        <v>100</v>
      </c>
      <c r="AB15" s="91">
        <f t="shared" si="5"/>
        <v>7.9202105596925385</v>
      </c>
      <c r="AC15" s="157" t="s">
        <v>36</v>
      </c>
    </row>
    <row r="16" spans="1:30" x14ac:dyDescent="0.25">
      <c r="A16" s="107">
        <v>192</v>
      </c>
      <c r="B16" s="153">
        <f>'2000'!F316</f>
        <v>192.58333333333334</v>
      </c>
      <c r="C16" s="153">
        <f>'2000'!F321</f>
        <v>192.79166666666666</v>
      </c>
      <c r="D16" s="135">
        <f t="shared" si="0"/>
        <v>4.9999999999995453</v>
      </c>
      <c r="E16" s="81">
        <f>'2000'!E316</f>
        <v>4.177832792197183</v>
      </c>
      <c r="F16" s="81">
        <f>'2000'!E321</f>
        <v>3.8188175466016698</v>
      </c>
      <c r="G16" s="137">
        <f t="shared" si="1"/>
        <v>-0.35901524559551312</v>
      </c>
      <c r="H16" s="112">
        <v>1</v>
      </c>
      <c r="I16" s="155">
        <f>'2000'!F316</f>
        <v>192.58333333333334</v>
      </c>
      <c r="J16" s="153">
        <f>'2000'!F321</f>
        <v>192.79166666666666</v>
      </c>
      <c r="K16" s="81">
        <f>SLOPE('2000'!G316:G321,'2000'!F316:F321)</f>
        <v>-0.42999185031940718</v>
      </c>
      <c r="L16" s="79">
        <f>INTERCEPT('2000'!G316:G321,'2000'!F316:F321)</f>
        <v>84.236524113845576</v>
      </c>
      <c r="M16" s="7">
        <f>RSQ('2000'!G316:G321,'2000'!F316:F321)</f>
        <v>0.97056818273782564</v>
      </c>
      <c r="N16" s="79">
        <f t="shared" si="3"/>
        <v>4.9999999999995453</v>
      </c>
      <c r="O16" s="81">
        <f>'2000'!E316</f>
        <v>4.177832792197183</v>
      </c>
      <c r="P16" s="81">
        <f>'2000'!E321</f>
        <v>3.8188175466016698</v>
      </c>
      <c r="Q16" s="81">
        <f t="shared" si="4"/>
        <v>-0.35901524559551312</v>
      </c>
      <c r="R16" s="155"/>
      <c r="S16" s="153"/>
      <c r="T16" s="81"/>
      <c r="U16" s="79"/>
      <c r="V16" s="7"/>
      <c r="W16" s="79"/>
      <c r="X16" s="81"/>
      <c r="Y16" s="81"/>
      <c r="Z16" s="81"/>
      <c r="AA16" s="79">
        <f t="shared" si="10"/>
        <v>100</v>
      </c>
      <c r="AB16" s="91">
        <f t="shared" si="5"/>
        <v>55.64718210820606</v>
      </c>
      <c r="AC16" s="79"/>
    </row>
    <row r="17" spans="1:29" x14ac:dyDescent="0.25">
      <c r="A17" s="107">
        <v>192</v>
      </c>
      <c r="B17" s="153">
        <f>'2000'!F324</f>
        <v>192.91666666666666</v>
      </c>
      <c r="C17" s="153">
        <f>'2000'!F330</f>
        <v>193.16666666666666</v>
      </c>
      <c r="D17" s="135">
        <f t="shared" si="0"/>
        <v>6</v>
      </c>
      <c r="E17" s="81">
        <f>'2000'!E324</f>
        <v>3.9174293843541141</v>
      </c>
      <c r="F17" s="81">
        <f>'2000'!E330</f>
        <v>3.1265270069061857</v>
      </c>
      <c r="G17" s="137">
        <f t="shared" si="1"/>
        <v>-0.79090237744792846</v>
      </c>
      <c r="H17" s="112">
        <v>1</v>
      </c>
      <c r="I17" s="155">
        <f>'2000'!F324</f>
        <v>192.91666666666666</v>
      </c>
      <c r="J17" s="153">
        <f>'2000'!F329</f>
        <v>193.125</v>
      </c>
      <c r="K17" s="81">
        <f>SLOPE('2000'!G324:G329,'2000'!F324:F329)</f>
        <v>-1.1329417660752747</v>
      </c>
      <c r="L17" s="79">
        <f>INTERCEPT('2000'!G324:G329,'2000'!F324:F329)</f>
        <v>219.93276939613037</v>
      </c>
      <c r="M17" s="7">
        <f>RSQ('2000'!G324:G329,'2000'!F324:F329)</f>
        <v>0.96608310350695381</v>
      </c>
      <c r="N17" s="79">
        <f t="shared" si="3"/>
        <v>5.0000000000002274</v>
      </c>
      <c r="O17" s="81">
        <f>'2000'!E324</f>
        <v>3.9174293843541141</v>
      </c>
      <c r="P17" s="81">
        <f>'2000'!E329</f>
        <v>3.1642279712869863</v>
      </c>
      <c r="Q17" s="81">
        <f t="shared" si="4"/>
        <v>-0.75320141306712785</v>
      </c>
      <c r="R17" s="155"/>
      <c r="S17" s="153"/>
      <c r="T17" s="81"/>
      <c r="U17" s="79"/>
      <c r="V17" s="7"/>
      <c r="W17" s="79"/>
      <c r="X17" s="81"/>
      <c r="Y17" s="81"/>
      <c r="Z17" s="81"/>
      <c r="AA17" s="79">
        <f t="shared" si="10"/>
        <v>100</v>
      </c>
      <c r="AB17" s="91">
        <f t="shared" si="5"/>
        <v>23.41628954578934</v>
      </c>
      <c r="AC17" s="79"/>
    </row>
    <row r="18" spans="1:29" x14ac:dyDescent="0.25">
      <c r="A18" s="107">
        <v>193</v>
      </c>
      <c r="B18" s="153">
        <f>'2000'!F341</f>
        <v>193.625</v>
      </c>
      <c r="C18" s="153">
        <f>'2000'!F350</f>
        <v>194</v>
      </c>
      <c r="D18" s="135">
        <f t="shared" si="0"/>
        <v>9</v>
      </c>
      <c r="E18" s="81">
        <f>'2000'!E341</f>
        <v>4.3387272592782189</v>
      </c>
      <c r="F18" s="81">
        <f>'2000'!E350</f>
        <v>3.2037428295942041</v>
      </c>
      <c r="G18" s="137">
        <f t="shared" si="1"/>
        <v>-1.1349844296840148</v>
      </c>
      <c r="H18" s="112">
        <v>1</v>
      </c>
      <c r="I18" s="155">
        <f>'2000'!F341</f>
        <v>193.625</v>
      </c>
      <c r="J18" s="153">
        <f>'2000'!F350</f>
        <v>194</v>
      </c>
      <c r="K18" s="81">
        <f>SLOPE('2000'!G341:G350,'2000'!F341:F350)</f>
        <v>-0.84371536726488217</v>
      </c>
      <c r="L18" s="79">
        <f>INTERCEPT('2000'!G341:G350,'2000'!F341:F350)</f>
        <v>164.83067836007814</v>
      </c>
      <c r="M18" s="7">
        <f>RSQ('2000'!G341:G350,'2000'!F341:F350)</f>
        <v>0.97310857522023431</v>
      </c>
      <c r="N18" s="79">
        <f t="shared" si="3"/>
        <v>9</v>
      </c>
      <c r="O18" s="81">
        <f>'2000'!E341</f>
        <v>4.3387272592782189</v>
      </c>
      <c r="P18" s="81">
        <f>'2000'!E350</f>
        <v>3.2037428295942041</v>
      </c>
      <c r="Q18" s="81">
        <f t="shared" si="4"/>
        <v>-1.1349844296840148</v>
      </c>
      <c r="R18" s="155"/>
      <c r="S18" s="153"/>
      <c r="T18" s="81"/>
      <c r="U18" s="79"/>
      <c r="V18" s="7"/>
      <c r="W18" s="79"/>
      <c r="X18" s="81"/>
      <c r="Y18" s="81"/>
      <c r="Z18" s="81"/>
      <c r="AA18" s="79">
        <f t="shared" si="10"/>
        <v>100</v>
      </c>
      <c r="AB18" s="91">
        <f t="shared" si="5"/>
        <v>29.677378571994733</v>
      </c>
      <c r="AC18" s="79"/>
    </row>
    <row r="19" spans="1:29" x14ac:dyDescent="0.25">
      <c r="A19" s="107">
        <v>194</v>
      </c>
      <c r="B19" s="153"/>
      <c r="C19" s="153"/>
      <c r="D19" s="135"/>
      <c r="E19" s="81"/>
      <c r="F19" s="81"/>
      <c r="G19" s="137"/>
      <c r="H19" s="112"/>
      <c r="I19" s="155"/>
      <c r="J19" s="153"/>
      <c r="K19" s="81"/>
      <c r="L19" s="79"/>
      <c r="M19" s="7"/>
      <c r="N19" s="79"/>
      <c r="O19" s="81"/>
      <c r="P19" s="81"/>
      <c r="Q19" s="81"/>
      <c r="R19" s="155"/>
      <c r="S19" s="153"/>
      <c r="T19" s="81"/>
      <c r="U19" s="79"/>
      <c r="V19" s="7"/>
      <c r="W19" s="79"/>
      <c r="X19" s="81"/>
      <c r="Y19" s="81"/>
      <c r="Z19" s="81"/>
      <c r="AB19" s="91"/>
      <c r="AC19" s="79"/>
    </row>
    <row r="20" spans="1:29" x14ac:dyDescent="0.25">
      <c r="A20" s="152">
        <v>195</v>
      </c>
      <c r="B20" s="153"/>
      <c r="C20" s="153"/>
      <c r="D20" s="135"/>
      <c r="E20" s="81"/>
      <c r="F20" s="81"/>
      <c r="G20" s="137"/>
      <c r="H20" s="112"/>
      <c r="I20" s="155"/>
      <c r="J20" s="153"/>
      <c r="K20" s="81"/>
      <c r="L20" s="79"/>
      <c r="M20" s="7"/>
      <c r="N20" s="79"/>
      <c r="O20" s="81"/>
      <c r="P20" s="81"/>
      <c r="Q20" s="81"/>
      <c r="R20" s="155"/>
      <c r="S20" s="153"/>
      <c r="T20" s="81"/>
      <c r="U20" s="79"/>
      <c r="V20" s="7"/>
      <c r="W20" s="79"/>
      <c r="X20" s="81"/>
      <c r="Y20" s="81"/>
      <c r="Z20" s="81"/>
      <c r="AB20" s="91"/>
      <c r="AC20" s="79"/>
    </row>
    <row r="21" spans="1:29" x14ac:dyDescent="0.25">
      <c r="A21" s="152">
        <v>196</v>
      </c>
      <c r="B21" s="153"/>
      <c r="C21" s="153"/>
      <c r="D21" s="135"/>
      <c r="E21" s="81"/>
      <c r="F21" s="81"/>
      <c r="G21" s="137"/>
      <c r="H21" s="112"/>
      <c r="I21" s="155"/>
      <c r="J21" s="153"/>
      <c r="K21" s="81"/>
      <c r="L21" s="79"/>
      <c r="M21" s="7"/>
      <c r="N21" s="79"/>
      <c r="O21" s="81"/>
      <c r="P21" s="81"/>
      <c r="Q21" s="81"/>
      <c r="R21" s="155"/>
      <c r="S21" s="153"/>
      <c r="T21" s="81"/>
      <c r="U21" s="79"/>
      <c r="V21" s="7"/>
      <c r="W21" s="79"/>
      <c r="X21" s="81"/>
      <c r="Y21" s="81"/>
      <c r="Z21" s="81"/>
      <c r="AB21" s="91"/>
      <c r="AC21" s="79"/>
    </row>
    <row r="22" spans="1:29" x14ac:dyDescent="0.25">
      <c r="A22" s="152">
        <v>197</v>
      </c>
      <c r="B22" s="153"/>
      <c r="C22" s="153"/>
      <c r="D22" s="135"/>
      <c r="E22" s="81"/>
      <c r="F22" s="81"/>
      <c r="G22" s="137"/>
      <c r="H22" s="112"/>
      <c r="I22" s="155"/>
      <c r="J22" s="153"/>
      <c r="K22" s="81"/>
      <c r="L22" s="79"/>
      <c r="M22" s="7"/>
      <c r="N22" s="79"/>
      <c r="O22" s="81"/>
      <c r="P22" s="81"/>
      <c r="Q22" s="81"/>
      <c r="R22" s="155"/>
      <c r="S22" s="153"/>
      <c r="T22" s="81"/>
      <c r="U22" s="79"/>
      <c r="V22" s="7"/>
      <c r="W22" s="79"/>
      <c r="X22" s="81"/>
      <c r="Y22" s="81"/>
      <c r="Z22" s="81"/>
      <c r="AB22" s="91"/>
      <c r="AC22" s="79"/>
    </row>
    <row r="23" spans="1:29" x14ac:dyDescent="0.25">
      <c r="A23" s="152">
        <v>198</v>
      </c>
      <c r="B23" s="153">
        <f>'2000'!F460</f>
        <v>198.58333333333334</v>
      </c>
      <c r="C23" s="153">
        <f>'2000'!F466</f>
        <v>198.83333333333334</v>
      </c>
      <c r="D23" s="135">
        <f t="shared" si="0"/>
        <v>6</v>
      </c>
      <c r="E23" s="81">
        <f>'2000'!E460</f>
        <v>6.0005258046227627</v>
      </c>
      <c r="F23" s="81">
        <f>'2000'!E466</f>
        <v>4.3682794716122331</v>
      </c>
      <c r="G23" s="137">
        <f t="shared" si="1"/>
        <v>-1.6322463330105297</v>
      </c>
      <c r="H23" s="112">
        <v>1</v>
      </c>
      <c r="I23" s="155">
        <f>'2000'!F461</f>
        <v>198.625</v>
      </c>
      <c r="J23" s="153">
        <f>'2000'!F466</f>
        <v>198.83333333333334</v>
      </c>
      <c r="K23" s="81">
        <f>SLOPE('2000'!G461:G466,'2000'!F461:F466)</f>
        <v>-1.5660632003656676</v>
      </c>
      <c r="L23" s="79">
        <f>INTERCEPT('2000'!G461:G466,'2000'!F461:F466)</f>
        <v>312.86938071662263</v>
      </c>
      <c r="M23" s="7">
        <f>RSQ('2000'!G461:G466,'2000'!F461:F466)</f>
        <v>0.93472446444987511</v>
      </c>
      <c r="N23" s="79">
        <f t="shared" si="3"/>
        <v>5.0000000000002274</v>
      </c>
      <c r="O23" s="81">
        <f>'2000'!E461</f>
        <v>5.9404518668777264</v>
      </c>
      <c r="P23" s="81">
        <f>'2000'!E466</f>
        <v>4.3682794716122331</v>
      </c>
      <c r="Q23" s="81">
        <f t="shared" si="4"/>
        <v>-1.5721723952654933</v>
      </c>
      <c r="R23" s="155"/>
      <c r="S23" s="153"/>
      <c r="T23" s="81"/>
      <c r="U23" s="79"/>
      <c r="V23" s="7"/>
      <c r="W23" s="79"/>
      <c r="X23" s="81"/>
      <c r="Y23" s="81"/>
      <c r="Z23" s="81"/>
      <c r="AA23" s="79">
        <f t="shared" ref="AA23:AA27" si="11">(Q23/(Q23+Z23))*100</f>
        <v>100</v>
      </c>
      <c r="AB23" s="91">
        <f t="shared" si="5"/>
        <v>16.264606443629095</v>
      </c>
      <c r="AC23" s="79"/>
    </row>
    <row r="24" spans="1:29" x14ac:dyDescent="0.25">
      <c r="A24" s="152">
        <v>199</v>
      </c>
      <c r="B24" s="153">
        <f>'2000'!F471</f>
        <v>199.04166666666666</v>
      </c>
      <c r="C24" s="153">
        <f>'2000'!F476</f>
        <v>199.25</v>
      </c>
      <c r="D24" s="135">
        <f t="shared" si="0"/>
        <v>5.0000000000002274</v>
      </c>
      <c r="E24" s="81">
        <f>'2000'!E471</f>
        <v>6.4112104282026232</v>
      </c>
      <c r="F24" s="81">
        <f>'2000'!E476</f>
        <v>5.4984396614830109</v>
      </c>
      <c r="G24" s="137">
        <f t="shared" si="1"/>
        <v>-0.91277076671961233</v>
      </c>
      <c r="H24" s="112">
        <v>1</v>
      </c>
      <c r="I24" s="155">
        <f>'2000'!F472</f>
        <v>199.08333333333334</v>
      </c>
      <c r="J24" s="153">
        <f>'2000'!F476</f>
        <v>199.25</v>
      </c>
      <c r="K24" s="81">
        <f>SLOPE('2000'!G472:G476,'2000'!F472:F476)</f>
        <v>-0.99631898892936543</v>
      </c>
      <c r="L24" s="79">
        <f>INTERCEPT('2000'!G472:G476,'2000'!F472:F476)</f>
        <v>200.20895244684775</v>
      </c>
      <c r="M24" s="7">
        <f>RSQ('2000'!G472:G476,'2000'!F472:F476)</f>
        <v>0.94742646107670858</v>
      </c>
      <c r="N24" s="79">
        <f t="shared" si="3"/>
        <v>3.9999999999997726</v>
      </c>
      <c r="O24" s="81">
        <f>'2000'!E472</f>
        <v>6.389463473393306</v>
      </c>
      <c r="P24" s="81">
        <f>'2000'!E476</f>
        <v>5.4984396614830109</v>
      </c>
      <c r="Q24" s="81">
        <f t="shared" si="4"/>
        <v>-0.89102381191029512</v>
      </c>
      <c r="R24" s="155"/>
      <c r="S24" s="153"/>
      <c r="T24" s="81"/>
      <c r="U24" s="79"/>
      <c r="V24" s="7"/>
      <c r="W24" s="79"/>
      <c r="X24" s="81"/>
      <c r="Y24" s="81"/>
      <c r="Z24" s="81"/>
      <c r="AA24" s="79">
        <f t="shared" si="11"/>
        <v>100</v>
      </c>
      <c r="AB24" s="91">
        <f t="shared" si="5"/>
        <v>26.633650295331755</v>
      </c>
      <c r="AC24" s="79"/>
    </row>
    <row r="25" spans="1:29" x14ac:dyDescent="0.25">
      <c r="A25" s="152">
        <v>199</v>
      </c>
      <c r="B25" s="153">
        <f>'2000'!F491</f>
        <v>199.875</v>
      </c>
      <c r="C25" s="153">
        <f>'2000'!F496</f>
        <v>200.08333333333334</v>
      </c>
      <c r="D25" s="135">
        <f t="shared" si="0"/>
        <v>5.0000000000002274</v>
      </c>
      <c r="E25" s="81">
        <f>'2000'!E491</f>
        <v>10.029452950434671</v>
      </c>
      <c r="F25" s="81">
        <f>'2000'!E496</f>
        <v>7.0287732842097741</v>
      </c>
      <c r="G25" s="137">
        <f t="shared" si="1"/>
        <v>-3.0006796662248965</v>
      </c>
      <c r="H25" s="112">
        <v>1</v>
      </c>
      <c r="I25" s="155">
        <f>'2000'!F491</f>
        <v>199.875</v>
      </c>
      <c r="J25" s="153">
        <f>'2000'!F495</f>
        <v>200.04166666666666</v>
      </c>
      <c r="K25" s="81">
        <f>SLOPE('2000'!G491:G495,'2000'!F491:F495)</f>
        <v>-2.2156234324856103</v>
      </c>
      <c r="L25" s="79">
        <f>INTERCEPT('2000'!G491:G495,'2000'!F491:F495)</f>
        <v>445.16425949151414</v>
      </c>
      <c r="M25" s="7">
        <f>RSQ('2000'!G491:G495,'2000'!F491:F495)</f>
        <v>0.99058801587881928</v>
      </c>
      <c r="N25" s="79">
        <f t="shared" si="3"/>
        <v>3.9999999999997726</v>
      </c>
      <c r="O25" s="81">
        <f>'2000'!E491</f>
        <v>10.029452950434671</v>
      </c>
      <c r="P25" s="81">
        <f>'2000'!E495</f>
        <v>7.0534640800543746</v>
      </c>
      <c r="Q25" s="81">
        <f t="shared" si="4"/>
        <v>-2.9759888703802959</v>
      </c>
      <c r="R25" s="155"/>
      <c r="S25" s="153"/>
      <c r="T25" s="81"/>
      <c r="U25" s="79"/>
      <c r="V25" s="7"/>
      <c r="W25" s="79"/>
      <c r="X25" s="81"/>
      <c r="Y25" s="81"/>
      <c r="Z25" s="81"/>
      <c r="AA25" s="79">
        <f t="shared" si="11"/>
        <v>100</v>
      </c>
      <c r="AB25" s="91">
        <f t="shared" si="5"/>
        <v>11.36340379692145</v>
      </c>
      <c r="AC25" s="79"/>
    </row>
    <row r="26" spans="1:29" x14ac:dyDescent="0.25">
      <c r="A26" s="152">
        <v>200</v>
      </c>
      <c r="B26" s="153">
        <f>'2000'!F514</f>
        <v>200.83333333333334</v>
      </c>
      <c r="C26" s="153">
        <f>'2000'!F520</f>
        <v>201.08333333333334</v>
      </c>
      <c r="D26" s="135">
        <f t="shared" si="0"/>
        <v>6</v>
      </c>
      <c r="E26" s="81">
        <f>'2000'!E514</f>
        <v>12.539031276675022</v>
      </c>
      <c r="F26" s="81">
        <f>'2000'!E520</f>
        <v>9.8458325707100833</v>
      </c>
      <c r="G26" s="137">
        <f t="shared" si="1"/>
        <v>-2.6931987059649387</v>
      </c>
      <c r="H26" s="112">
        <v>1</v>
      </c>
      <c r="I26" s="155">
        <f>'2000'!F514</f>
        <v>200.83333333333334</v>
      </c>
      <c r="J26" s="153">
        <f>'2000'!F520</f>
        <v>201.08333333333334</v>
      </c>
      <c r="K26" s="81">
        <f>SLOPE('2000'!G514:G520,'2000'!F514:F520)</f>
        <v>-1.0336748307193777</v>
      </c>
      <c r="L26" s="79">
        <f>INTERCEPT('2000'!G514:G520,'2000'!F514:F520)</f>
        <v>210.14092326751424</v>
      </c>
      <c r="M26" s="7">
        <f>RSQ('2000'!G514:G520,'2000'!F514:F520)</f>
        <v>0.96136781275924887</v>
      </c>
      <c r="N26" s="79">
        <f t="shared" si="3"/>
        <v>6</v>
      </c>
      <c r="O26" s="81">
        <f>'2000'!E514</f>
        <v>12.539031276675022</v>
      </c>
      <c r="P26" s="81">
        <f>'2000'!E520</f>
        <v>9.8458325707100833</v>
      </c>
      <c r="Q26" s="81">
        <f t="shared" si="4"/>
        <v>-2.6931987059649387</v>
      </c>
      <c r="R26" s="155"/>
      <c r="S26" s="153"/>
      <c r="T26" s="81"/>
      <c r="U26" s="79"/>
      <c r="V26" s="7"/>
      <c r="W26" s="79"/>
      <c r="X26" s="81"/>
      <c r="Y26" s="81"/>
      <c r="Z26" s="81"/>
      <c r="AA26" s="79">
        <f t="shared" si="11"/>
        <v>100</v>
      </c>
      <c r="AB26" s="91">
        <f t="shared" si="5"/>
        <v>24.814100496073809</v>
      </c>
      <c r="AC26" s="79"/>
    </row>
    <row r="27" spans="1:29" x14ac:dyDescent="0.25">
      <c r="A27" s="152">
        <v>202</v>
      </c>
      <c r="B27" s="153">
        <f>'2000'!F549</f>
        <v>202.29166666666666</v>
      </c>
      <c r="C27" s="153">
        <f>'2000'!F554</f>
        <v>202.5</v>
      </c>
      <c r="D27" s="135">
        <f t="shared" si="0"/>
        <v>5.0000000000002274</v>
      </c>
      <c r="E27" s="81">
        <f>'2000'!E549</f>
        <v>29.12519403769895</v>
      </c>
      <c r="F27" s="81">
        <f>'2000'!E554</f>
        <v>24.197632848230249</v>
      </c>
      <c r="G27" s="137">
        <f t="shared" si="1"/>
        <v>-4.927561189468701</v>
      </c>
      <c r="H27" s="112">
        <v>1</v>
      </c>
      <c r="I27" s="155">
        <f>'2000'!F550</f>
        <v>202.33333333333334</v>
      </c>
      <c r="J27" s="153">
        <f>'2000'!F554</f>
        <v>202.5</v>
      </c>
      <c r="K27" s="81">
        <f>SLOPE('2000'!G550:G554,'2000'!F550:F554)</f>
        <v>-1.1546570880548666</v>
      </c>
      <c r="L27" s="79">
        <f>INTERCEPT('2000'!G550:G554,'2000'!F550:F554)</f>
        <v>236.99731378987451</v>
      </c>
      <c r="M27" s="7">
        <f>RSQ('2000'!G550:G554,'2000'!F550:F554)</f>
        <v>0.97109617341497345</v>
      </c>
      <c r="N27" s="79">
        <f t="shared" si="3"/>
        <v>3.9999999999997726</v>
      </c>
      <c r="O27" s="81">
        <f>'2000'!E550</f>
        <v>28.868179994742384</v>
      </c>
      <c r="P27" s="81">
        <f>'2000'!E554</f>
        <v>24.197632848230249</v>
      </c>
      <c r="Q27" s="81">
        <f t="shared" si="4"/>
        <v>-4.6705471465121349</v>
      </c>
      <c r="R27" s="155"/>
      <c r="S27" s="153"/>
      <c r="T27" s="81"/>
      <c r="U27" s="79"/>
      <c r="V27" s="7"/>
      <c r="W27" s="79"/>
      <c r="X27" s="81"/>
      <c r="Y27" s="81"/>
      <c r="Z27" s="81"/>
      <c r="AA27" s="79">
        <f t="shared" si="11"/>
        <v>100</v>
      </c>
      <c r="AB27" s="91">
        <f t="shared" si="5"/>
        <v>22.664797971861695</v>
      </c>
      <c r="AC27" s="79"/>
    </row>
    <row r="28" spans="1:29" x14ac:dyDescent="0.25">
      <c r="A28" s="152">
        <v>204</v>
      </c>
      <c r="B28" s="153">
        <f>'2000'!F590</f>
        <v>204</v>
      </c>
      <c r="C28" s="153">
        <f>'2000'!F599</f>
        <v>204.375</v>
      </c>
      <c r="D28" s="135">
        <f t="shared" si="0"/>
        <v>9</v>
      </c>
      <c r="E28" s="81">
        <f>'2000'!E590</f>
        <v>46.742180661315764</v>
      </c>
      <c r="F28" s="81">
        <f>'2000'!E599</f>
        <v>30.859824365621499</v>
      </c>
      <c r="G28" s="137">
        <f t="shared" si="1"/>
        <v>-15.882356295694265</v>
      </c>
      <c r="H28" s="112">
        <v>2</v>
      </c>
      <c r="I28" s="155">
        <f>'2000'!F590</f>
        <v>204</v>
      </c>
      <c r="J28" s="153">
        <f>'2000'!F594</f>
        <v>204.16666666666666</v>
      </c>
      <c r="K28" s="81">
        <f>SLOPE('2000'!G590:G594,'2000'!F590:F594)</f>
        <v>-2.0214527247692153</v>
      </c>
      <c r="L28" s="79">
        <f>INTERCEPT('2000'!G590:G594,'2000'!F590:F594)</f>
        <v>416.23140111215616</v>
      </c>
      <c r="M28" s="7">
        <f>RSQ('2000'!G590:G594,'2000'!F590:F594)</f>
        <v>0.99260813594630115</v>
      </c>
      <c r="N28" s="79">
        <f t="shared" si="3"/>
        <v>3.9999999999997726</v>
      </c>
      <c r="O28" s="81">
        <f>'2000'!E590</f>
        <v>46.742180661315764</v>
      </c>
      <c r="P28" s="81">
        <f>'2000'!E594</f>
        <v>33.615249287520768</v>
      </c>
      <c r="Q28" s="81">
        <f t="shared" si="4"/>
        <v>-13.126931373794996</v>
      </c>
      <c r="R28" s="155">
        <f>'2000'!F594</f>
        <v>204.16666666666666</v>
      </c>
      <c r="S28" s="153">
        <f>'2000'!F599</f>
        <v>204.375</v>
      </c>
      <c r="T28" s="81">
        <f>SLOPE('2000'!H594:H599,'2000'!F594:F599)</f>
        <v>-0.35102064512400244</v>
      </c>
      <c r="U28" s="79">
        <f>INTERCEPT('2000'!H594:H599,'2000'!F594:F599)</f>
        <v>75.173216587846582</v>
      </c>
      <c r="V28" s="7">
        <f>RSQ('2000'!H594:H599,'2000'!F594:F599)</f>
        <v>0.92352081774960071</v>
      </c>
      <c r="W28" s="79">
        <f t="shared" si="6"/>
        <v>5.0000000000002274</v>
      </c>
      <c r="X28" s="81">
        <f>'2000'!E594</f>
        <v>33.615249287520768</v>
      </c>
      <c r="Y28" s="81">
        <f>'2000'!E599</f>
        <v>30.859824365621499</v>
      </c>
      <c r="Z28" s="81">
        <f t="shared" si="7"/>
        <v>-2.7554249218992695</v>
      </c>
      <c r="AA28" s="79">
        <f>(Q28/(Q28+Z28))*100</f>
        <v>82.651031933805257</v>
      </c>
      <c r="AB28" s="91">
        <f t="shared" si="5"/>
        <v>12.133449576155286</v>
      </c>
      <c r="AC28" s="79">
        <f t="shared" si="8"/>
        <v>58.462672853144809</v>
      </c>
    </row>
    <row r="29" spans="1:29" x14ac:dyDescent="0.25">
      <c r="A29" s="152">
        <v>204</v>
      </c>
      <c r="B29" s="153">
        <f>'2000'!F607</f>
        <v>204.70833333333334</v>
      </c>
      <c r="C29" s="153">
        <f>'2000'!F618</f>
        <v>205.16666666666666</v>
      </c>
      <c r="D29" s="135">
        <f t="shared" si="0"/>
        <v>10.999999999999545</v>
      </c>
      <c r="E29" s="81">
        <f>'2000'!E607</f>
        <v>39.413338526983281</v>
      </c>
      <c r="F29" s="81">
        <f>'2000'!E618</f>
        <v>27.543534026677829</v>
      </c>
      <c r="G29" s="137">
        <f t="shared" si="1"/>
        <v>-11.869804500305452</v>
      </c>
      <c r="H29" s="112">
        <v>2</v>
      </c>
      <c r="I29" s="155">
        <f>'2000'!F607</f>
        <v>204.70833333333334</v>
      </c>
      <c r="J29" s="153">
        <f>'2000'!F613</f>
        <v>204.95833333333334</v>
      </c>
      <c r="K29" s="81">
        <f>SLOPE('2000'!G607:G613,'2000'!F607:F613)</f>
        <v>-1.1424240092371938</v>
      </c>
      <c r="L29" s="79">
        <f>INTERCEPT('2000'!G607:G613,'2000'!F607:F613)</f>
        <v>237.55446755341038</v>
      </c>
      <c r="M29" s="7">
        <f>RSQ('2000'!G607:G613,'2000'!F607:F613)</f>
        <v>0.98658544896093869</v>
      </c>
      <c r="N29" s="79">
        <f t="shared" si="3"/>
        <v>6</v>
      </c>
      <c r="O29" s="81">
        <f>'2000'!E607</f>
        <v>39.413338526983281</v>
      </c>
      <c r="P29" s="81">
        <f>'2000'!E613</f>
        <v>29.659625558263492</v>
      </c>
      <c r="Q29" s="81">
        <f t="shared" si="4"/>
        <v>-9.753712968719789</v>
      </c>
      <c r="R29" s="155">
        <f>'2000'!F613</f>
        <v>204.95833333333334</v>
      </c>
      <c r="S29" s="153">
        <f>'2000'!F618</f>
        <v>205.16666666666666</v>
      </c>
      <c r="T29" s="81">
        <f>SLOPE('2000'!H613:H618,'2000'!F613:F618)</f>
        <v>-0.39107605368682719</v>
      </c>
      <c r="U29" s="79">
        <f>INTERCEPT('2000'!H613:H618,'2000'!F613:F618)</f>
        <v>83.5490069537707</v>
      </c>
      <c r="V29" s="7">
        <f>RSQ('2000'!H613:H618,'2000'!F613:F618)</f>
        <v>0.972319311219635</v>
      </c>
      <c r="W29" s="79">
        <f t="shared" si="6"/>
        <v>4.9999999999995453</v>
      </c>
      <c r="X29" s="81">
        <f>'2000'!E613</f>
        <v>29.659625558263492</v>
      </c>
      <c r="Y29" s="81">
        <f>'2000'!E618</f>
        <v>27.543534026677829</v>
      </c>
      <c r="Z29" s="81">
        <f t="shared" si="7"/>
        <v>-2.1160915315856634</v>
      </c>
      <c r="AA29" s="79">
        <f>(Q29/(Q29+Z29))*100</f>
        <v>82.172482019133426</v>
      </c>
      <c r="AB29" s="91">
        <f t="shared" si="5"/>
        <v>21.103161570708966</v>
      </c>
      <c r="AC29" s="79">
        <f t="shared" si="8"/>
        <v>67.550311489025077</v>
      </c>
    </row>
    <row r="30" spans="1:29" x14ac:dyDescent="0.25">
      <c r="A30" s="152">
        <v>205</v>
      </c>
      <c r="B30" s="153">
        <f>'2000'!F629</f>
        <v>205.625</v>
      </c>
      <c r="C30" s="153">
        <f>'2000'!F644</f>
        <v>206.25</v>
      </c>
      <c r="D30" s="135">
        <f t="shared" si="0"/>
        <v>15</v>
      </c>
      <c r="E30" s="81">
        <f>'2000'!E629</f>
        <v>31.336609789348675</v>
      </c>
      <c r="F30" s="81">
        <f>'2000'!E644</f>
        <v>18.166312931611692</v>
      </c>
      <c r="G30" s="137">
        <f t="shared" si="1"/>
        <v>-13.170296857736982</v>
      </c>
      <c r="H30" s="112">
        <v>1</v>
      </c>
      <c r="I30" s="155">
        <f>'2000'!F630</f>
        <v>205.66666666666666</v>
      </c>
      <c r="J30" s="153">
        <f>'2000'!F644</f>
        <v>206.25</v>
      </c>
      <c r="K30" s="81">
        <f>SLOPE('2000'!G630:G644,'2000'!F630:F644)</f>
        <v>-1.0075446129674497</v>
      </c>
      <c r="L30" s="79">
        <f>INTERCEPT('2000'!G630:G644,'2000'!F630:F644)</f>
        <v>210.68429474045288</v>
      </c>
      <c r="M30" s="7">
        <f>RSQ('2000'!G630:G644,'2000'!F630:F644)</f>
        <v>0.9908738965329329</v>
      </c>
      <c r="N30" s="79">
        <f t="shared" si="3"/>
        <v>14.000000000000227</v>
      </c>
      <c r="O30" s="81">
        <f>'2000'!E630</f>
        <v>30.889371525005107</v>
      </c>
      <c r="P30" s="81">
        <f>'2000'!E644</f>
        <v>18.166312931611692</v>
      </c>
      <c r="Q30" s="81">
        <f t="shared" si="4"/>
        <v>-12.723058593393414</v>
      </c>
      <c r="R30" s="155"/>
      <c r="S30" s="153"/>
      <c r="T30" s="81"/>
      <c r="U30" s="79"/>
      <c r="V30" s="7"/>
      <c r="W30" s="79"/>
      <c r="X30" s="81"/>
      <c r="Y30" s="81"/>
      <c r="Z30" s="81"/>
      <c r="AA30" s="79">
        <f t="shared" ref="AA30:AA37" si="12">(Q30/(Q30+Z30))*100</f>
        <v>100</v>
      </c>
      <c r="AB30" s="91">
        <f t="shared" si="5"/>
        <v>26.373135179880933</v>
      </c>
      <c r="AC30" s="79"/>
    </row>
    <row r="31" spans="1:29" x14ac:dyDescent="0.25">
      <c r="A31" s="152">
        <v>206</v>
      </c>
      <c r="B31" s="153">
        <f>'2000'!F652</f>
        <v>206.58333333333334</v>
      </c>
      <c r="C31" s="153">
        <f>'2000'!F668</f>
        <v>207.25</v>
      </c>
      <c r="D31" s="135">
        <f t="shared" si="0"/>
        <v>15.999999999999773</v>
      </c>
      <c r="E31" s="81">
        <f>'2000'!E652</f>
        <v>18.21506476914977</v>
      </c>
      <c r="F31" s="81">
        <f>'2000'!E668</f>
        <v>11.795657581068525</v>
      </c>
      <c r="G31" s="137">
        <f t="shared" si="1"/>
        <v>-6.4194071880812444</v>
      </c>
      <c r="H31" s="112">
        <v>1</v>
      </c>
      <c r="I31" s="155">
        <f>'2000'!F653</f>
        <v>206.625</v>
      </c>
      <c r="J31" s="153">
        <f>'2000'!F668</f>
        <v>207.25</v>
      </c>
      <c r="K31" s="81">
        <f>SLOPE('2000'!G653:G668,'2000'!F653:F668)</f>
        <v>-0.79660994706226806</v>
      </c>
      <c r="L31" s="79">
        <f>INTERCEPT('2000'!G653:G668,'2000'!F653:F668)</f>
        <v>167.53576053616231</v>
      </c>
      <c r="M31" s="7">
        <f>RSQ('2000'!G653:G668,'2000'!F653:F668)</f>
        <v>0.98169930231983749</v>
      </c>
      <c r="N31" s="79">
        <f t="shared" si="3"/>
        <v>15</v>
      </c>
      <c r="O31" s="81">
        <f>'2000'!E653</f>
        <v>18.164859849027106</v>
      </c>
      <c r="P31" s="81">
        <f>'2000'!E668</f>
        <v>11.795657581068525</v>
      </c>
      <c r="Q31" s="81">
        <f t="shared" si="4"/>
        <v>-6.3692022679585811</v>
      </c>
      <c r="R31" s="155"/>
      <c r="S31" s="153"/>
      <c r="T31" s="81"/>
      <c r="U31" s="79"/>
      <c r="V31" s="7"/>
      <c r="W31" s="79"/>
      <c r="X31" s="81"/>
      <c r="Y31" s="81"/>
      <c r="Z31" s="81"/>
      <c r="AA31" s="79">
        <f t="shared" si="12"/>
        <v>100</v>
      </c>
      <c r="AB31" s="91">
        <f t="shared" si="5"/>
        <v>34.741725192128463</v>
      </c>
      <c r="AC31" s="79"/>
    </row>
    <row r="32" spans="1:29" x14ac:dyDescent="0.25">
      <c r="A32" s="152">
        <v>207</v>
      </c>
      <c r="B32" s="153">
        <f>'2000'!F680</f>
        <v>207.75</v>
      </c>
      <c r="C32" s="153">
        <f>'2000'!F693</f>
        <v>208.29166666666666</v>
      </c>
      <c r="D32" s="135">
        <f t="shared" si="0"/>
        <v>12.999999999999773</v>
      </c>
      <c r="E32" s="81">
        <f>'2000'!E680</f>
        <v>14.469407347305943</v>
      </c>
      <c r="F32" s="81">
        <f>'2000'!E693</f>
        <v>9.0711805920841915</v>
      </c>
      <c r="G32" s="137">
        <f t="shared" si="1"/>
        <v>-5.3982267552217511</v>
      </c>
      <c r="H32" s="112">
        <v>1</v>
      </c>
      <c r="I32" s="155">
        <f>'2000'!F680</f>
        <v>207.75</v>
      </c>
      <c r="J32" s="153">
        <f>'2000'!F693</f>
        <v>208.29166666666666</v>
      </c>
      <c r="K32" s="81">
        <f>SLOPE('2000'!G680:G693,'2000'!F680:F693)</f>
        <v>-0.87226152681473534</v>
      </c>
      <c r="L32" s="79">
        <f>INTERCEPT('2000'!G680:G693,'2000'!F680:F693)</f>
        <v>183.8510813288089</v>
      </c>
      <c r="M32" s="7">
        <f>RSQ('2000'!G680:G693,'2000'!F680:F693)</f>
        <v>0.97583941234048377</v>
      </c>
      <c r="N32" s="79">
        <f t="shared" si="3"/>
        <v>12.999999999999773</v>
      </c>
      <c r="O32" s="81">
        <f>'2000'!E680</f>
        <v>14.469407347305943</v>
      </c>
      <c r="P32" s="81">
        <f>'2000'!E693</f>
        <v>9.0711805920841915</v>
      </c>
      <c r="Q32" s="81">
        <f t="shared" si="4"/>
        <v>-5.3982267552217511</v>
      </c>
      <c r="R32" s="155"/>
      <c r="S32" s="153"/>
      <c r="T32" s="81"/>
      <c r="U32" s="79"/>
      <c r="V32" s="7"/>
      <c r="W32" s="79"/>
      <c r="X32" s="81"/>
      <c r="Y32" s="81"/>
      <c r="Z32" s="81"/>
      <c r="AA32" s="79">
        <f t="shared" si="12"/>
        <v>100</v>
      </c>
      <c r="AB32" s="91">
        <f t="shared" si="5"/>
        <v>27.841184153067363</v>
      </c>
      <c r="AC32" s="79"/>
    </row>
    <row r="33" spans="1:29" x14ac:dyDescent="0.25">
      <c r="A33" s="152">
        <v>209</v>
      </c>
      <c r="B33" s="153">
        <f>'2000'!$F$725</f>
        <v>209.625</v>
      </c>
      <c r="C33" s="153">
        <f>'2000'!$F$745</f>
        <v>210.45833333333334</v>
      </c>
      <c r="D33" s="135">
        <f t="shared" si="0"/>
        <v>20.000000000000227</v>
      </c>
      <c r="E33" s="81">
        <f>'2000'!$E$725</f>
        <v>15.182124333088101</v>
      </c>
      <c r="F33" s="81">
        <f>'2000'!$E$745</f>
        <v>5.9777828704311977</v>
      </c>
      <c r="G33" s="137">
        <f t="shared" si="1"/>
        <v>-9.2043414626569025</v>
      </c>
      <c r="H33" s="112">
        <v>1</v>
      </c>
      <c r="I33" s="155">
        <f>'2000'!$F$725</f>
        <v>209.625</v>
      </c>
      <c r="J33" s="153">
        <f>'2000'!$F$745</f>
        <v>210.45833333333334</v>
      </c>
      <c r="K33" s="81">
        <f>SLOPE('2000'!$G$725:$G$745,'2000'!$F$725:$F$745)</f>
        <v>-1.1387048397820867</v>
      </c>
      <c r="L33" s="79">
        <f>INTERCEPT('2000'!$G$725:$G$745,'2000'!$F$725:$F$745)</f>
        <v>241.41350068633082</v>
      </c>
      <c r="M33" s="7">
        <f>RSQ('2000'!$G$725:$G$745,'2000'!$F$725:$F$745)</f>
        <v>0.99171322781775972</v>
      </c>
      <c r="N33" s="79">
        <f t="shared" si="3"/>
        <v>20.000000000000227</v>
      </c>
      <c r="O33" s="81">
        <f>'2000'!$E$725</f>
        <v>15.182124333088101</v>
      </c>
      <c r="P33" s="81">
        <f>'2000'!$E$745</f>
        <v>5.9777828704311977</v>
      </c>
      <c r="Q33" s="81">
        <f t="shared" si="4"/>
        <v>-9.2043414626569025</v>
      </c>
      <c r="R33" s="155"/>
      <c r="S33" s="153"/>
      <c r="T33" s="81"/>
      <c r="U33" s="79"/>
      <c r="V33" s="7"/>
      <c r="W33" s="79"/>
      <c r="X33" s="81"/>
      <c r="Y33" s="81"/>
      <c r="Z33" s="81"/>
      <c r="AA33" s="79">
        <f t="shared" si="12"/>
        <v>100</v>
      </c>
      <c r="AB33" s="91">
        <f t="shared" si="5"/>
        <v>21.457639710554304</v>
      </c>
      <c r="AC33" s="79"/>
    </row>
    <row r="34" spans="1:29" x14ac:dyDescent="0.25">
      <c r="A34" s="152">
        <v>210</v>
      </c>
      <c r="B34" s="153">
        <f>'2000'!$F$751</f>
        <v>210.70833333333334</v>
      </c>
      <c r="C34" s="153">
        <f>'2000'!$F$759</f>
        <v>211.04166666666666</v>
      </c>
      <c r="D34" s="135">
        <f t="shared" si="0"/>
        <v>7.9999999999995453</v>
      </c>
      <c r="E34" s="81">
        <f>'2000'!$E$751</f>
        <v>5.6561773790033172</v>
      </c>
      <c r="F34" s="81">
        <f>'2000'!$E$759</f>
        <v>3.9196429751802344</v>
      </c>
      <c r="G34" s="137">
        <f t="shared" si="1"/>
        <v>-1.7365344038230828</v>
      </c>
      <c r="H34" s="112">
        <v>1</v>
      </c>
      <c r="I34" s="155">
        <f>'2000'!$F$751</f>
        <v>210.70833333333334</v>
      </c>
      <c r="J34" s="153">
        <f>'2000'!$F$758</f>
        <v>211</v>
      </c>
      <c r="K34" s="81">
        <f>SLOPE('2000'!$G$751:$G$758,'2000'!$F$751:$F$758)</f>
        <v>-0.74816849556735621</v>
      </c>
      <c r="L34" s="79">
        <f>INTERCEPT('2000'!$G$751:$G$758,'2000'!$F$751:$F$758)</f>
        <v>159.39386085796198</v>
      </c>
      <c r="M34" s="7">
        <f>RSQ('2000'!$G$751:$G$758,'2000'!$F$751:$F$758)</f>
        <v>0.97710703242055863</v>
      </c>
      <c r="N34" s="79">
        <f t="shared" si="3"/>
        <v>6.9999999999997726</v>
      </c>
      <c r="O34" s="81">
        <f>'2000'!$E$751</f>
        <v>5.6561773790033172</v>
      </c>
      <c r="P34" s="81">
        <f>'2000'!$E$758</f>
        <v>4.5384859103547903</v>
      </c>
      <c r="Q34" s="81">
        <f t="shared" si="4"/>
        <v>-1.1176914686485269</v>
      </c>
      <c r="R34" s="155"/>
      <c r="S34" s="153"/>
      <c r="T34" s="81"/>
      <c r="U34" s="79"/>
      <c r="V34" s="7"/>
      <c r="W34" s="79"/>
      <c r="X34" s="81"/>
      <c r="Y34" s="81"/>
      <c r="Z34" s="81"/>
      <c r="AA34" s="79">
        <f t="shared" si="12"/>
        <v>100</v>
      </c>
      <c r="AB34" s="91">
        <f t="shared" si="5"/>
        <v>31.795804392882726</v>
      </c>
      <c r="AC34" s="79"/>
    </row>
    <row r="35" spans="1:29" x14ac:dyDescent="0.25">
      <c r="A35" s="152">
        <v>211</v>
      </c>
      <c r="B35" s="153">
        <f>'2000'!$F$762</f>
        <v>211.16666666666666</v>
      </c>
      <c r="C35" s="153">
        <f>'2000'!$F$767</f>
        <v>211.375</v>
      </c>
      <c r="D35" s="135">
        <f t="shared" si="0"/>
        <v>5.0000000000002274</v>
      </c>
      <c r="E35" s="81">
        <f>'2000'!$E$762</f>
        <v>4.4249052427292046</v>
      </c>
      <c r="F35" s="81">
        <f>'2000'!$E$767</f>
        <v>3.8406680776213271</v>
      </c>
      <c r="G35" s="137">
        <f t="shared" si="1"/>
        <v>-0.58423716510787749</v>
      </c>
      <c r="H35" s="112">
        <v>1</v>
      </c>
      <c r="I35" s="155">
        <f>'2000'!$F$762</f>
        <v>211.16666666666666</v>
      </c>
      <c r="J35" s="153">
        <f>'2000'!$F$767</f>
        <v>211.375</v>
      </c>
      <c r="K35" s="81">
        <f>SLOPE('2000'!$G$762:$G$767,'2000'!$F$762:$F$767)</f>
        <v>-0.72890408197568224</v>
      </c>
      <c r="L35" s="79">
        <f>INTERCEPT('2000'!$G$762:$G$767,'2000'!$F$762:$F$767)</f>
        <v>155.39381613915438</v>
      </c>
      <c r="M35" s="7">
        <f>RSQ('2000'!$G$762:$G$767,'2000'!$F$762:$F$767)</f>
        <v>0.86862694298901788</v>
      </c>
      <c r="N35" s="79">
        <f t="shared" si="3"/>
        <v>5.0000000000002274</v>
      </c>
      <c r="O35" s="81">
        <f>'2000'!$E$762</f>
        <v>4.4249052427292046</v>
      </c>
      <c r="P35" s="81">
        <f>'2000'!$E$767</f>
        <v>3.8406680776213271</v>
      </c>
      <c r="Q35" s="81">
        <f t="shared" si="4"/>
        <v>-0.58423716510787749</v>
      </c>
      <c r="R35" s="155"/>
      <c r="S35" s="153"/>
      <c r="T35" s="81"/>
      <c r="U35" s="79"/>
      <c r="V35" s="7"/>
      <c r="W35" s="79"/>
      <c r="X35" s="81"/>
      <c r="Y35" s="81"/>
      <c r="Z35" s="81"/>
      <c r="AA35" s="79">
        <f t="shared" si="12"/>
        <v>100</v>
      </c>
      <c r="AB35" s="91">
        <f t="shared" si="5"/>
        <v>35.310102536185902</v>
      </c>
      <c r="AC35" s="79"/>
    </row>
    <row r="36" spans="1:29" x14ac:dyDescent="0.25">
      <c r="A36" s="152">
        <v>211</v>
      </c>
      <c r="B36" s="153">
        <f>'2000'!$F$773</f>
        <v>211.625</v>
      </c>
      <c r="C36" s="153">
        <f>'2000'!$F$789</f>
        <v>212.29166666666666</v>
      </c>
      <c r="D36" s="135">
        <f t="shared" si="0"/>
        <v>15.999999999999773</v>
      </c>
      <c r="E36" s="81">
        <f>'2000'!$E$773</f>
        <v>4.3930383230627861</v>
      </c>
      <c r="F36" s="81">
        <f>'2000'!$E$789</f>
        <v>3.0084004246814002</v>
      </c>
      <c r="G36" s="137">
        <f t="shared" si="1"/>
        <v>-1.3846378983813858</v>
      </c>
      <c r="H36" s="112">
        <v>1</v>
      </c>
      <c r="I36" s="155">
        <f>'2000'!$F$773</f>
        <v>211.625</v>
      </c>
      <c r="J36" s="153">
        <f>'2000'!$F$789</f>
        <v>212.29166666666666</v>
      </c>
      <c r="K36" s="81">
        <f>SLOPE('2000'!$G$773:$G$789,'2000'!$F$773:$F$789)</f>
        <v>-0.64522619189488351</v>
      </c>
      <c r="L36" s="79">
        <f>INTERCEPT('2000'!$G$773:$G$789,'2000'!$F$773:$F$789)</f>
        <v>138.04616120596813</v>
      </c>
      <c r="M36" s="7">
        <f>RSQ('2000'!$G$773:$G$789,'2000'!$F$773:$F$789)</f>
        <v>0.98478390372451441</v>
      </c>
      <c r="N36" s="79">
        <f t="shared" si="3"/>
        <v>15.999999999999773</v>
      </c>
      <c r="O36" s="81">
        <f>'2000'!$E$773</f>
        <v>4.3930383230627861</v>
      </c>
      <c r="P36" s="81">
        <f>'2000'!$E$789</f>
        <v>3.0084004246814002</v>
      </c>
      <c r="Q36" s="81">
        <f t="shared" si="4"/>
        <v>-1.3846378983813858</v>
      </c>
      <c r="R36" s="155"/>
      <c r="S36" s="153"/>
      <c r="T36" s="81"/>
      <c r="U36" s="79"/>
      <c r="V36" s="7"/>
      <c r="W36" s="79"/>
      <c r="X36" s="81"/>
      <c r="Y36" s="81"/>
      <c r="Z36" s="81"/>
      <c r="AA36" s="79">
        <f t="shared" si="12"/>
        <v>100</v>
      </c>
      <c r="AB36" s="91">
        <f t="shared" si="5"/>
        <v>42.259558200111385</v>
      </c>
      <c r="AC36" s="79"/>
    </row>
    <row r="37" spans="1:29" x14ac:dyDescent="0.25">
      <c r="A37" s="152">
        <v>212</v>
      </c>
      <c r="B37" s="153">
        <f>'2000'!$F$799</f>
        <v>212.70833333333334</v>
      </c>
      <c r="C37" s="153">
        <f>'2000'!$F$812</f>
        <v>213.25</v>
      </c>
      <c r="D37" s="135">
        <f t="shared" si="0"/>
        <v>12.999999999999773</v>
      </c>
      <c r="E37" s="81">
        <f>'2000'!$E$799</f>
        <v>4.214383440063008</v>
      </c>
      <c r="F37" s="81">
        <f>'2000'!$E$812</f>
        <v>2.7360742328429115</v>
      </c>
      <c r="G37" s="137">
        <f t="shared" si="1"/>
        <v>-1.4783092072200965</v>
      </c>
      <c r="H37" s="112">
        <v>1</v>
      </c>
      <c r="I37" s="155">
        <f>'2000'!$F$799</f>
        <v>212.70833333333334</v>
      </c>
      <c r="J37" s="153">
        <f>'2000'!$F$811</f>
        <v>213.20833333333334</v>
      </c>
      <c r="K37" s="81">
        <f>SLOPE('2000'!$G$799:$G$811,'2000'!$F$799:$F$811)</f>
        <v>-0.93650582251039272</v>
      </c>
      <c r="L37" s="79">
        <f>INTERCEPT('2000'!$G$799:$G$811,'2000'!$F$799:$F$811)</f>
        <v>200.66383410091305</v>
      </c>
      <c r="M37" s="7">
        <f>RSQ('2000'!$G$799:$G$811,'2000'!$F$799:$F$811)</f>
        <v>0.9807254453367561</v>
      </c>
      <c r="N37" s="79">
        <f t="shared" si="3"/>
        <v>12</v>
      </c>
      <c r="O37" s="81">
        <f>'2000'!$E$799</f>
        <v>4.214383440063008</v>
      </c>
      <c r="P37" s="81">
        <f>'2000'!$E$811</f>
        <v>2.7638119656854396</v>
      </c>
      <c r="Q37" s="81">
        <f t="shared" si="4"/>
        <v>-1.4505714743775684</v>
      </c>
      <c r="R37" s="155"/>
      <c r="S37" s="153"/>
      <c r="T37" s="81"/>
      <c r="U37" s="79"/>
      <c r="V37" s="7"/>
      <c r="W37" s="79"/>
      <c r="X37" s="81"/>
      <c r="Y37" s="81"/>
      <c r="Z37" s="81"/>
      <c r="AA37" s="79">
        <f t="shared" si="12"/>
        <v>100</v>
      </c>
      <c r="AB37" s="91">
        <f t="shared" si="5"/>
        <v>28.443269336855195</v>
      </c>
      <c r="AC37" s="79"/>
    </row>
    <row r="38" spans="1:29" x14ac:dyDescent="0.25">
      <c r="A38" s="152">
        <v>213</v>
      </c>
      <c r="B38" s="153">
        <f>'2000'!$F$824</f>
        <v>213.75</v>
      </c>
      <c r="C38" s="153">
        <f>'2000'!$F$836</f>
        <v>214.25</v>
      </c>
      <c r="D38" s="135">
        <f t="shared" si="0"/>
        <v>12</v>
      </c>
      <c r="E38" s="81">
        <f>'2000'!$E$824</f>
        <v>3.0254264735488015</v>
      </c>
      <c r="F38" s="81">
        <f>'2000'!$E$836</f>
        <v>2.3712396272947274</v>
      </c>
      <c r="G38" s="137">
        <f t="shared" si="1"/>
        <v>-0.65418684625407408</v>
      </c>
      <c r="H38" s="112">
        <v>2</v>
      </c>
      <c r="I38" s="155">
        <f>'2000'!$F$826</f>
        <v>213.83333333333334</v>
      </c>
      <c r="J38" s="153">
        <f>'2000'!$F$831</f>
        <v>214.04166666666666</v>
      </c>
      <c r="K38" s="81">
        <f>SLOPE('2000'!$G$826:$G$831,'2000'!$F$826:$F$831)</f>
        <v>-0.78538828504676361</v>
      </c>
      <c r="L38" s="79">
        <f>INTERCEPT('2000'!$G$826:$G$831,'2000'!$F$826:$F$831)</f>
        <v>169.02852399909608</v>
      </c>
      <c r="M38" s="7">
        <f>RSQ('2000'!$G$826:$G$831,'2000'!$F$826:$F$831)</f>
        <v>0.9864134348833371</v>
      </c>
      <c r="N38" s="79">
        <f t="shared" si="3"/>
        <v>4.9999999999995453</v>
      </c>
      <c r="O38" s="81">
        <f>'2000'!$E$826</f>
        <v>2.9396636436216683</v>
      </c>
      <c r="P38" s="81">
        <f>'2000'!$E$831</f>
        <v>2.5163033125170298</v>
      </c>
      <c r="Q38" s="81">
        <f t="shared" si="4"/>
        <v>-0.42336033110463855</v>
      </c>
      <c r="R38" s="155">
        <f>'2000'!$F$831</f>
        <v>214.04166666666666</v>
      </c>
      <c r="S38" s="153">
        <f>'2000'!$F$836</f>
        <v>214.25</v>
      </c>
      <c r="T38" s="81">
        <f>SLOPE('2000'!$H$831:$H$836,'2000'!$F$831:$F$836)</f>
        <v>-0.29993921663774459</v>
      </c>
      <c r="U38" s="79">
        <f>INTERCEPT('2000'!$H$831:$H$836,'2000'!$F$831:$F$836)</f>
        <v>65.122449614767547</v>
      </c>
      <c r="V38" s="7">
        <f>RSQ('2000'!$H$831:$H$836,'2000'!$F$831:$F$836)</f>
        <v>0.97132179282777631</v>
      </c>
      <c r="W38" s="79">
        <f t="shared" si="6"/>
        <v>5.0000000000002274</v>
      </c>
      <c r="X38" s="81">
        <f>'2000'!$E$831</f>
        <v>2.5163033125170298</v>
      </c>
      <c r="Y38" s="81">
        <f>'2000'!$E$836</f>
        <v>2.3712396272947274</v>
      </c>
      <c r="Z38" s="81">
        <f t="shared" si="7"/>
        <v>-0.1450636852223024</v>
      </c>
      <c r="AA38" s="79">
        <f>(Q38/(Q38+Z38))*100</f>
        <v>74.479669919705501</v>
      </c>
      <c r="AB38" s="91">
        <f t="shared" si="5"/>
        <v>32.153455253890392</v>
      </c>
      <c r="AC38" s="79">
        <f t="shared" si="8"/>
        <v>84.206247374706791</v>
      </c>
    </row>
    <row r="39" spans="1:29" x14ac:dyDescent="0.25">
      <c r="A39" s="156">
        <v>214</v>
      </c>
      <c r="B39" s="153">
        <f>'2000'!$F$846</f>
        <v>214.66666666666666</v>
      </c>
      <c r="C39" s="153">
        <f>'2000'!$F$857</f>
        <v>215.125</v>
      </c>
      <c r="D39" s="135">
        <f t="shared" si="0"/>
        <v>11.000000000000227</v>
      </c>
      <c r="E39" s="81">
        <f>'2000'!$E$846</f>
        <v>2.9309471672053835</v>
      </c>
      <c r="F39" s="81">
        <f>'2000'!$E$857</f>
        <v>2.104494635673309</v>
      </c>
      <c r="G39" s="137">
        <f t="shared" si="1"/>
        <v>-0.82645253153207454</v>
      </c>
      <c r="H39" s="112">
        <v>1</v>
      </c>
      <c r="I39" s="155">
        <f>'2000'!$F$846</f>
        <v>214.66666666666666</v>
      </c>
      <c r="J39" s="153">
        <f>'2000'!$F$856</f>
        <v>215.08333333333334</v>
      </c>
      <c r="K39" s="81">
        <f>SLOPE('2000'!$G$846:$G$856,'2000'!$F$846:$F$856)</f>
        <v>-0.59071541972159192</v>
      </c>
      <c r="L39" s="79">
        <f>INTERCEPT('2000'!$G$846:$G$856,'2000'!$F$846:$F$856)</f>
        <v>127.86813587796139</v>
      </c>
      <c r="M39" s="7">
        <f>RSQ('2000'!$G$846:$G$856,'2000'!$F$846:$F$856)</f>
        <v>0.98390586592968365</v>
      </c>
      <c r="N39" s="79">
        <f t="shared" si="3"/>
        <v>10.000000000000455</v>
      </c>
      <c r="O39" s="81">
        <f>'2000'!$E$846</f>
        <v>2.9309471672053835</v>
      </c>
      <c r="P39" s="81">
        <f>'2000'!$E$856</f>
        <v>2.2967141214435012</v>
      </c>
      <c r="Q39" s="81">
        <f t="shared" si="4"/>
        <v>-0.63423304576188233</v>
      </c>
      <c r="R39" s="155"/>
      <c r="S39" s="153"/>
      <c r="T39" s="81"/>
      <c r="U39" s="79"/>
      <c r="V39" s="7"/>
      <c r="W39" s="79"/>
      <c r="X39" s="81"/>
      <c r="Y39" s="81"/>
      <c r="Z39" s="81"/>
      <c r="AA39" s="79">
        <f t="shared" ref="AA39:AA50" si="13">(Q39/(Q39+Z39))*100</f>
        <v>100</v>
      </c>
      <c r="AB39" s="91">
        <f t="shared" si="5"/>
        <v>41.009459753336266</v>
      </c>
      <c r="AC39" s="79"/>
    </row>
    <row r="40" spans="1:29" x14ac:dyDescent="0.25">
      <c r="A40" s="156">
        <v>216</v>
      </c>
      <c r="B40" s="153">
        <f>'2000'!$F$894</f>
        <v>216.66666666666666</v>
      </c>
      <c r="C40" s="153">
        <f>'2000'!$F$909</f>
        <v>217.29166666666666</v>
      </c>
      <c r="D40" s="135">
        <f t="shared" si="0"/>
        <v>15</v>
      </c>
      <c r="E40" s="81">
        <f>'2000'!$E$894</f>
        <v>4.9402168364549537</v>
      </c>
      <c r="F40" s="81">
        <f>'2000'!$E$909</f>
        <v>3.3592180790753874</v>
      </c>
      <c r="G40" s="137">
        <f t="shared" si="1"/>
        <v>-1.5809987573795663</v>
      </c>
      <c r="H40" s="112">
        <v>1</v>
      </c>
      <c r="I40" s="155">
        <f>'2000'!$F$894</f>
        <v>216.66666666666666</v>
      </c>
      <c r="J40" s="153">
        <f>'2000'!$F$909</f>
        <v>217.29166666666666</v>
      </c>
      <c r="K40" s="81">
        <f>SLOPE('2000'!$G$894:$G$909,'2000'!$F$894:$F$909)</f>
        <v>-0.64812213830689991</v>
      </c>
      <c r="L40" s="79">
        <f>INTERCEPT('2000'!$G$894:$G$909,'2000'!$F$894:$F$909)</f>
        <v>142.01344779165521</v>
      </c>
      <c r="M40" s="7">
        <f>RSQ('2000'!$G$894:$G$909,'2000'!$F$894:$F$909)</f>
        <v>0.9907641332861038</v>
      </c>
      <c r="N40" s="79">
        <f t="shared" si="3"/>
        <v>15</v>
      </c>
      <c r="O40" s="81">
        <f>'2000'!$E$894</f>
        <v>4.9402168364549537</v>
      </c>
      <c r="P40" s="81">
        <f>'2000'!E909</f>
        <v>3.3592180790753874</v>
      </c>
      <c r="Q40" s="81">
        <f t="shared" si="4"/>
        <v>-1.5809987573795663</v>
      </c>
      <c r="R40" s="155"/>
      <c r="S40" s="153"/>
      <c r="T40" s="81"/>
      <c r="U40" s="79"/>
      <c r="V40" s="7"/>
      <c r="W40" s="79"/>
      <c r="X40" s="81"/>
      <c r="Y40" s="81"/>
      <c r="Z40" s="81"/>
      <c r="AA40" s="79">
        <f t="shared" si="13"/>
        <v>100</v>
      </c>
      <c r="AB40" s="91">
        <f t="shared" si="5"/>
        <v>38.890229255529377</v>
      </c>
      <c r="AC40" s="79"/>
    </row>
    <row r="41" spans="1:29" x14ac:dyDescent="0.25">
      <c r="A41" s="156">
        <v>217</v>
      </c>
      <c r="B41" s="153">
        <f>'2000'!F920</f>
        <v>217.75</v>
      </c>
      <c r="C41" s="153">
        <f>'2000'!F931</f>
        <v>218.20833333333334</v>
      </c>
      <c r="D41" s="135">
        <f t="shared" si="0"/>
        <v>11.000000000000227</v>
      </c>
      <c r="E41" s="81">
        <f>'2000'!E920</f>
        <v>5.617943817038503</v>
      </c>
      <c r="F41" s="81">
        <f>'2000'!E931</f>
        <v>3.422364176552684</v>
      </c>
      <c r="G41" s="137">
        <f t="shared" si="1"/>
        <v>-2.195579640485819</v>
      </c>
      <c r="H41" s="156">
        <v>1</v>
      </c>
      <c r="I41" s="155">
        <f>'2000'!F922</f>
        <v>217.83333333333334</v>
      </c>
      <c r="J41" s="153">
        <f>'2000'!F930</f>
        <v>218.16666666666666</v>
      </c>
      <c r="K41" s="81">
        <f>SLOPE('2000'!H922:H930,'2000'!F922:F930)</f>
        <v>-0.68698955210986656</v>
      </c>
      <c r="L41" s="79">
        <f>INTERCEPT('2000'!H922:H930,'2000'!F922:F930)</f>
        <v>151.10788860158112</v>
      </c>
      <c r="M41" s="7">
        <f>RSQ('2000'!H922:H930,'2000'!F922:F930)</f>
        <v>0.99864920245946898</v>
      </c>
      <c r="N41" s="79">
        <f>(J41-I41)*24</f>
        <v>7.9999999999995453</v>
      </c>
      <c r="O41" s="81">
        <f>'2000'!E922</f>
        <v>4.3051989742121997</v>
      </c>
      <c r="P41" s="81">
        <f>'2000'!E930</f>
        <v>3.4405325115983474</v>
      </c>
      <c r="Q41" s="158">
        <f>P41-O41</f>
        <v>-0.86466646261385227</v>
      </c>
      <c r="AA41" s="79">
        <f t="shared" si="13"/>
        <v>100</v>
      </c>
      <c r="AB41" s="91">
        <f t="shared" si="5"/>
        <v>35.682888459798761</v>
      </c>
      <c r="AC41" s="79"/>
    </row>
    <row r="42" spans="1:29" x14ac:dyDescent="0.25">
      <c r="A42" s="156">
        <v>218</v>
      </c>
      <c r="B42" s="153">
        <f>'2000'!F943</f>
        <v>218.70833333333334</v>
      </c>
      <c r="C42" s="153">
        <f>'2000'!F951</f>
        <v>219.04166666666666</v>
      </c>
      <c r="D42" s="135">
        <f t="shared" si="0"/>
        <v>7.9999999999995453</v>
      </c>
      <c r="E42" s="81">
        <f>'2000'!E943</f>
        <v>5.8388276119158444</v>
      </c>
      <c r="F42" s="81">
        <f>'2000'!E951</f>
        <v>4.5361218856056169</v>
      </c>
      <c r="G42" s="137">
        <f t="shared" si="1"/>
        <v>-1.3027057263102275</v>
      </c>
      <c r="H42" s="112">
        <v>1</v>
      </c>
      <c r="I42" s="155">
        <f>'2000'!F943</f>
        <v>218.70833333333334</v>
      </c>
      <c r="J42" s="153">
        <f>'2000'!F951</f>
        <v>219.04166666666666</v>
      </c>
      <c r="K42" s="81">
        <f>SLOPE('2000'!G943:G951,'2000'!F943:F951)</f>
        <v>-0.75038338652775471</v>
      </c>
      <c r="L42" s="79">
        <f>INTERCEPT('2000'!G943:G951,'2000'!F943:F951)</f>
        <v>165.8614819880849</v>
      </c>
      <c r="M42" s="7">
        <f>RSQ('2000'!G943:G951,'2000'!F943:F951)</f>
        <v>0.9714672910170643</v>
      </c>
      <c r="N42" s="79">
        <f t="shared" si="3"/>
        <v>7.9999999999995453</v>
      </c>
      <c r="O42" s="81">
        <f>'2000'!E943</f>
        <v>5.8388276119158444</v>
      </c>
      <c r="P42" s="81">
        <f>'2000'!E951</f>
        <v>4.5361218856056169</v>
      </c>
      <c r="Q42" s="81">
        <f t="shared" si="4"/>
        <v>-1.3027057263102275</v>
      </c>
      <c r="R42" s="155"/>
      <c r="S42" s="153"/>
      <c r="T42" s="81"/>
      <c r="U42" s="79"/>
      <c r="V42" s="7"/>
      <c r="W42" s="79"/>
      <c r="X42" s="81"/>
      <c r="Y42" s="81"/>
      <c r="Z42" s="81"/>
      <c r="AA42" s="79">
        <f t="shared" si="13"/>
        <v>100</v>
      </c>
      <c r="AB42" s="91">
        <f t="shared" si="5"/>
        <v>31.688490914827369</v>
      </c>
      <c r="AC42" s="79"/>
    </row>
    <row r="43" spans="1:29" x14ac:dyDescent="0.25">
      <c r="A43" s="156">
        <v>219</v>
      </c>
      <c r="B43" s="153">
        <f>'2000'!F967</f>
        <v>219.70833333333334</v>
      </c>
      <c r="C43" s="153">
        <f>'2000'!F974</f>
        <v>220</v>
      </c>
      <c r="D43" s="135">
        <f t="shared" si="0"/>
        <v>6.9999999999997726</v>
      </c>
      <c r="E43" s="81">
        <f>'2000'!E967</f>
        <v>7.5100587189391739</v>
      </c>
      <c r="F43" s="81">
        <f>'2000'!E974</f>
        <v>5.7979001285078935</v>
      </c>
      <c r="G43" s="137">
        <f t="shared" si="1"/>
        <v>-1.7121585904312804</v>
      </c>
      <c r="H43" s="112">
        <v>1</v>
      </c>
      <c r="I43" s="155">
        <f>'2000'!F968</f>
        <v>219.75</v>
      </c>
      <c r="J43" s="153">
        <f>'2000'!F974</f>
        <v>220</v>
      </c>
      <c r="K43" s="81">
        <f>SLOPE('2000'!G968:G974,'2000'!F968:F974)</f>
        <v>-0.56019387111419128</v>
      </c>
      <c r="L43" s="79">
        <f>INTERCEPT('2000'!G968:G974,'2000'!F968:F974)</f>
        <v>124.99879540136379</v>
      </c>
      <c r="M43" s="7">
        <f>RSQ('2000'!G968:G974,'2000'!F968:F974)</f>
        <v>0.97606030660261389</v>
      </c>
      <c r="N43" s="79">
        <f t="shared" si="3"/>
        <v>6</v>
      </c>
      <c r="O43" s="81">
        <f>'2000'!E968</f>
        <v>6.6943076315913004</v>
      </c>
      <c r="P43" s="81">
        <f>'2000'!E974</f>
        <v>5.7979001285078935</v>
      </c>
      <c r="Q43" s="81">
        <f t="shared" si="4"/>
        <v>-0.89640750308340689</v>
      </c>
      <c r="R43" s="155"/>
      <c r="S43" s="153"/>
      <c r="T43" s="81"/>
      <c r="U43" s="79"/>
      <c r="V43" s="7"/>
      <c r="W43" s="79"/>
      <c r="X43" s="81"/>
      <c r="Y43" s="81"/>
      <c r="Z43" s="81"/>
      <c r="AA43" s="79">
        <f t="shared" si="13"/>
        <v>100</v>
      </c>
      <c r="AB43" s="91">
        <f t="shared" si="5"/>
        <v>41.735718162431191</v>
      </c>
      <c r="AC43" s="79"/>
    </row>
    <row r="44" spans="1:29" x14ac:dyDescent="0.25">
      <c r="A44" s="156">
        <v>220</v>
      </c>
      <c r="B44" s="153">
        <f>'2000'!F991</f>
        <v>220.70833333333334</v>
      </c>
      <c r="C44" s="153">
        <f>'2000'!F999</f>
        <v>221.04166666666666</v>
      </c>
      <c r="D44" s="135">
        <f t="shared" si="0"/>
        <v>7.9999999999995453</v>
      </c>
      <c r="E44" s="81">
        <f>'2000'!E991</f>
        <v>7.210204674112906</v>
      </c>
      <c r="F44" s="81">
        <f>'2000'!E999</f>
        <v>6.047402749276702</v>
      </c>
      <c r="G44" s="137">
        <f t="shared" si="1"/>
        <v>-1.162801924836204</v>
      </c>
      <c r="H44" s="112">
        <v>1</v>
      </c>
      <c r="I44" s="155">
        <f>'2000'!F991</f>
        <v>220.70833333333334</v>
      </c>
      <c r="J44" s="153">
        <f>'2000'!F999</f>
        <v>221.04166666666666</v>
      </c>
      <c r="K44" s="81">
        <f>SLOPE('2000'!G991:G999,'2000'!F991:F999)</f>
        <v>-0.58795237300809178</v>
      </c>
      <c r="L44" s="79">
        <f>INTERCEPT('2000'!G991:G999,'2000'!F991:F999)</f>
        <v>131.7563985559413</v>
      </c>
      <c r="M44" s="7">
        <f>RSQ('2000'!G991:G999,'2000'!F991:F999)</f>
        <v>0.97558616876279158</v>
      </c>
      <c r="N44" s="79">
        <f t="shared" si="3"/>
        <v>7.9999999999995453</v>
      </c>
      <c r="O44" s="81">
        <f>'2000'!E991</f>
        <v>7.210204674112906</v>
      </c>
      <c r="P44" s="81">
        <f>'2000'!E999</f>
        <v>6.047402749276702</v>
      </c>
      <c r="Q44" s="81">
        <f t="shared" si="4"/>
        <v>-1.162801924836204</v>
      </c>
      <c r="R44" s="155"/>
      <c r="S44" s="153"/>
      <c r="T44" s="81"/>
      <c r="U44" s="79"/>
      <c r="V44" s="7"/>
      <c r="W44" s="79"/>
      <c r="X44" s="81"/>
      <c r="Y44" s="81"/>
      <c r="Z44" s="81"/>
      <c r="AA44" s="79">
        <f t="shared" si="13"/>
        <v>100</v>
      </c>
      <c r="AB44" s="91">
        <f t="shared" si="5"/>
        <v>45.488543954390025</v>
      </c>
      <c r="AC44" s="79"/>
    </row>
    <row r="45" spans="1:29" x14ac:dyDescent="0.25">
      <c r="A45" s="156">
        <v>221</v>
      </c>
      <c r="B45" s="153">
        <f>'2000'!F1014</f>
        <v>221.66666666666666</v>
      </c>
      <c r="C45" s="153">
        <f>'2000'!F1020</f>
        <v>221.91666666666666</v>
      </c>
      <c r="D45" s="135">
        <f t="shared" si="0"/>
        <v>6</v>
      </c>
      <c r="E45" s="81">
        <f>'2000'!E1014</f>
        <v>9.884482977607874</v>
      </c>
      <c r="F45" s="81">
        <f>'2000'!E1020</f>
        <v>7.4685336028718501</v>
      </c>
      <c r="G45" s="137">
        <f t="shared" si="1"/>
        <v>-2.4159493747360239</v>
      </c>
      <c r="H45" s="112">
        <v>1</v>
      </c>
      <c r="I45" s="155">
        <f>'2000'!F1014</f>
        <v>221.66666666666666</v>
      </c>
      <c r="J45" s="153">
        <f>'2000'!F1020</f>
        <v>221.91666666666666</v>
      </c>
      <c r="K45" s="81">
        <f>SLOPE('2000'!G1014:G1020,'2000'!F1014:F1020)</f>
        <v>-1.1427541801425807</v>
      </c>
      <c r="L45" s="79">
        <f>INTERCEPT('2000'!G1014:G1020,'2000'!F1014:F1020)</f>
        <v>255.61238353186974</v>
      </c>
      <c r="M45" s="7">
        <f>RSQ('2000'!G1014:G1020,'2000'!F1014:F1020)</f>
        <v>0.99255652132306604</v>
      </c>
      <c r="N45" s="79">
        <f t="shared" si="3"/>
        <v>6</v>
      </c>
      <c r="O45" s="81">
        <f>'2000'!E1014</f>
        <v>9.884482977607874</v>
      </c>
      <c r="P45" s="81">
        <f>'2000'!E1020</f>
        <v>7.4685336028718501</v>
      </c>
      <c r="Q45" s="81">
        <f t="shared" si="4"/>
        <v>-2.4159493747360239</v>
      </c>
      <c r="R45" s="155"/>
      <c r="S45" s="153"/>
      <c r="T45" s="81"/>
      <c r="U45" s="79"/>
      <c r="V45" s="7"/>
      <c r="W45" s="79"/>
      <c r="X45" s="81"/>
      <c r="Y45" s="81"/>
      <c r="Z45" s="81"/>
      <c r="AA45" s="79">
        <f t="shared" si="13"/>
        <v>100</v>
      </c>
      <c r="AB45" s="91">
        <f t="shared" si="5"/>
        <v>21.408120825357518</v>
      </c>
      <c r="AC45" s="79"/>
    </row>
    <row r="46" spans="1:29" x14ac:dyDescent="0.25">
      <c r="A46" s="156">
        <v>222</v>
      </c>
      <c r="B46" s="153">
        <f>'2000'!F1022</f>
        <v>222</v>
      </c>
      <c r="C46" s="153">
        <f>'2000'!F1028</f>
        <v>222.25</v>
      </c>
      <c r="D46" s="135">
        <f t="shared" ref="D46" si="14">(C46-B46)*24</f>
        <v>6</v>
      </c>
      <c r="E46" s="81">
        <f>'2000'!E1022</f>
        <v>8.5813711100343326</v>
      </c>
      <c r="F46" s="81">
        <f>'2000'!E1028</f>
        <v>6.9077731689795101</v>
      </c>
      <c r="G46" s="137">
        <f t="shared" ref="G46" si="15">F46-E46</f>
        <v>-1.6735979410548225</v>
      </c>
      <c r="H46" s="152">
        <v>1</v>
      </c>
      <c r="I46" s="155">
        <f>'2000'!F1022</f>
        <v>222</v>
      </c>
      <c r="J46" s="153">
        <f>'2000'!F1028</f>
        <v>222.25</v>
      </c>
      <c r="K46" s="81">
        <f>SLOPE('2000'!G1022:G1028,'2000'!F1022:F1028)</f>
        <v>-0.93764730362572835</v>
      </c>
      <c r="L46" s="79">
        <f>INTERCEPT('2000'!G1022:G1028,'2000'!F1022:F1028)</f>
        <v>210.29549090298948</v>
      </c>
      <c r="M46" s="7">
        <f>RSQ('2000'!G1022:G1028,'2000'!F1022:F1028)</f>
        <v>0.90341331088386922</v>
      </c>
      <c r="N46" s="79">
        <f t="shared" ref="N46" si="16">(J46-I46)*24</f>
        <v>6</v>
      </c>
      <c r="O46" s="81">
        <f>'2000'!$E$1022</f>
        <v>8.5813711100343326</v>
      </c>
      <c r="P46" s="81">
        <f>'2000'!$E$1028</f>
        <v>6.9077731689795101</v>
      </c>
      <c r="Q46" s="81">
        <f t="shared" ref="Q46" si="17">P46-O46</f>
        <v>-1.6735979410548225</v>
      </c>
      <c r="R46" s="155"/>
      <c r="S46" s="153"/>
      <c r="T46" s="81"/>
      <c r="U46" s="79"/>
      <c r="V46" s="7"/>
      <c r="W46" s="79"/>
      <c r="X46" s="81"/>
      <c r="Y46" s="81"/>
      <c r="Z46" s="81"/>
      <c r="AA46" s="79">
        <f t="shared" si="13"/>
        <v>100</v>
      </c>
      <c r="AB46" s="91">
        <f t="shared" ref="AB46" si="18">-N46/LN(P46/O46)</f>
        <v>27.656603441227347</v>
      </c>
      <c r="AC46" s="79"/>
    </row>
    <row r="47" spans="1:29" x14ac:dyDescent="0.25">
      <c r="A47" s="156">
        <v>222</v>
      </c>
      <c r="B47" s="153">
        <f>'2000'!F1042</f>
        <v>222.83333333333334</v>
      </c>
      <c r="C47" s="153">
        <f>'2000'!F1053</f>
        <v>223.29166666666666</v>
      </c>
      <c r="D47" s="135">
        <f t="shared" ref="D47" si="19">(C47-B47)*24</f>
        <v>10.999999999999545</v>
      </c>
      <c r="E47" s="81">
        <f>'2000'!E1042</f>
        <v>7.6188532164609182</v>
      </c>
      <c r="F47" s="81">
        <f>'2000'!E1053</f>
        <v>6.2041075994510377</v>
      </c>
      <c r="G47" s="137">
        <f t="shared" ref="G47" si="20">F47-E47</f>
        <v>-1.4147456170098804</v>
      </c>
      <c r="H47" s="152">
        <v>1</v>
      </c>
      <c r="I47" s="155">
        <f>'2000'!F1042</f>
        <v>222.83333333333334</v>
      </c>
      <c r="J47" s="153">
        <f>'2000'!F1053</f>
        <v>223.29166666666666</v>
      </c>
      <c r="K47" s="81">
        <f>SLOPE('2000'!G1042:G1053,'2000'!F1042:F1053)</f>
        <v>-0.49112970832186137</v>
      </c>
      <c r="L47" s="79">
        <f>INTERCEPT('2000'!G1042:G1053,'2000'!F1042:F1053)</f>
        <v>111.47846150685939</v>
      </c>
      <c r="M47" s="7">
        <f>RSQ('2000'!G1042:G1053,'2000'!F1042:F1053)</f>
        <v>0.99021177732671339</v>
      </c>
      <c r="N47" s="79">
        <f t="shared" ref="N47" si="21">(J47-I47)*24</f>
        <v>10.999999999999545</v>
      </c>
      <c r="O47" s="81">
        <f>'2000'!E1042</f>
        <v>7.6188532164609182</v>
      </c>
      <c r="P47" s="81">
        <f>'2000'!E1053</f>
        <v>6.2041075994510377</v>
      </c>
      <c r="Q47" s="81">
        <f t="shared" ref="Q47" si="22">P47-O47</f>
        <v>-1.4147456170098804</v>
      </c>
      <c r="R47" s="155"/>
      <c r="S47" s="153"/>
      <c r="T47" s="81"/>
      <c r="U47" s="79"/>
      <c r="V47" s="7"/>
      <c r="W47" s="79"/>
      <c r="X47" s="81"/>
      <c r="Y47" s="81"/>
      <c r="Z47" s="81"/>
      <c r="AA47" s="79">
        <f t="shared" si="13"/>
        <v>100</v>
      </c>
      <c r="AB47" s="91">
        <f t="shared" ref="AB47" si="23">-N47/LN(P47/O47)</f>
        <v>53.55031971675843</v>
      </c>
      <c r="AC47" s="79"/>
    </row>
    <row r="48" spans="1:29" x14ac:dyDescent="0.25">
      <c r="A48" s="156">
        <v>223</v>
      </c>
      <c r="B48">
        <f>'2000'!F1066</f>
        <v>223.83333333333334</v>
      </c>
      <c r="C48" s="153">
        <f>'2000'!F1073</f>
        <v>224.125</v>
      </c>
      <c r="D48" s="135">
        <f t="shared" ref="D48" si="24">(C48-B48)*24</f>
        <v>6.9999999999997726</v>
      </c>
      <c r="E48" s="81">
        <f>'2000'!E1066</f>
        <v>7.1966539322456073</v>
      </c>
      <c r="F48" s="81">
        <f>'2000'!E1073</f>
        <v>6.6274500901674633</v>
      </c>
      <c r="G48" s="137">
        <f t="shared" ref="G48" si="25">F48-E48</f>
        <v>-0.56920384207814401</v>
      </c>
      <c r="H48" s="156">
        <v>1</v>
      </c>
      <c r="I48" s="155">
        <f>'2000'!F1066</f>
        <v>223.83333333333334</v>
      </c>
      <c r="J48" s="153">
        <f>'2000'!F1073</f>
        <v>224.125</v>
      </c>
      <c r="K48" s="81">
        <f>SLOPE('2000'!G1066:G1073,'2000'!F1066:F1073)</f>
        <v>-0.26827973025701118</v>
      </c>
      <c r="L48" s="79">
        <f>INTERCEPT('2000'!G1066:G1073,'2000'!F1066:F1073)</f>
        <v>62.015846470660598</v>
      </c>
      <c r="M48" s="7">
        <f>RSQ('2000'!G1066:G1073,'2000'!F1066:F1073)</f>
        <v>0.96783787424256973</v>
      </c>
      <c r="N48" s="79">
        <f t="shared" ref="N48" si="26">(J48-I48)*24</f>
        <v>6.9999999999997726</v>
      </c>
      <c r="O48" s="81">
        <f>'2000'!E1066</f>
        <v>7.1966539322456073</v>
      </c>
      <c r="P48" s="81">
        <f>'2000'!E1073</f>
        <v>6.6274500901674633</v>
      </c>
      <c r="Q48" s="81">
        <f t="shared" ref="Q48" si="27">P48-O48</f>
        <v>-0.56920384207814401</v>
      </c>
      <c r="R48" s="155"/>
      <c r="S48" s="153"/>
      <c r="T48" s="81"/>
      <c r="U48" s="79"/>
      <c r="V48" s="7"/>
      <c r="W48" s="79"/>
      <c r="X48" s="81"/>
      <c r="Y48" s="81"/>
      <c r="Z48" s="81"/>
      <c r="AA48" s="79">
        <f t="shared" si="13"/>
        <v>100</v>
      </c>
      <c r="AB48" s="91">
        <f t="shared" ref="AB48" si="28">-N48/LN(P48/O48)</f>
        <v>84.95552063495154</v>
      </c>
      <c r="AC48" s="79"/>
    </row>
    <row r="49" spans="1:29" x14ac:dyDescent="0.25">
      <c r="A49" s="156">
        <v>224</v>
      </c>
      <c r="B49">
        <f>'2000'!F1087</f>
        <v>224.70833333333334</v>
      </c>
      <c r="C49">
        <f>'2000'!F1092</f>
        <v>224.91666666666666</v>
      </c>
      <c r="D49" s="135">
        <f t="shared" ref="D49:D50" si="29">(C49-B49)*24</f>
        <v>4.9999999999995453</v>
      </c>
      <c r="E49" s="81">
        <f>'2000'!E1087</f>
        <v>8.9342365410770945</v>
      </c>
      <c r="F49" s="81">
        <f>'2000'!E1092</f>
        <v>7.7929182174630576</v>
      </c>
      <c r="G49" s="137">
        <f t="shared" ref="G49:G50" si="30">F49-E49</f>
        <v>-1.141318323614037</v>
      </c>
      <c r="H49" s="156">
        <v>1</v>
      </c>
      <c r="I49" s="155">
        <f>'2000'!F1087</f>
        <v>224.70833333333334</v>
      </c>
      <c r="J49" s="153">
        <f>'2000'!F1092</f>
        <v>224.91666666666666</v>
      </c>
      <c r="K49" s="81">
        <f>SLOPE('2000'!G1087:G1092,'2000'!F1087:F1092)</f>
        <v>-0.68509582651381107</v>
      </c>
      <c r="L49" s="79">
        <f>INTERCEPT('2000'!G1087:G1092,'2000'!F1087:F1092)</f>
        <v>156.1385163815971</v>
      </c>
      <c r="M49" s="7">
        <f>RSQ('2000'!G1087:G1092,'2000'!F1087:F1092)</f>
        <v>0.98298268215978668</v>
      </c>
      <c r="N49" s="79">
        <f t="shared" ref="N49:N50" si="31">(J49-I49)*24</f>
        <v>4.9999999999995453</v>
      </c>
      <c r="O49" s="81">
        <f>'2000'!E1087</f>
        <v>8.9342365410770945</v>
      </c>
      <c r="P49" s="81">
        <f>'2000'!E1092</f>
        <v>7.7929182174630576</v>
      </c>
      <c r="Q49" s="81">
        <f t="shared" ref="Q49:Q50" si="32">P49-O49</f>
        <v>-1.141318323614037</v>
      </c>
      <c r="R49" s="155"/>
      <c r="S49" s="153"/>
      <c r="T49" s="81"/>
      <c r="U49" s="79"/>
      <c r="V49" s="7"/>
      <c r="W49" s="79"/>
      <c r="X49" s="81"/>
      <c r="Y49" s="81"/>
      <c r="Z49" s="81"/>
      <c r="AA49" s="79">
        <f t="shared" si="13"/>
        <v>100</v>
      </c>
      <c r="AB49" s="91">
        <f t="shared" ref="AB49:AB50" si="33">-N49/LN(P49/O49)</f>
        <v>36.583055240767955</v>
      </c>
      <c r="AC49" s="79"/>
    </row>
    <row r="50" spans="1:29" x14ac:dyDescent="0.25">
      <c r="A50" s="156">
        <v>225</v>
      </c>
      <c r="B50">
        <f>'2000'!F1095</f>
        <v>225.04166666666666</v>
      </c>
      <c r="C50" s="54">
        <f>'2000'!F1100</f>
        <v>225.25</v>
      </c>
      <c r="D50" s="135">
        <f t="shared" si="29"/>
        <v>5.0000000000002274</v>
      </c>
      <c r="E50" s="81">
        <f>'2000'!E1095</f>
        <v>8.2957935489612069</v>
      </c>
      <c r="F50" s="81">
        <f>'2000'!E1100</f>
        <v>7.4406681099506153</v>
      </c>
      <c r="G50" s="137">
        <f t="shared" si="30"/>
        <v>-0.85512543901059157</v>
      </c>
      <c r="H50" s="159">
        <v>1</v>
      </c>
      <c r="I50">
        <f>'2000'!F1095</f>
        <v>225.04166666666666</v>
      </c>
      <c r="J50" s="153">
        <f>'2000'!F1099</f>
        <v>225.20833333333334</v>
      </c>
      <c r="K50" s="81">
        <f>SLOPE('2000'!G1095:G1099,'2000'!F1095:F1099)</f>
        <v>-0.62776759664709203</v>
      </c>
      <c r="L50" s="79">
        <f>INTERCEPT('2000'!G1095:G1099,'2000'!F1095:F1099)</f>
        <v>143.38371103073982</v>
      </c>
      <c r="M50">
        <f>RSQ('2000'!G1095:G1099,'2000'!F1095:F1099)</f>
        <v>0.98270742657095955</v>
      </c>
      <c r="N50" s="79">
        <f t="shared" si="31"/>
        <v>4.0000000000004547</v>
      </c>
      <c r="O50" s="81">
        <f>'2000'!E1095</f>
        <v>8.2957935489612069</v>
      </c>
      <c r="P50" s="81">
        <f>'2000'!E1099</f>
        <v>7.4597019742341804</v>
      </c>
      <c r="Q50" s="158">
        <f t="shared" si="32"/>
        <v>-0.83609157472702655</v>
      </c>
      <c r="AA50" s="79">
        <f t="shared" si="13"/>
        <v>100</v>
      </c>
      <c r="AB50" s="91">
        <f t="shared" si="33"/>
        <v>37.653040280160965</v>
      </c>
      <c r="AC50" s="79"/>
    </row>
    <row r="51" spans="1:29" x14ac:dyDescent="0.25">
      <c r="AA51" s="108" t="s">
        <v>28</v>
      </c>
      <c r="AB51" s="91">
        <f>AVERAGE(AB3:AB49)</f>
        <v>40.937626026977931</v>
      </c>
      <c r="AC51" s="109">
        <f>AVERAGE(AC3:AC49)</f>
        <v>113.59698995817364</v>
      </c>
    </row>
    <row r="52" spans="1:29" x14ac:dyDescent="0.25">
      <c r="M52" s="161">
        <f>MIN(M3:M50)</f>
        <v>0.86862694298901788</v>
      </c>
      <c r="V52" s="161">
        <f>MIN(V3:V50)</f>
        <v>0.92352081774960071</v>
      </c>
      <c r="AA52" s="108" t="s">
        <v>29</v>
      </c>
      <c r="AB52" s="91">
        <f>MIN(AB3:AB49)</f>
        <v>7.9202105596925385</v>
      </c>
      <c r="AC52" s="109">
        <f>MIN(AC3:AC49)</f>
        <v>58.462672853144809</v>
      </c>
    </row>
    <row r="53" spans="1:29" x14ac:dyDescent="0.25">
      <c r="AA53" s="108" t="s">
        <v>30</v>
      </c>
      <c r="AB53" s="91">
        <f>MAX(AB3:AB49)</f>
        <v>114.33612490530415</v>
      </c>
      <c r="AC53" s="109">
        <f>MAX(AC3:AC49)</f>
        <v>169.93322076163312</v>
      </c>
    </row>
    <row r="54" spans="1:29" x14ac:dyDescent="0.25">
      <c r="AA54" s="108" t="s">
        <v>31</v>
      </c>
      <c r="AB54" s="91">
        <f>STDEV(AB3:AB49)</f>
        <v>23.161038498977238</v>
      </c>
      <c r="AC54" s="109">
        <f>STDEV(AC3:AC49)</f>
        <v>44.556537978369043</v>
      </c>
    </row>
    <row r="56" spans="1:29" x14ac:dyDescent="0.25">
      <c r="AA56" s="160"/>
    </row>
  </sheetData>
  <mergeCells count="2">
    <mergeCell ref="I1:P1"/>
    <mergeCell ref="R1:Y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2</vt:i4>
      </vt:variant>
    </vt:vector>
  </HeadingPairs>
  <TitlesOfParts>
    <vt:vector size="6" baseType="lpstr">
      <vt:lpstr>1999</vt:lpstr>
      <vt:lpstr>99stats</vt:lpstr>
      <vt:lpstr>2000</vt:lpstr>
      <vt:lpstr>00stats</vt:lpstr>
      <vt:lpstr>99plot</vt:lpstr>
      <vt:lpstr>00plot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 Hodgkins</dc:creator>
  <cp:lastModifiedBy>Richard</cp:lastModifiedBy>
  <dcterms:created xsi:type="dcterms:W3CDTF">2012-01-13T11:29:03Z</dcterms:created>
  <dcterms:modified xsi:type="dcterms:W3CDTF">2020-09-04T16:09:09Z</dcterms:modified>
</cp:coreProperties>
</file>