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xr:revisionPtr revIDLastSave="1050" documentId="13_ncr:1_{7D2180D7-CD2E-44DD-B6FF-C1D260A2D000}" xr6:coauthVersionLast="47" xr6:coauthVersionMax="47" xr10:uidLastSave="{1B241E8A-9502-4C4B-9212-F8E8E2F950C9}"/>
  <bookViews>
    <workbookView xWindow="-28410" yWindow="-1830" windowWidth="21600" windowHeight="11325" tabRatio="735" activeTab="1" xr2:uid="{00000000-000D-0000-FFFF-FFFF00000000}"/>
  </bookViews>
  <sheets>
    <sheet name="Summary stats" sheetId="10" r:id="rId1"/>
    <sheet name="Bibliograpghic information" sheetId="1" r:id="rId2"/>
    <sheet name="Contribution" sheetId="3" r:id="rId3"/>
    <sheet name="Community service" sheetId="2" r:id="rId4"/>
    <sheet name="Prosocial behavior" sheetId="5" r:id="rId5"/>
    <sheet name="Volunteerism" sheetId="4" r:id="rId6"/>
    <sheet name="Altruistic behavior" sheetId="6" r:id="rId7"/>
    <sheet name="Thriving" sheetId="7" r:id="rId8"/>
    <sheet name="Generativity" sheetId="8" r:id="rId9"/>
    <sheet name="Civic engagement" sheetId="9"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28" i="1" l="1"/>
  <c r="A74" i="1"/>
  <c r="A73" i="1" s="1"/>
  <c r="A72" i="1" s="1"/>
  <c r="A71" i="1" s="1"/>
  <c r="A70" i="1" s="1"/>
  <c r="A69" i="1" s="1"/>
  <c r="A68" i="1" s="1"/>
  <c r="A67" i="1" s="1"/>
  <c r="A66" i="1" s="1"/>
  <c r="A65" i="1" s="1"/>
  <c r="A64" i="1" s="1"/>
  <c r="A63" i="1" s="1"/>
  <c r="A62" i="1" s="1"/>
  <c r="A61" i="1" s="1"/>
  <c r="A60" i="1" s="1"/>
  <c r="A59" i="1" s="1"/>
  <c r="A58" i="1" s="1"/>
  <c r="A57" i="1" s="1"/>
  <c r="A56" i="1" s="1"/>
  <c r="A55" i="1" s="1"/>
  <c r="A54" i="1" s="1"/>
  <c r="A53" i="1" s="1"/>
  <c r="A52" i="1" s="1"/>
  <c r="A51" i="1" s="1"/>
  <c r="A50" i="1" s="1"/>
  <c r="A49" i="1" s="1"/>
  <c r="A48" i="1" s="1"/>
  <c r="A47" i="1" s="1"/>
  <c r="A46" i="1" s="1"/>
  <c r="A45" i="1" s="1"/>
  <c r="A44" i="1" s="1"/>
  <c r="A43" i="1" s="1"/>
  <c r="A42" i="1" s="1"/>
  <c r="A41" i="1" s="1"/>
  <c r="A40" i="1" s="1"/>
  <c r="A39" i="1" s="1"/>
  <c r="A38" i="1" s="1"/>
  <c r="A37" i="1" s="1"/>
  <c r="A36" i="1" s="1"/>
  <c r="A35" i="1" s="1"/>
  <c r="A34" i="1" s="1"/>
  <c r="A33" i="1" s="1"/>
  <c r="A32" i="1" s="1"/>
  <c r="A31" i="1" s="1"/>
  <c r="A30" i="1" s="1"/>
  <c r="A29" i="1" s="1"/>
  <c r="A28" i="1" s="1"/>
  <c r="A27" i="1" s="1"/>
  <c r="A26" i="1" s="1"/>
  <c r="A25" i="1" s="1"/>
  <c r="A24" i="1" s="1"/>
  <c r="G2" i="10"/>
  <c r="F13" i="10"/>
  <c r="F11" i="10"/>
  <c r="F9" i="10"/>
  <c r="F7" i="10"/>
  <c r="F5" i="10"/>
  <c r="F3" i="10"/>
  <c r="D10" i="10"/>
  <c r="C3" i="10"/>
  <c r="A23" i="1" l="1"/>
  <c r="A22" i="1" s="1"/>
  <c r="A21" i="1" s="1"/>
  <c r="A20" i="1" s="1"/>
  <c r="A19" i="1" s="1"/>
  <c r="F16" i="10"/>
  <c r="C10" i="10"/>
  <c r="A18" i="1" l="1"/>
  <c r="A17" i="1" s="1"/>
  <c r="A16" i="1" s="1"/>
  <c r="A15" i="1" s="1"/>
  <c r="A14" i="1" s="1"/>
  <c r="A13" i="1" s="1"/>
  <c r="A12" i="1" s="1"/>
  <c r="A11" i="1" s="1"/>
  <c r="A10" i="1" s="1"/>
  <c r="A9" i="1" s="1"/>
  <c r="A8" i="1" s="1"/>
  <c r="A7" i="1" s="1"/>
  <c r="A6" i="1" s="1"/>
  <c r="A5" i="1" s="1"/>
  <c r="A4" i="1" s="1"/>
  <c r="A3" i="1" s="1"/>
  <c r="A2" i="1" s="1"/>
</calcChain>
</file>

<file path=xl/sharedStrings.xml><?xml version="1.0" encoding="utf-8"?>
<sst xmlns="http://schemas.openxmlformats.org/spreadsheetml/2006/main" count="1794" uniqueCount="749">
  <si>
    <t>Author(s)</t>
  </si>
  <si>
    <t>Title</t>
  </si>
  <si>
    <t>Term 1</t>
  </si>
  <si>
    <t>Term 2</t>
  </si>
  <si>
    <t>Term 3</t>
  </si>
  <si>
    <t>Year of Publication</t>
  </si>
  <si>
    <t>Type of manuscript</t>
  </si>
  <si>
    <t>How Does Community Service Promote Prosocial Behavior? Examining the Role of Agency and Ideology Experience</t>
  </si>
  <si>
    <t>Urban America as a context for the development of moral identity in adolescence.</t>
  </si>
  <si>
    <t>Chapter: Community service and political-moral discussions among adolescents: A study of a mandatory school-based program in the United States.</t>
  </si>
  <si>
    <t>Volunteerism and arrest in the transition to adulthood.</t>
  </si>
  <si>
    <t>Effects of age, gender, and participation in volunteer activities on the altruistic behavior of Chinese adolescents.</t>
  </si>
  <si>
    <t>Chapter: Positive youth development: Thriving as the basis of personhood and civil society.</t>
  </si>
  <si>
    <t>Two systems of youth service: Determinants of voluntary and required youth community service.</t>
  </si>
  <si>
    <t>Positive youth development: Thriving as the basis of personhood and civil society.</t>
  </si>
  <si>
    <t>Chapter: Moral cognitions and prosocial responding in adolescence.</t>
  </si>
  <si>
    <t>Chapter: Social Participation and Social Trust in Adolescence: The Importance of Heterogeneous Encounters.</t>
  </si>
  <si>
    <t>Chapter: Prosocial Orientation and Community Service.</t>
  </si>
  <si>
    <t>School-based required community service and civic development in adolescents.</t>
  </si>
  <si>
    <t>Prosocial norms as a positive youth development construct: Conceptual bases and implications for curriculum development.</t>
  </si>
  <si>
    <t>The impact of an applied component of character education integrated into a general education curriculum on the moral, pro-social, and cognitive development of adolescents attending an alternative high school.</t>
  </si>
  <si>
    <t>The Impact of a Sport-Based Life Skill Program on Adolescent Prosocial Values.</t>
  </si>
  <si>
    <t>Foundations of generativity: Personal and family correlates of emerging adults' generative life-story themes.</t>
  </si>
  <si>
    <t>Chapter: Altruism and health: Is there a link during adolescence?</t>
  </si>
  <si>
    <t>Chapter: Young People Are Resources to Be Developed: Promoting Positive Youth Development through Adult-Youth Relations and Community Assets.</t>
  </si>
  <si>
    <t>Chapter: Lessons from Research on Volunteering for Mobilizing Adults to Volunteer for Positive Youth Development.</t>
  </si>
  <si>
    <t>Parental, social and dispositional pathways to Israeli adolescents' volunteering.</t>
  </si>
  <si>
    <t>Call of (civic) duty: Action games and civic behavior in a large sample of youth.</t>
  </si>
  <si>
    <t>Adolescents' precocious and developmentally appropriate contributions to their families' well-being and resilience in five countries.</t>
  </si>
  <si>
    <t>The cultivation of a prosocial value orientation through community service: An examination of organizational context, social facilitation, and duration.</t>
  </si>
  <si>
    <t>The role of social support and purpose in the promotion of character development.</t>
  </si>
  <si>
    <t>Chapter: Research perspectives and future possibilities in the study of thriving and spirituality: A view of the issues.</t>
  </si>
  <si>
    <t>Hope in context: Developmental profiles of trust, hopeful future expectations, and civic engagement across adolescence.</t>
  </si>
  <si>
    <t>Chapter: Early generativity and types of civic engagement in adolescence and emerging adulthood.</t>
  </si>
  <si>
    <t>Community service and adolescents' social capital.</t>
  </si>
  <si>
    <t>Exploring the Role of Empathy and Exploration Behavior as Mediators of the Relationship Between Adolescent Trust in a Significant, Nonfamilial Adult and Prosocial Intentions and Volunteer Behavior.</t>
  </si>
  <si>
    <t>Warm and supportive parenting can discourage offspring's civic engagement in the transition to adulthood.</t>
  </si>
  <si>
    <t>Examining the link between stress events and prosocial behavior in adolescents: More ordinary magic?</t>
  </si>
  <si>
    <t>Impact of political conflict on trajectories of adolescent prosocial behavior: Implications for civic engagement.</t>
  </si>
  <si>
    <t>Dissertation</t>
  </si>
  <si>
    <t>Journal article</t>
  </si>
  <si>
    <t>Book Chapter</t>
  </si>
  <si>
    <t>No</t>
  </si>
  <si>
    <t>Christoph, Gniewosz, &amp; Reinders</t>
  </si>
  <si>
    <t>volunteerism</t>
  </si>
  <si>
    <t>‘‘'… activities dedicated to the welfare of others or to society in general'’(Magen &amp; Aharoni, 1991, p. 127). Thus, community service does not exclusively address individual people in need, but also involves the focus on the society. Therefore, a direct contact with people in need is not necessarily part of it. Moreover, a major share of German adolescents’ community service activities takes place in a non-organizational and rather project-based context (Picot &amp; Geiss, 2007). Thus in Germany, community service does not necessarily take place in an organizational framework." (p.499)</t>
  </si>
  <si>
    <t>"Marta and Pozzi (2008, see also Penner, 2004) identified three conceptually different approaches: 1) prosocial behaviors as spontaneous, short-term, and unplanned actions in favor of an unknown person in direct contact, 2) prosocial behaviors as longterm and continuing assistance to family members or close relatives," (pp. 499-500)</t>
  </si>
  <si>
    <t>"and 3) prosocial behaviors as volunteerism, defined as sustained, planned actions benefiting strangers within an organizational setting." (p. 500)</t>
  </si>
  <si>
    <t>Definition/Description</t>
  </si>
  <si>
    <t>Source</t>
  </si>
  <si>
    <t>empathy</t>
  </si>
  <si>
    <t>altruism</t>
  </si>
  <si>
    <t>"Prosocial behaviors, defined as helping behaviors toward unknown people in everyday life" (p. 501)</t>
  </si>
  <si>
    <t>Design</t>
  </si>
  <si>
    <t>community service</t>
  </si>
  <si>
    <t>"Service connects young people with the community and adults beyond family and school offering opportunities for joining ongoing community life (Kirshner, 2009). Speaking in a more general sense, it describes the relations between the individual (e.g. the volunteer) and a specific developmental context (community service) interacting in youth development. In positive youth development terminology (Lerner, Almerigi, Theokas, &amp; Lerner, 2005), being engaged in community service can be regarded as an external developmental asset that provides the individual with peer and adult support as well as developmental opportunities." (p. 505)</t>
  </si>
  <si>
    <t>Because the concepts of prosocial behavior and community service refer to ‘‘helping people in need,’’ there is an overlap in the measures.(p. 506)</t>
  </si>
  <si>
    <t>"Because the concepts of prosocial behavior and community service refer to ‘‘helping people in need,’’ there is an overlap in the measures." (p. 506)</t>
  </si>
  <si>
    <r>
      <t xml:space="preserve">Examples of community service activities: </t>
    </r>
    <r>
      <rPr>
        <sz val="9"/>
        <color theme="1"/>
        <rFont val="AdvP4C4E74"/>
      </rPr>
      <t xml:space="preserve">- </t>
    </r>
    <r>
      <rPr>
        <sz val="9"/>
        <color theme="1"/>
        <rFont val="Times New Roman"/>
        <family val="1"/>
      </rPr>
      <t xml:space="preserve">Humanitarian or environmental organizations, e.g. Greenpeace, work in a local animal shelter </t>
    </r>
    <r>
      <rPr>
        <sz val="9"/>
        <color theme="1"/>
        <rFont val="AdvP4C4E74"/>
      </rPr>
      <t xml:space="preserve">- </t>
    </r>
    <r>
      <rPr>
        <sz val="9"/>
        <color theme="1"/>
        <rFont val="Times New Roman"/>
        <family val="1"/>
      </rPr>
      <t xml:space="preserve">Clubs, e.g. trainer in a sports club (football, equitation, dancing) </t>
    </r>
    <r>
      <rPr>
        <sz val="9"/>
        <color theme="1"/>
        <rFont val="AdvP4C4E74"/>
      </rPr>
      <t xml:space="preserve">- </t>
    </r>
    <r>
      <rPr>
        <sz val="9"/>
        <color theme="1"/>
        <rFont val="Times New Roman"/>
        <family val="1"/>
      </rPr>
      <t xml:space="preserve">Church or religious institute, e.g. altar bay/girl, Church-run charity organization (Caritas, Malteser) </t>
    </r>
    <r>
      <rPr>
        <sz val="9"/>
        <color theme="1"/>
        <rFont val="AdvP4C4E74"/>
      </rPr>
      <t xml:space="preserve">- </t>
    </r>
    <r>
      <rPr>
        <sz val="9"/>
        <color theme="1"/>
        <rFont val="Times New Roman"/>
        <family val="1"/>
      </rPr>
      <t xml:space="preserve">Political party or trade union, e.g. youth organizations of German political parties (Junge Union, Gr¨une Jugend, Junge Sozialisten) </t>
    </r>
    <r>
      <rPr>
        <sz val="9"/>
        <color theme="1"/>
        <rFont val="AdvP4C4E74"/>
      </rPr>
      <t xml:space="preserve">- </t>
    </r>
    <r>
      <rPr>
        <sz val="9"/>
        <color theme="1"/>
        <rFont val="Times New Roman"/>
        <family val="1"/>
      </rPr>
      <t xml:space="preserve">Projects or initiatives, e.g. organizing local charity events (collecting money, cloths, toys, books during a charity event to support a local establishment; helping to repair a playground) </t>
    </r>
    <r>
      <rPr>
        <sz val="9"/>
        <color theme="1"/>
        <rFont val="AdvP4C4E74"/>
      </rPr>
      <t xml:space="preserve">- </t>
    </r>
    <r>
      <rPr>
        <sz val="9"/>
        <color theme="1"/>
        <rFont val="Times New Roman"/>
        <family val="1"/>
      </rPr>
      <t xml:space="preserve">Technical organization e.g. voluntary fire service, technical public aid (THW) </t>
    </r>
    <r>
      <rPr>
        <sz val="9"/>
        <color theme="1"/>
        <rFont val="AdvP4C4E74"/>
      </rPr>
      <t xml:space="preserve">- </t>
    </r>
    <r>
      <rPr>
        <sz val="9"/>
        <color theme="1"/>
        <rFont val="Times New Roman"/>
        <family val="1"/>
      </rPr>
      <t xml:space="preserve">Clinical or caring, e.g. visiting old or ill persons (regularly), Red Cross, helping disabled persons </t>
    </r>
    <r>
      <rPr>
        <sz val="9"/>
        <color theme="1"/>
        <rFont val="AdvP4C4E74"/>
      </rPr>
      <t xml:space="preserve">- </t>
    </r>
    <r>
      <rPr>
        <sz val="9"/>
        <color theme="1"/>
        <rFont val="Times New Roman"/>
        <family val="1"/>
      </rPr>
      <t>School, e.g. helping with IT support or in library, preparing school events (p. 508)</t>
    </r>
  </si>
  <si>
    <t>moral identity</t>
  </si>
  <si>
    <t>morality</t>
  </si>
  <si>
    <t>moral character</t>
  </si>
  <si>
    <t>contribution</t>
  </si>
  <si>
    <t>"One of these questions asked whether participants had “performed any volunteer or community work through such organizations as Little League, scouts, service clubs, church groups, or social action groups.” Participants who answered positively then were asked to answer “yes” or “no” to questions about whether this community service was (a) strictly voluntary, (b) court ordered, (c) required or sponsored by school, (d) required or sponsored by the church, or (e) required for other reasons. We judged that those participants who (1) had done community service, (2) claimed that the community service was voluntary, and (3) reported that the community service was neither court-ordered nor required for other reasons were involved in prosocial activity of the kind consistent with a moral identity. We recognize that this pattern of judgments, hereafter called Voluntary service, does not capture all that the concept of moral identity as described earlier connotes. In particular, this pattern of judgments does not reveal the extent to which the commitment to help others is connected to the sense of self and identity. Nonetheless, we shall assume that many adolescents who are involved in strictly voluntary community service perceive a connection between their actions and their views of themselves, and consequently we will use the pattern of judgments described above as a probabilistic indicator of the initial stages of the formation of a moral identity” (p. 520)</t>
  </si>
  <si>
    <t>attachement</t>
  </si>
  <si>
    <t>compliance</t>
  </si>
  <si>
    <t>"There is considerable evidence that involvement in prosocial activities (which can be interpreted as aprobabilistic sign that a moral identity is present) has a protective effect on individual development. For example, adolescents involved in service clubs do better academically and are involved in fewer risky behaviors than adolescents of the same academic ability who are not (Barber &amp; Eccles, 1997), and community service is associated with lower rates of illicit drug use (Youniss, Yates, &amp; Su, 1997)" (p. 517)</t>
  </si>
  <si>
    <t>Uggen &amp; Janikula</t>
  </si>
  <si>
    <t>self-acceptance</t>
  </si>
  <si>
    <t>instrmentality</t>
  </si>
  <si>
    <t>civic identity</t>
  </si>
  <si>
    <t>"With few exceptions, we took the respondents at their word in defining whether an experience should qualify as volunteer work. Our religious category includes such volunteer experiences as being a Sunday school teacher or child-care provider during church services. Secular-civic activities occur outside a religious, partisan, or private business setting and are exemplified by persons stocking food shelves or visiting elderly persons at a hospital. Informal neighboring includes helping activities without a formal organizational affiliation such as raking leaves, shoveling sidewalks, or walking neighbors' dogs. We classified as private business volunteering all unpaid activities at a for-profit enterprise, such as answering the telephone at a pizzeria. Finally, partisan-political volunteering represents respondents who wrote letters for Amnesty International, served on a Gulf War crisis hotline, or undertook similar activities." (p. 350)</t>
  </si>
  <si>
    <t>Hart, Atkins, &amp; Ford</t>
  </si>
  <si>
    <t>Sport focused?</t>
  </si>
  <si>
    <t>Methodology</t>
  </si>
  <si>
    <t>Sample</t>
  </si>
  <si>
    <t>Setting</t>
  </si>
  <si>
    <t>Germany</t>
  </si>
  <si>
    <t>Not specified</t>
  </si>
  <si>
    <t>2408 adolescents (46.9% female; mean age = 14.50, SD = 0.50, range 14-15)</t>
  </si>
  <si>
    <t>Quantitative</t>
  </si>
  <si>
    <t>US</t>
  </si>
  <si>
    <t>828 adolescents and young adults (ages 15+)</t>
  </si>
  <si>
    <t>Prospective longitudinal study</t>
  </si>
  <si>
    <t>1139 adolescents (ages 17-21 in last included wave)</t>
  </si>
  <si>
    <t>prosocial attitude</t>
  </si>
  <si>
    <t>Notes about article</t>
  </si>
  <si>
    <t>D/D</t>
  </si>
  <si>
    <t>Associated Construct</t>
  </si>
  <si>
    <t>AC</t>
  </si>
  <si>
    <t>Chou</t>
  </si>
  <si>
    <t>no</t>
  </si>
  <si>
    <t>China</t>
  </si>
  <si>
    <t>cross-sectional</t>
  </si>
  <si>
    <r>
      <t xml:space="preserve">1105 high school students (58.6% female; M age = 14.4 years, </t>
    </r>
    <r>
      <rPr>
        <i/>
        <sz val="11"/>
        <color theme="1"/>
        <rFont val="Calibri"/>
        <family val="2"/>
        <scheme val="minor"/>
      </rPr>
      <t>SD</t>
    </r>
    <r>
      <rPr>
        <sz val="11"/>
        <color theme="1"/>
        <rFont val="Calibri"/>
        <family val="2"/>
        <scheme val="minor"/>
      </rPr>
      <t xml:space="preserve"> = 1.65, range 12-18)</t>
    </r>
  </si>
  <si>
    <t>Altrusitic behavior</t>
  </si>
  <si>
    <t>"Altruistic behavior is defined as voluntary, intentional behavior that benefits another and that is not motivated by the expectation of external rewards or avoidance of externally produced punishments. Altruistic behavior is considered a morally advanced form of prosocial behavior." (p. 195)</t>
  </si>
  <si>
    <t>moral reasoning</t>
  </si>
  <si>
    <t>sympathetic reasoning</t>
  </si>
  <si>
    <t>empathic reasoning</t>
  </si>
  <si>
    <t>socialization</t>
  </si>
  <si>
    <t>used volunteer activity as a variable but did not define or describe this or volunteerism</t>
  </si>
  <si>
    <t>No definitions or descriptions</t>
  </si>
  <si>
    <t>McLellan &amp; youniss</t>
  </si>
  <si>
    <t>783 students (52% female; age not reported, participants high school sophmores, juniors, and seniors)</t>
  </si>
  <si>
    <t>Community service</t>
  </si>
  <si>
    <t>citizenship</t>
  </si>
  <si>
    <t>"Rhetoric aside, it is important to determine reasons for inconsistent findings across studies. A starting point is that the term service is not univocal but includes a variety of activities that range from the Saturday afternoon car wash for charity, to tutoring peers in one’s classroom, to regular stints at a soup kitchen. On the face of it, these activities differ in too many ways to warrant inclusion into the single category of service. Second, it should not be surprising that these different types of service might produce variable effects. For example, many studies have used outcome measures such as the intention to vote or to protest for a cause, and enhanced trust of the political system. But one can reasonably ask why participation in single events, such as car washes or walkathons, or tutoring of peers, should instill fervor for political processes?" (p. 48)</t>
  </si>
  <si>
    <t>"The arguments for and against required service raise another issue that merits serious review. As the debate has evolved in recent years, volunteer service has been taken implicitly as the standard against which school-based required service is compared. It is assumed that volunteer service is more psychologically natural, hence, more effective because it emanates from free choice rather than being coerced. It is presumed to be an autonomous expression of the individual instead of being promoted from without. Given this premise, it follows that required service would produce lesser effects since it is motivated externally and may even be accompanied by resentment. Ironically, some advocates of required service have indirectly supported the antirequired service position by arguing that much of what passes as mandatory service is often make-work that is uninteresting and hardly inspiring of civic responsibility. In this regard, the view that other-initiated, required service is at best a diminished form of voluntary service, receives support from all sides. Nevertheless, some preliminary data do suggest that well designed required service programs can stimulate civic interest and involvement (McLellan and Youniss, 2001)." (p.48)</t>
  </si>
  <si>
    <t>autonomy</t>
  </si>
  <si>
    <t>"For the past 8 years, we have studied 4 high schools that require their students to do community service. Our original goals were to determine whether required service can have a positive impact on participating students, what the nature of these effects might be, and which kinds of service are more efficacious than other kinds. When we started our work, these questions appeared to be straightforward, but as we progressed through our studies, they became more complex. We first learned that within and between schools, service was not a unitary term because students did a variety of the kinds of activities that are hardly comparable. We also learned that what students did for service was very much a product of the ways that schools structured the service requirement. For example, while one school guided a large proportion of students into social service, another school offered no guidance and allowed students to do functionary-type service (e.g., shelving books in the school library or sweeping floors in the school gymnasium). In addition, we found that while all students did required service for school credit, many also did voluntary service outside of school and independent of school credit. To complicate matters further, individuals who did one type of service to fulfill school requirements, may have done other types of service voluntarily, outside of school. And as we tracked individual students across their high school years, we found complex service-career patterns that encompassed no apparent trends and defied simple categorization." (pp. 48-49)</t>
  </si>
  <si>
    <t>social justice</t>
  </si>
  <si>
    <t>non-secular</t>
  </si>
  <si>
    <t>Secular/non-secular?</t>
  </si>
  <si>
    <t>"It is apparent that the term service covers a broad range of activities rather than denoting a univocal action or experience. We coded results into general kinds of service by simultaneously considering the presence of direct interaction with unfamiliar recipients in obvious states of need. The resulting distinctive types were social service and functionary categories. In the former case, adolescents helped recipients with problems by interacting in a useful way, whereas in the latter instance, adolescents, if they addressed a problem at all, did so at a distance by performing activities that were adjuncts to some broader service function. For example, while adolescents in the former category might have served food to homeless people, adolescents in the latter category might have collected foodstuffs in their neighborhood to be sent to a central pantry for subsequent distribution.
These differences in type represent differences in the experiences that service could have afforded the adolescent participants. Using the examples given above, one can envision adolescents having to deal with unfamiliar homeless persons whose very appearance and demeanor could pose questions regarding poverty, government policy, and moral choices (e.g., Youniss and Yates, 1997). Working on a food drive, in contrast, may absorb one’s attention and provide momentary exhilaration, but probably is less likely to provoke reflection on political process or economic policy. Such differences could readily account for the variations which have been reported across studies that have tried to assess the impact of community service on participating youth. Unless the kind of service is specified, one cannot begin to estimate the experiences youth might have had and, consequently, the outcomes that should be expected." (p.55)</t>
  </si>
  <si>
    <t>civic agency</t>
  </si>
  <si>
    <t>social responsibility</t>
  </si>
  <si>
    <t>“Although there is a bias to think of service as a spontaneous act of empathic or altruistic individuals, it is probably more fruitful to recognize the social-organizational framework in which service is ordinarily done. Service is most commonly provided at sites that are established or managed by nonprofit organizations whose purpose is to advance the common good.” (p. 56)</t>
  </si>
  <si>
    <t>“Rather than thinking of service as an individual, spontaneous act, service can better be conceived as action that follows from available resources consisting in close personal networks and organizational affiliations. One can imagine that youth who do volunteer service live within a context in which service is pervasive and respected. Such youth are steeped in an ethos in which service is an expectation that comes with their social and institutional relationships. This may be seen as a system insofar as the predisposing rationale for service is integral to sustaining relationships in daily life. Service is, thus, not something extraordinary that must be specially motivated, but reverberates from the ideological outlook that is held by parents and friends and is articulated more formally by the institutions to which they are all committed. Such a system for voluntary service fits well with the literature on social movements, which shows that involvement depends, not on personality types, but on one’s network and institutional affiliations and the resulting resources they mobilize (McAdam et al., 1996).” (p.56)</t>
  </si>
  <si>
    <t>Lerner, Dowling, &amp; Anderson</t>
  </si>
  <si>
    <t>secular</t>
  </si>
  <si>
    <t>N/A</t>
  </si>
  <si>
    <t>review</t>
  </si>
  <si>
    <t>a conceptual overview of thriving in PYD</t>
  </si>
  <si>
    <t>thriving</t>
  </si>
  <si>
    <t>spirituality</t>
  </si>
  <si>
    <t>"The content of developmental regulation may vary culturally and, as such, the functioning of identity processes and the definition of moral duty and civic contribution may vary as well. We will argue that in democratic societies such as the United States the coupling of structural invariancy (or universality) and cultural specificity involves an orientation to social justice and equity (Lerner, in press; Rawls, 1971)." (p. 173)</t>
  </si>
  <si>
    <t>"Temporal embeddedness means that there always exists across life the potential for change in person– context relations. There are two important concepts associated with this optimistic view of the potential to enhance human life: relative plasticity and developmental regulation. We believe these concepts frame a conceptualization of a life-span developmental process that may be labeled as “thriving.” By explicating below the nature and implications of relative plasticity and developmental regulation for the thriving process, we argue that structurally invariant (universal) bidirectional person–context relations create in individual’s development a sense of self (an identity) that integrates moral and civic actions and possesses the “virtue” of spirituality. Spirituality is an emotional orientation to self and context that involves the transcendence of self and “fuels” (motivates) the development of a commitment to contributing to others and institutions beyond self in time and place." (p. 173)</t>
  </si>
  <si>
    <t>relative plasticity</t>
  </si>
  <si>
    <t>"The developmental systems stress on relative plasticity provides a foundation for an applied developmental science (ADS) aimed at enhancing human development through strengthening adaptive developmental regulation, that is, interrelations between an individual and his or her context that maintain and perpetuate healthy, positive functioning for all facets of the relationship (the system). From this perspective, healthy development involves positive changes in the relation between a developing person—who is committed and able to contribute (i.e., to function, to effectively act) positively (in culturally defined ways) to self, family, and community—and a community supporting the development of such citizens." (p. 173)</t>
  </si>
  <si>
    <r>
      <t xml:space="preserve">“A young person may be said to be </t>
    </r>
    <r>
      <rPr>
        <i/>
        <sz val="10"/>
        <color theme="1"/>
        <rFont val="Times New Roman"/>
        <family val="1"/>
      </rPr>
      <t xml:space="preserve">thriving, </t>
    </r>
    <r>
      <rPr>
        <sz val="10"/>
        <color theme="1"/>
        <rFont val="Times New Roman"/>
        <family val="1"/>
      </rPr>
      <t>then, if he or she is involved across time in such healthy, positive relations with his or her community and on the path to what Csikszentmihalyi and Rathunde (1998) described as “idealized personhood” (an adult status marked by making culturally valued contributions to self, others, and institutions). Although the structure of person–context relations (of developmental regulations) remain invariant (e.g., involving bidirectionality and relative plasticity), the components of the individual- psychological and social relational features of person– context relations may show intercultural differences as they change over time to comprise the thriving process.” (p.173)</t>
    </r>
  </si>
  <si>
    <t>“ADS efforts that promote thriving may involve enhancing the orientation of a person to contribute to healthy family life and community institutions while, at the same time, improving oneself in manners that enable such individual actions to be successful. Promotion of a sense of the importance of levels of being beyond the self, that is, a sense of spirituality (Benson, 1997) and of the importance of undertaking a role to contribute to social well-being (e.g., a moral identity, a sense of civic duty), are exemplars of such an orientation (cf. Erikson, 1959; Youniss et al., 1999).” (p.173)</t>
  </si>
  <si>
    <t>“The bases for change in person–context relations, and for both plasticity and constraints in development, lie in the relations that exist among the multiple levels of organization that constitute the substance of human life (Ford &amp; Lerner, 1992). Accordingly, ADS efforts aimed at furthering the thriving process and at fostering in young people a spiritual sense and a moral commitment to make healthy, integrated contributions to self, family, community, and civil society may involve work focused on multiple levels of organization within the developmental system. These levels range from the inner biological, through the individual–psychological and the proximal social relational (e.g., involving peers and families), to the sociocultural (including educational, public policy, governmental, and economic institutions) and the natural and designed physical ecologies of human development (Bronfenbrenner, 1979).” (p.174)</t>
  </si>
  <si>
    <t>“As such, the key feature of the thriving process is one wherein the regulation of person–context relations eventuates in such multilevel outcomes (Brandtstädter, 1998; Heckhausen, 1999). In fact, a key, structural value of all societies (i.e., a universal structural value of all societies) is that individuals’ regulation of their person–context relations makes positive contributions to self, family, community, and society (Elder, 1998). In short, then, in all societies  healthy and valued personhood is seen as a period, or “stage,” wherein such generative regulation exists (Csikszentmihalyi &amp; Rathunde, 1998; Erikson, 1959).” (p. 175)</t>
  </si>
  <si>
    <t>generativity</t>
  </si>
  <si>
    <t>"In democracies, and as illustrated in Figure 1, adaptive developmental regulation creates in youth behaviors valuable for positive person–context functioning, behaviors such as the “Five Cs” noted earlier (Lerner et al., 2000; Roth et al., 1998). As a result of such positive youth development, young people develop an orientation to contribute to their community. The development of such functionally valued behaviors in young people, as well as the development of an understanding of, and a commitment to, entities that transcend self and self-interest, result in contemporary American society in the emergence in youth of an orientation to contribute to their community, which is a “sixth C” of positive youth development (Little, 1993; Sherrod et al., 2002; Youniss et al., 1999).
A commitment to contribution rests on defining behavior in support of mutually beneficial person–context exchanges as morally necessary. Individuals’ moral duty to contribute exists because, as citizens receiving benefits from a social system supporting their individual functioning, it is necessary to be actively engaged in, at least, maintaining and, ideally, enhancing that social system (Youniss et al., 1999).” (p. 176)</t>
  </si>
  <si>
    <t>“Thriving may be indexed, therefore, by developmental changes indicative of integrated, positive changes in the mental and behavioral life of a young person. Mentally, there should be evidence of a growing moral and civic identity and of the “virtue” of spirituality that, with such identity development, accompanies commitment to a concern with existence that transcends the self. Behaviorally, thriving may be indexed by better (healthier, more positive) performance in regard to the functional values of society and by enhanced regulatory actions. Such actions constitute performance consistent with structural values or, in other words, with person–context interactions that link the person positively to the institutions of civil society.” (p. 177)</t>
  </si>
  <si>
    <t>Reinders &amp; Youniss</t>
  </si>
  <si>
    <t>none specified</t>
  </si>
  <si>
    <t>620 Catholic high school students (48% female; no ages given)</t>
  </si>
  <si>
    <t>civic engagement</t>
  </si>
  <si>
    <t>“Why have findings not been more consistent over this period of time? Melchior and Bailis (2002) offered some clues that seem worth pursuing. One is the apples- and-oranges problem insofar as service has been defined variously within and across studies. In any of the previously mentioned large scale evaluations, service may have included a variety of activities ranging from tutoring to environmental lobbying, recipients may have varied from classmates to homeless strangers, settings may have ranged from schools to church-managed soup kitchens, and purposes may have ranged from fulfilling membership obligations to advancing social justice. Such heterogeneity is hardly conducive to producing homogeneous results.” (p. 3)</t>
  </si>
  <si>
    <t>examined the connection between required service and later civic engagement</t>
  </si>
  <si>
    <r>
      <t xml:space="preserve">“According to reports of service from a nationally representative sample of youth (Nolin, Chaney, Chapman, &amp; Chandler, 1997), common types of service include tutoring, raising money for charity, coaching, cleaning the litter pickup, volunteering at soup kitchens, and doing functionary work for nonprofit organizations. It is evident that these types involve varied activities, recipients, locations, and a gamut of experiences that might range from challenging to not very arousing of reflections about the self, the individuals being served, or underlying political issues. It follows that researchers ought to systematize the term </t>
    </r>
    <r>
      <rPr>
        <i/>
        <sz val="10"/>
        <color theme="1"/>
        <rFont val="Times New Roman"/>
        <family val="1"/>
      </rPr>
      <t xml:space="preserve">service </t>
    </r>
    <r>
      <rPr>
        <sz val="10"/>
        <color theme="1"/>
        <rFont val="Times New Roman"/>
        <family val="1"/>
      </rPr>
      <t>so that the relationship between service and civic engagement can be clarified. For instance, tutoring classmates seems less likely to be civically engaging than, say, working with an environmental organization on a conservation project in that the latter may provoke reflection on environmental policy and citizens’ roles in it.” (p. 3)</t>
    </r>
  </si>
  <si>
    <t>prosocial personality</t>
  </si>
  <si>
    <t>Siu, Shek, &amp; Law</t>
  </si>
  <si>
    <t>reciprocity</t>
  </si>
  <si>
    <t>responsibility</t>
  </si>
  <si>
    <t>“Volunteerism is often considered a kind of expression of altruism. Volunteers devote their time to providing services to others without payment. Volunteerism is also regarded as a kind of moral resources and can significantly contribute to the social capital in civil societies.” (p. 20)</t>
  </si>
  <si>
    <t>prosocial behavior</t>
  </si>
  <si>
    <t>“Among a wide-ranging prosocial behavior, the helping behavior tends to attract the greatest conceptual and empirical interest [8]. There is a growing interest in the conceptualization and scientific study in prosocial development around the world, as prosocial behavior of individuals clearly contributes to the solidarity, economic, and civic development of modern societies. Helping and volunteering behavior does not only benefit others but is often beneficial to the helpers themselves. Helpers experience substantial needs satisfaction and positive influence on their wellbeing [9].” (p. 2)</t>
  </si>
  <si>
    <t>“The volunteering experience is widely known to be valuable to youth development. Volunteers can learn and model prosocial norms, understand the world, gain career related and leadership experience, and strengthen social competence and social relationships [10].” (p. 2)</t>
  </si>
  <si>
    <t>sympathy</t>
  </si>
  <si>
    <t>a conceptual review of prosocial norms in relation ot PYD. Poor quality review with few references.</t>
  </si>
  <si>
    <t>perspective taking</t>
  </si>
  <si>
    <r>
      <t xml:space="preserve">“A prosocial orientation is highly valued in the traditional Chinese philosophy. Confucian thought encourages people to be kind to others (the practice of </t>
    </r>
    <r>
      <rPr>
        <i/>
        <sz val="10"/>
        <color theme="1"/>
        <rFont val="Times New Roman"/>
        <family val="1"/>
      </rPr>
      <t>ren</t>
    </r>
    <r>
      <rPr>
        <sz val="10"/>
        <color theme="1"/>
        <rFont val="Times New Roman"/>
        <family val="1"/>
      </rPr>
      <t>) and seek social harmony [46]. It is regarded as a sign of maturity when a person is able to extend his or her understanding and concern to others. This is expressed in such maxims as “examine others’ views by putting yourself into others’ position” (</t>
    </r>
    <r>
      <rPr>
        <i/>
        <sz val="10"/>
        <color theme="1"/>
        <rFont val="Times New Roman"/>
        <family val="1"/>
      </rPr>
      <t xml:space="preserve">tui ji ji ren </t>
    </r>
    <r>
      <rPr>
        <sz val="10"/>
        <color theme="1"/>
        <rFont val="Times New Roman"/>
        <family val="1"/>
      </rPr>
      <t>), “compare people’s hearts with your own” (</t>
    </r>
    <r>
      <rPr>
        <i/>
        <sz val="10"/>
        <color theme="1"/>
        <rFont val="Times New Roman"/>
        <family val="1"/>
      </rPr>
      <t>jiang xin bi ji</t>
    </r>
    <r>
      <rPr>
        <sz val="10"/>
        <color theme="1"/>
        <rFont val="Times New Roman"/>
        <family val="1"/>
      </rPr>
      <t>), or “do not do to others what you would not wish others to do to you” (</t>
    </r>
    <r>
      <rPr>
        <i/>
        <sz val="10"/>
        <color theme="1"/>
        <rFont val="Times New Roman"/>
        <family val="1"/>
      </rPr>
      <t>ji suo bu yu, wu shi yu ren</t>
    </r>
    <r>
      <rPr>
        <sz val="10"/>
        <color theme="1"/>
        <rFont val="Times New Roman"/>
        <family val="1"/>
      </rPr>
      <t>). However, it is significant to note that these concepts are perceived as a kind of “imperfect duty” in Chinese culture, meaning that it is a “lack of virtue” (not good enough) if one does not observe prosocial norms.” (p. 5)</t>
    </r>
  </si>
  <si>
    <t>Brunelle, Danish, &amp; Forneris</t>
  </si>
  <si>
    <t>yes</t>
  </si>
  <si>
    <t>longitudinal</t>
  </si>
  <si>
    <r>
      <t xml:space="preserve">100 adolescents (23% female; </t>
    </r>
    <r>
      <rPr>
        <i/>
        <sz val="11"/>
        <color theme="1"/>
        <rFont val="Calibri"/>
        <family val="2"/>
        <scheme val="minor"/>
      </rPr>
      <t>M</t>
    </r>
    <r>
      <rPr>
        <sz val="11"/>
        <color theme="1"/>
        <rFont val="Calibri"/>
        <family val="2"/>
        <scheme val="minor"/>
      </rPr>
      <t xml:space="preserve"> age = 14.92, </t>
    </r>
    <r>
      <rPr>
        <i/>
        <sz val="11"/>
        <color theme="1"/>
        <rFont val="Calibri"/>
        <family val="2"/>
        <scheme val="minor"/>
      </rPr>
      <t>SD</t>
    </r>
    <r>
      <rPr>
        <sz val="11"/>
        <color theme="1"/>
        <rFont val="Calibri"/>
        <family val="2"/>
        <scheme val="minor"/>
      </rPr>
      <t xml:space="preserve"> = 0.96, range 13-17 years)</t>
    </r>
  </si>
  <si>
    <t>“Engaging adolescents in community service has become one of the most promising ways of developing prosocial values. Although the applied research in this area is in its infancy, one model of volunteer behavior (the volunteer process model; Omoto &amp; Snyder, 1990) has emerged as a fairly well-developed and supported rationale for the positive impact of community service. Founded on self-attribution principles (e.g., self-perception theory; Bem, 1967), the model describes the volunteer experience as an opportunity to observe and reflect on one’s own helping behavior, leading to an emerging identity that includes attitudes and emotions that are consistent with this behavior, such as empathy and social responsibility.” (p. 45)</t>
  </si>
  <si>
    <t>Frensch, Pratt, &amp; Norris</t>
  </si>
  <si>
    <t>Canada</t>
  </si>
  <si>
    <r>
      <t>32 adolescents (</t>
    </r>
    <r>
      <rPr>
        <i/>
        <sz val="11"/>
        <color theme="1"/>
        <rFont val="Calibri"/>
        <family val="2"/>
        <scheme val="minor"/>
      </rPr>
      <t>M</t>
    </r>
    <r>
      <rPr>
        <sz val="11"/>
        <color theme="1"/>
        <rFont val="Calibri"/>
        <family val="2"/>
        <scheme val="minor"/>
      </rPr>
      <t xml:space="preserve"> age = 14 at time point 1 and 20 at time point 3)</t>
    </r>
  </si>
  <si>
    <r>
      <t>“There is general agreement among scholars that generativity is a manifestly adult issue in the lifecycle (</t>
    </r>
    <r>
      <rPr>
        <sz val="10"/>
        <color rgb="FF000066"/>
        <rFont val="SPSTimes-Roman"/>
      </rPr>
      <t>Erikson, 1963; Kotre, 1984; McAdams, 2001; McAdams &amp; Logan, 2004; Peterson &amp; Stewart, 1993</t>
    </r>
    <r>
      <rPr>
        <sz val="10"/>
        <color rgb="FF000000"/>
        <rFont val="SPSTimes-Roman"/>
      </rPr>
      <t>). Generativity refers to the psychosocial goal of providing for the well-being of the next generation as a legacy of the self, and evidently involves a shift from a self-focused to an other-focused perspective in many respects. At the core of the generative character is caring: “to care to do something,” “to care for someone,” or “to take care of” (</t>
    </r>
    <r>
      <rPr>
        <sz val="10"/>
        <color rgb="FF000066"/>
        <rFont val="SPSTimes-Roman"/>
      </rPr>
      <t>MacDermid, Franz, &amp; DeReus, 1998</t>
    </r>
    <r>
      <rPr>
        <sz val="10"/>
        <color rgb="FF000000"/>
        <rFont val="SPSTimes-Roman"/>
      </rPr>
      <t>; p. 206). One may be generative in a wide variety of ways: family/work life, professional activities, volunteer endeavors, participation in religious or political organizations, neighborhood and community activism, friendships, and even leisure-time activities.” (p. 46)</t>
    </r>
  </si>
  <si>
    <r>
      <t xml:space="preserve">“Early theorists, such as </t>
    </r>
    <r>
      <rPr>
        <sz val="10"/>
        <color rgb="FF000066"/>
        <rFont val="SPSTimes-Roman"/>
      </rPr>
      <t xml:space="preserve">Erikson (1963) </t>
    </r>
    <r>
      <rPr>
        <sz val="10"/>
        <color rgb="FF000000"/>
        <rFont val="SPSTimes-Roman"/>
      </rPr>
      <t xml:space="preserve">and </t>
    </r>
    <r>
      <rPr>
        <sz val="10"/>
        <color rgb="FF000066"/>
        <rFont val="SPSTimes-Roman"/>
      </rPr>
      <t>Kotre (1984)</t>
    </r>
    <r>
      <rPr>
        <sz val="10"/>
        <color rgb="FF000000"/>
        <rFont val="SPSTimes-Roman"/>
      </rPr>
      <t>, emphasized the importance of an individual’s inner desire for both agentic and communal forms of generativity. Agency manifests itself as the creation of a product that will outlive the self and can be given to or left behind for successive generations. Communion appears as the desire to nurture others and encompasses a general tendency to relate to others in a caring way (</t>
    </r>
    <r>
      <rPr>
        <sz val="10"/>
        <color rgb="FF000066"/>
        <rFont val="SPSTimes-Roman"/>
      </rPr>
      <t>McAdams, Hart, &amp; Maruna, 1998</t>
    </r>
    <r>
      <rPr>
        <sz val="10"/>
        <color rgb="FF000000"/>
        <rFont val="SPSTimes-Roman"/>
      </rPr>
      <t>). Generative people are able to foster the development of others, as well as contribute to the culture to which they belong (</t>
    </r>
    <r>
      <rPr>
        <sz val="10"/>
        <color rgb="FF000066"/>
        <rFont val="SPSTimes-Roman"/>
      </rPr>
      <t>Peterson &amp; Stewart, 1993</t>
    </r>
    <r>
      <rPr>
        <sz val="10"/>
        <color rgb="FF000000"/>
        <rFont val="SPSTimes-Roman"/>
      </rPr>
      <t>).” (p. 46)</t>
    </r>
  </si>
  <si>
    <r>
      <t>“According to some early theorizing, children and adolescents may act in prosocial ways, but most cannot be said to be “generative,” (</t>
    </r>
    <r>
      <rPr>
        <sz val="10"/>
        <color rgb="FF000066"/>
        <rFont val="SPSTimes-Roman"/>
      </rPr>
      <t>McAdams, de St. Aubin, &amp; Logan, 1993</t>
    </r>
    <r>
      <rPr>
        <sz val="10"/>
        <color rgb="FF000000"/>
        <rFont val="SPSTimes-Roman"/>
      </rPr>
      <t xml:space="preserve">). </t>
    </r>
    <r>
      <rPr>
        <sz val="10"/>
        <color rgb="FF000066"/>
        <rFont val="SPSTimes-Roman"/>
      </rPr>
      <t xml:space="preserve">McAdams et al.’s (1998) </t>
    </r>
    <r>
      <rPr>
        <sz val="10"/>
        <color rgb="FF000000"/>
        <rFont val="SPSTimes-Roman"/>
      </rPr>
      <t>model of generativity suggests that the cultural demand for generative behavior is normative and age-graded. Society expects adults to take responsibility for the well-being of the next generation, as they take on roles of parent, teacher, mentor, and leader. These roles, which a</t>
    </r>
    <r>
      <rPr>
        <sz val="10"/>
        <color rgb="FF000000"/>
        <rFont val="SPSTimesRomanExpert"/>
      </rPr>
      <t>ff</t>
    </r>
    <r>
      <rPr>
        <sz val="10"/>
        <color rgb="FF000000"/>
        <rFont val="SPSTimes-Roman"/>
      </rPr>
      <t>ord the opportunity to be generative, are not normally expected of adolescents.” (p. 46)</t>
    </r>
  </si>
  <si>
    <t>identity</t>
  </si>
  <si>
    <t>optimisim</t>
  </si>
  <si>
    <r>
      <t xml:space="preserve">“If, therefore, generativity peaks in midlife, it seems reasonable to expect an increasing trend toward the development of generativity, with possible beginnings in adolescence or even earlier. </t>
    </r>
    <r>
      <rPr>
        <sz val="10"/>
        <color rgb="FF000066"/>
        <rFont val="SPSTimes-Roman"/>
      </rPr>
      <t xml:space="preserve">Vandewater and McAdams (1989) </t>
    </r>
    <r>
      <rPr>
        <sz val="10"/>
        <color rgb="FF000000"/>
        <rFont val="SPSTimes-Roman"/>
      </rPr>
      <t xml:space="preserve">suggested that generative people develop an early fundamental optimistic belief in the future of humankind. Moreover, </t>
    </r>
    <r>
      <rPr>
        <sz val="10"/>
        <color rgb="FF000066"/>
        <rFont val="SPSTimes-Roman"/>
      </rPr>
      <t>Erikson</t>
    </r>
    <r>
      <rPr>
        <sz val="10"/>
        <color rgb="FF000000"/>
        <rFont val="SPSTimes-Roman"/>
      </rPr>
      <t xml:space="preserve"> </t>
    </r>
    <r>
      <rPr>
        <sz val="10"/>
        <color rgb="FF000066"/>
        <rFont val="SPSTimes-Roman"/>
      </rPr>
      <t xml:space="preserve">(1963) </t>
    </r>
    <r>
      <rPr>
        <sz val="10"/>
        <color rgb="FF000000"/>
        <rFont val="SPSTimes-Roman"/>
      </rPr>
      <t>has argued that in order to be generative, one must have a fundamental “belief in the species,” or the belief that human progress is obtainable and worth working toward. This suggests an early prototype for later generativity.” (pp. 46-47)</t>
    </r>
  </si>
  <si>
    <t>prosocial reasoning</t>
  </si>
  <si>
    <t>authoratative parenting</t>
  </si>
  <si>
    <r>
      <t xml:space="preserve">“Similarly, </t>
    </r>
    <r>
      <rPr>
        <sz val="10"/>
        <color rgb="FF000066"/>
        <rFont val="SPSTimes-Roman"/>
      </rPr>
      <t xml:space="preserve">Dollahite, Slife, and Hawkins’s (1998) </t>
    </r>
    <r>
      <rPr>
        <sz val="10"/>
        <color rgb="FF000000"/>
        <rFont val="SPSTimes-Roman"/>
      </rPr>
      <t xml:space="preserve">concept of </t>
    </r>
    <r>
      <rPr>
        <i/>
        <sz val="10"/>
        <color rgb="FF000000"/>
        <rFont val="SPSTimes-Italic"/>
      </rPr>
      <t xml:space="preserve">family generativity </t>
    </r>
    <r>
      <rPr>
        <sz val="10"/>
        <color rgb="FF000000"/>
        <rFont val="SPSTimes-Roman"/>
      </rPr>
      <t>which they de</t>
    </r>
    <r>
      <rPr>
        <sz val="10"/>
        <color rgb="FF000000"/>
        <rFont val="SPSTimesRomanExpert"/>
      </rPr>
      <t>fi</t>
    </r>
    <r>
      <rPr>
        <sz val="10"/>
        <color rgb="FF000000"/>
        <rFont val="SPSTimes-Roman"/>
      </rPr>
      <t>ned as the</t>
    </r>
    <r>
      <rPr>
        <sz val="10"/>
        <color rgb="FF000066"/>
        <rFont val="SPSTimes-Roman"/>
      </rPr>
      <t xml:space="preserve"> </t>
    </r>
    <r>
      <rPr>
        <sz val="10"/>
        <color rgb="FF000000"/>
        <rFont val="SPSTimes-Roman"/>
      </rPr>
      <t>“moral responsibility to connect with and care for the next generation that resides in the</t>
    </r>
    <r>
      <rPr>
        <sz val="10"/>
        <color rgb="FF000066"/>
        <rFont val="SPSTimes-Roman"/>
      </rPr>
      <t xml:space="preserve"> </t>
    </r>
    <r>
      <rPr>
        <sz val="10"/>
        <color rgb="FF000000"/>
        <rFont val="SPSTimes-Roman"/>
      </rPr>
      <t>family and extended family systems and in adult family members” (</t>
    </r>
    <r>
      <rPr>
        <sz val="10"/>
        <color rgb="FF000066"/>
        <rFont val="SPSTimes-Roman"/>
      </rPr>
      <t>Dollahite et al., 1998</t>
    </r>
    <r>
      <rPr>
        <sz val="10"/>
        <color rgb="FF000000"/>
        <rFont val="SPSTimes-Roman"/>
      </rPr>
      <t>;</t>
    </r>
    <r>
      <rPr>
        <sz val="10"/>
        <color rgb="FF000066"/>
        <rFont val="SPSTimes-Roman"/>
      </rPr>
      <t xml:space="preserve"> </t>
    </r>
    <r>
      <rPr>
        <sz val="10"/>
        <color rgb="FF000000"/>
        <rFont val="SPSTimes-Roman"/>
      </rPr>
      <t>p. 452) emphasizes the role of family in generative development.” (p. 47)</t>
    </r>
  </si>
  <si>
    <t>“Volunteering, a speciWc type of prosocial behavior, may be one of the most easily accessed and acceptable outlets in which adolescents and emerging adults can initiate and explore their generative development. Penner’s (2002) work on exploring the prosocial personality revealed that volunteers scored higher than non-volunteers on two dimensions of the prosocial personality, other-oriented empathy and helpfulness. Note, however, that volunteering may serve as a context for learning generative concern, as well as a context for its expression, and so this association might be bi-directional in nature (Lawford, Pratt, Hunsberger, &amp; Pancer, 2005).” (p. 48)</t>
  </si>
  <si>
    <t>helpfulness</t>
  </si>
  <si>
    <t>“The presence of generative themes in adolescent and emerging adults’ narratives found here is noteworthy, given that generativity has been regarded mainly as an adult issue in traditional models of personality (e.g., Erikson, 1963), although it must be noted that the “productivity” category of generative themes was rare at these ages. We also found that generative theme usage was related to parental teaching and behaviors, adolescent volunteering behavior, prosocial reasoning, and personal values. These findings resonate well with McAdams’s (2001) re-conceptualization of generativity as a multifaceted construct that exists in many forms and in persons at many divergent ages.” (p. 57)</t>
  </si>
  <si>
    <t>“The relationship between prosocial reasoning on the ECI and generative theme usage reported here would seem to capture the shift from a self-focus to a more complex, other-focused perspective (as described by Skoe, 1998), a necessary foundation on which generativity can be built. At its highest level, Skoe’s care orientation involves an inclusion of both self and other in a balanced framework that expresses well the sophisticated meaning of generativity as a concern for others in the future and as a legacy of the self (McAdams, 2001).” (p. 58)</t>
  </si>
  <si>
    <t>“Themes of general generativity are characterized as expressions of concern about making a lasting contribution, especially to future generations. As an example, the following was taken from a narrative, in which the emerging adult talked of her contribution through involvement with her church: ‘So my cell group which I just explained is a small group of people that I am responsible for, for just, you know, mentoring, I guess you could say, and encouraging them in things. Specifically I am proud every single time one of them does a good job but not only of them but of myself. Because I know that I had some aspect of influence in their life.’” (p. 59)</t>
  </si>
  <si>
    <t>McGinley, Lipperman-Kreda, Byrnes, &amp; Carlo</t>
  </si>
  <si>
    <t>Isreal</t>
  </si>
  <si>
    <r>
      <t xml:space="preserve">542 adolescent volunteers (57% female; </t>
    </r>
    <r>
      <rPr>
        <i/>
        <sz val="11"/>
        <color theme="1"/>
        <rFont val="Calibri"/>
        <family val="2"/>
        <scheme val="minor"/>
      </rPr>
      <t>M</t>
    </r>
    <r>
      <rPr>
        <sz val="11"/>
        <color theme="1"/>
        <rFont val="Calibri"/>
        <family val="2"/>
        <scheme val="minor"/>
      </rPr>
      <t xml:space="preserve"> age = 16.47, </t>
    </r>
    <r>
      <rPr>
        <i/>
        <sz val="11"/>
        <color theme="1"/>
        <rFont val="Calibri"/>
        <family val="2"/>
        <scheme val="minor"/>
      </rPr>
      <t>SD</t>
    </r>
    <r>
      <rPr>
        <sz val="11"/>
        <color theme="1"/>
        <rFont val="Calibri"/>
        <family val="2"/>
        <scheme val="minor"/>
      </rPr>
      <t xml:space="preserve"> = 0.68)</t>
    </r>
  </si>
  <si>
    <t>“Volunteering, a unique type of prosocial behavior, is defined as an ongoing activity aimed at improving the well-being of others (Omoto &amp; Snyder, 1995). Volunteerism includes four aspects (Penner, 2002): (1) Longevity: volunteering is more than a one-time event, (2) Planfulness: in general people consider the advantages and disadvantages before agreeing to volunteering, (3) Nonobligatory: volunteerism benefits strangers where there is no obligation to help them, and (4) Organizational context: volunteerism usually occurs in an organizational setting.” (p. 386)</t>
  </si>
  <si>
    <t>parental socialization</t>
  </si>
  <si>
    <t>"Contrary to our hypothesis, religiosity was not strongly correlated with dire prosocial tendencies or volunteering, or was a significant predictor in the overall path model." (p. 392)</t>
  </si>
  <si>
    <t>Ferguson &amp; Garza</t>
  </si>
  <si>
    <r>
      <t xml:space="preserve">1102 youth (49.5% female; </t>
    </r>
    <r>
      <rPr>
        <i/>
        <sz val="11"/>
        <color theme="1"/>
        <rFont val="Calibri"/>
        <family val="2"/>
        <scheme val="minor"/>
      </rPr>
      <t>M</t>
    </r>
    <r>
      <rPr>
        <sz val="11"/>
        <color theme="1"/>
        <rFont val="Calibri"/>
        <family val="2"/>
        <scheme val="minor"/>
      </rPr>
      <t xml:space="preserve"> age = 14.6, </t>
    </r>
    <r>
      <rPr>
        <i/>
        <sz val="11"/>
        <color theme="1"/>
        <rFont val="Calibri"/>
        <family val="2"/>
        <scheme val="minor"/>
      </rPr>
      <t>SD</t>
    </r>
    <r>
      <rPr>
        <sz val="11"/>
        <color theme="1"/>
        <rFont val="Calibri"/>
        <family val="2"/>
        <scheme val="minor"/>
      </rPr>
      <t xml:space="preserve"> = 1.7, range: 12-17)</t>
    </r>
  </si>
  <si>
    <t>"For instance, Syversten, Wray-Lake, Flanagan, Briddell, and Osgood (2008), found that youth participation in ‘‘conventional’’ civic activities (participation in government, writing to a public official, etc.) has decreased over time." (p. 771)</t>
  </si>
  <si>
    <t>"However, participation in community service (activities which directly help others in the local community) has increased over time." (p. 771)</t>
  </si>
  <si>
    <t>motivation</t>
  </si>
  <si>
    <t>"A scale of youth-civic-engagement was formed using five items related to behavior (e.g., ‘‘I have volunteered in my community’’) and five items related to civic attitudes (e.g., ‘‘Being actively involved in national, state and local issues is my responsibility’’)." (p. 772)</t>
  </si>
  <si>
    <t>"Many action games involve themes of helping others, rescuing hostages, saving princesses, defending one’s home, etc. Further, many on-line action games involve team play in which groups of players must cooperate and work together toward a common goal. The ‘‘raids’’ in World of Warcraft would be such an example (Barnett &amp; Coulson, 2010), as would team action in many first-person-shooter type games, such as the Call of Duty or the Medal of Honor series." (p.771)</t>
  </si>
  <si>
    <t>Ungar, Theron, &amp; Didkowsky</t>
  </si>
  <si>
    <t>5 countries (Canada, India, China, South Africa, Thailand)</t>
  </si>
  <si>
    <r>
      <t xml:space="preserve">16 adolescents (50 % female; </t>
    </r>
    <r>
      <rPr>
        <i/>
        <sz val="11"/>
        <color theme="1"/>
        <rFont val="Calibri"/>
        <family val="2"/>
        <scheme val="minor"/>
      </rPr>
      <t>M</t>
    </r>
    <r>
      <rPr>
        <sz val="11"/>
        <color theme="1"/>
        <rFont val="Calibri"/>
        <family val="2"/>
        <scheme val="minor"/>
      </rPr>
      <t xml:space="preserve"> age = 14.56, range: 13-16)</t>
    </r>
  </si>
  <si>
    <t>"This need for contextual sensitivity when understanding children’s development is also typical of studies of resilience (Rutter, 2008). Although an aspect of positive youth development such as the opportunity to make a contribution (Lerner, 2006) predicts prosociality for all young people, what that contribution looks like and its function as protective processes depends on the level of adversity a family experiences (Ungar, 2011). In affluent countries, processes that invert parent-child roles are considered damaging to a youth’s psychosocial development (Cohen, 2001). When contextual factors are accounted for, however, children’s contributions may change from a sign of family dysfunction to a valued source of support to a family in need (Jurkovic, 1997; Jurkovic et al., 2001)." (p. 232)</t>
  </si>
  <si>
    <t>constructivist grounded theory</t>
  </si>
  <si>
    <t>"The cultural pluralism of the research team was also important during the analysis of the data, facilitating debate over what is and is not a sign of precocious contribution given different cultural norms regarding an adolescent’s transition to adult-like roles within his or her family." (p. 232)</t>
  </si>
  <si>
    <t>resilience</t>
  </si>
  <si>
    <t>"Resilience is understood as including two processes. First, resilience is a sequence of events (such as making a contribution to another’s welfare) whereby individuals use internal and external developmental assets in situations of exposure to acute or chronic adversity to navigate to new resources that sustain well-being. A child is showing resilience when he or she is able to access experiences that bolster assets. In this study, availing one’s self of opportunities to contribute was believed to enhance self-esteem, secure positive and supportive intrafamilial relationships, and createmore secure living arrangements." (p. 232)</t>
  </si>
  <si>
    <t>self-esteem</t>
  </si>
  <si>
    <t>"The context in which a youth’s positive contribution is made and the meaning it has to those involved are rarely explored in studies of adolescent functioning in families across cultures. An exception is the study of the process of parentification, though that work is distinctly different from this study in that it focuses on both emotional and instrumental support (McMahon &amp; Luthar, 2007). Studies of parentification, however, still offer the most comprehensive and well-theorized explanation of the protective developmental processes associated with contributions to family wellbeing among youth and families under stress. Early discussion of inverted and flattened family hierarchies tended to problematize children’s precocious contributions. Broszomenyi-Nagy and Spark (1973) defined parentification as the process of children taking on developmentally inappropriate responsibilities such as the emotional and physical care of their parents. More recent studies that support this negative view of parentification have occurred with families where adversity is relatively low or where one or both parents, despite being in family counseling, experience low levels of stress or marital discord (Peris et al., 2008). This negative perception of the young people’s contributions to thewelfare of their families seems most likely to occur when contextual factors such as poverty and ideational systems favoring collectivist practices are ignored. For example, Elkind’s (2001) notion of the ‘‘hurried child’’ who is presumed to be burdened with performance expectations by his or her parents reflects the experience of mostly middle-class families in the West. Elkind’s characterization of children’s contributions as threatening to personal development overlooks contextual variation in the meaning attributed to what children are doing to help their parents. The dominant discourse as traditionally represented by children’s educators and in the media portrays children’s contributions as inappropriate (Elkind; Ungar, 2007; Woodhead, 1999). According to Burton (2007), poor families may hide the contribution their children are making to avoid sanctions, actually undermining the potential benefits their children might receive when they use contribution as a means of coping." (pp. 233-234)</t>
  </si>
  <si>
    <t>parentification</t>
  </si>
  <si>
    <t>"In one of the few qualitative studies of children’s contributions within their families, Thastum, Johansen, Gubba, Olesen, and Romer (2008) examined the experiences of 21 Danish children from 15 families where the parent had cancer. A number of coping behaviors were found. Significantly, contributing to the welfare of other family members, including the parent who is ill, was among the most noteworthy sources of personal strength. Thastum et al. noted that although the increased caretaking functions increased stress for the children, most of the children were reported to have said that ‘helping gave them a sense of mastery and being of value to the family’ (p. 132)." (p. 234)</t>
  </si>
  <si>
    <t>"Positive developmental outcomes and a child’s contribution to the welfare of others is further documented in studies such as that by Zimmerman, Phelps, and Lerner (2008). Their 4H study of 1,909 youth investigated the connection between what they label as six Cs associated with positive development: competence, confidence, character, connection, caring, and contribution. As children move through Grades 5 through 8, contribution to another’s welfare is correlatedwith better overall child outcomes. Youth showed three distinct patterns in their contribution. Approximately one quarter of the 4H sample showed a small increase from high levels of contribution to even higher levels, while almost 60% of the sample showed a more modest, but steady, increase from low to moderate levels over the 4 years. Only 13% of the youth demonstrated a consistently low level of positive interaction with others in need. As Zimmerman et al.’s results showed, the more contribution forms a part of a youth’s life, themore likely there is to be an increase in optimal functioning and a decrease in externalizing and internalizing behavior." (p. 235)</t>
  </si>
  <si>
    <t>"Youth in the study who were required to function in caregiver roles and who were coping well reported taking responsibility for the physical well-being of family members. In this sense, these adolescents inverted their family hierarchies, positioning themselves as substitute caregiverswith important roles as contributors to their families’ functioning. This was a common pattern in the case studies where children’s caregivers were unable to fulfill their roles as parents.
For example,Marie, a 15-year-old Aboriginal girl living with her sole parent mother recounted periods of time when she was responsible for the care of her siblings and reminding her father (then living with her) of his obligations to his children. As she explained:
When I was a little girl, my mom always used to travel back and forth to the city and home, like to Star Lake, where I used to live. And, um, my dad kind of was slacking a bit one day and I got really mad at him and I was really young. I was like in maybe grade two, and I got really mad at him. And I was like, ‘‘Dad, what are you doing, there is no milk in the fridge,’’ and he was like shocked because he was really mad cause he didn’t go and get groceries. And I was really mad at him and I made him go and get groceries." (p. 240)</t>
  </si>
  <si>
    <t>"Even when there is a functioning caregiver, the study’s participants showed patterns of caregiving typical of adults. In the case of Lorraine, a 15-year-old girl in Halifax, she reluctantly found herself required to provide child care and supervision to the 1-year-old child of her 19-year-old sister who was under a child protection order. Under the terms of the order, another adult was required to be present to supervise all motherchild interactions. In practice, this positioned Lorraine as her older sister’s guardian. During play periods, it is Lorraine to whom the child often turns for emotional nurturance. The child is observed becoming frustrated and unsettled when on his mother’s knee, in contrast to being calm and accepting of caresses from Lorraine. Although Lorraine is captured on video resisting demands that she care for her nephew, she is also shown enjoying the psychological advantages this inverted role brings. In fact, despite concerns that inverted parent-child hierarchies can affect youth negatively (Burton, 2007), we saw no evidence of negative internalizing symptoms during the recording of the days or during interviews." (p. 240)</t>
  </si>
  <si>
    <t>"In many cases, both the Canadian and international youth assumed the functions of their caregivers to sustain themselves. In this way, their contribution helped to unburden their caregivers of responsibilities they could not meet but did not position the youth as their parent’s caregiver. For example, in Thailand, 15-year-old Nu Dang is frequently left alone and is obliged to look after herself. She says the situation does not distress her. She is observed obtaining food on her own in the marketplace. Only occasionally is her mother present to provide a cooked meal. As Nu Dang explains, ‘‘Perhaps it’s because my momdoesn’t cook often, so I amused to it. I have to take care of myself. Sometimes only one bag of instant noodles is enough for me.’’ Viewed within the context of the entire day of filming, this independence is valuable to Nu Dang’s psychosocial development and alleviates hermother of her parenting responsibilities." (p. 240)</t>
  </si>
  <si>
    <t>"The theme of child care is also evident in families where parent-child relationships were flattened, rather than inverted. Daniel, a 16-yearold Aboriginal boy in Canada, resides in foster care but spends most of his day moving from one home to another where his extended family lives. In these small three-bedroom bungalows, with upwards of 25 people living in each, are members of urban gangs who are Daniel’s family and friends. In these houses, he meets the adults whom he relies on for support, andmost notably, their children. Despite his own experiences of neglect, he is captured on video frequently caring for his nephews and nieces, feeding the babies or supervising them when their mothers are absent. The behavior supplements the caregiving of others in the family but does not position Daniel as the one solely responsible for the children’s welfare.
Likewise, Pablo, a 13-year-old refugee from Mexico living in Vancouver, was required to provide child care to a younger child when adults were away at work or attending to other tasks related to maintaining the family. Pablo is also seen preparing food for both himself and his younger brother. Unlike Lorraine, however,who carries out her caretaking functions with the full authority of an adult (an example of an inverted hierarchy), Pablo is still treated and cared for as a child himself, though in this instance asked to perform a task typically done by an adult but for which Pablo has adequate skills. The duration and intensity of the task suggests a flattened hierarchy. Pablo does not usurp the power of his mother but instead mimics her role as care provider when necessary." (p. 241)</t>
  </si>
  <si>
    <t>"Although not all the 16 participants demonstrated an inverted or flattened family hierarchy, all showed some form of culturally relevant contribution to their family’s welfare. Noteworthy were differences between children living in middle and lower middle class homes in Canada and those living in poverty in the international sites. When the family was under a great deal of financial stress, there was a greater likelihood of there being observable aspects of instrumental support provided by the child. In each context, however, the nature of the child’s contribution took unique forms that appeared to be approved of by their families and wider communities.
For example, Molahlehi, a South African youth living in a township (an impoverished community that over time has come to include permanent government subsidized housing alongside squatters settlements) outside Johannesburg, was orphaned at age 6, then again when his aunt died when he was 12. He now lives in his deceased aunt’s home with three cousins and is supported financially by a fourth who lives nearby (he has no immediate family still living). Shortly after filming, it was Molahlehi’s income, however, that helped support others in his extended family. The boy was eligible for a government grant which is awarded to youth whose parents have died. Although Molahlehi benefits from the resources shared with him by the elder members of his extended family, they also rely on him and the money he brings to them. There is reciprocity in which Molahlehi makes a significant contribution to the financial welfare of his family. This contribution, atypical of middle-class western contexts, is viewed positively within a culture that promotes collectivism.
Molahlehi’s contribution is not only financial. Partly out of necessity to maintain him, and partly as a way to ensure he is not a burden on his caregivers, he often cooks his own dinner (if there is food available) or visits the homes of his remaining relatives knowing they will feed him if they can. There are in these interactions indications of material reciprocity that local advisors to the research explained were normal and expected of children. When analyzing the data, coinvestigators familiar with the boy’s context argued that this pattern makes it more likely Molahlehi survives." (p. 241)</t>
  </si>
  <si>
    <t>one male and one female from each of 8 study sites. Discusses both positive and precocious contributions to family by youth in adverse condidtions</t>
  </si>
  <si>
    <t>"To illustrate further the uniqueness of children’s culturally appropriate contributions to their families in stressful environments, Jing Tian, a 15-year-old Chinese girl, was observed spending most of her day doing her homework. As the daughter of economic migrants who had come to the city and were required to work long hours, Jing Tian’s most significant contribution to her family is her success at school. In other words, her role within her family, although apparently that of a dutiful child attending to her studies, was actually that of the child whose future economic success will make an important contribution to her parents’ security in later years. Viewed within the context of where she lives, and her community’s values, the girl’s studying is not an individually directed activity but a contextually relevant expectation that is meant to help others more than Jing Tian herself. The seriousness with which she attends to her studies makes it clear that this is her contribution to her family and one for which her parents depend on her to fulfill for their economic security, inverting the role typically assigned to children in economically developed countries as financial dependents (see, e.g., work by Arnett, 2000, on emerging adults). In contrast, participants living in safer, economically advantaged communities in Canada engaged in less parent-typical activities, with more emphasis placed instead on making a contribution to peers or their communities than to family members." (p. 242)</t>
  </si>
  <si>
    <t>"A very similar pattern is observed in the same community during the filming of 16-year old Pamela’s day. The girl, who never knew her father and whose mother has since died, is eventually placed at her uncle’s home, where she is seen taking responsibility for her younger cousins. She is observed ironing for them, preparing food, and assuming other parent typical roles such as helping the youngest adjust to menstruation. This takes place, however, within a context where normative expectations are that her cousins also do chores and her uncle provides materially for the family and emotionally supports both his own daughters and Pamela (see Ramphele, 2002). Although Pamela’s care for others may look the same as that of Lorraine’s, there is no inversion of authority in the family, and Pamela’s behavior is judged to be normal in the context of South Africa." (p. 241-242)</t>
  </si>
  <si>
    <t>instrumental support</t>
  </si>
  <si>
    <t>"Differences in how these common patterns of contribution are manifested, however, suggests that the meaningfulness of a particular form of contribution is likely to be a coconstruction that takes place within social ecologies between children and adults (Bottrell, 2009; Ungar, 2004a)." (p. 242)</t>
  </si>
  <si>
    <t>"Our findings suggest that three processes of contribution may be related to adaptation among youth who show resilience: a pattern of precocious contribution that flattens parent-child hierarchies, precocious contribution that inverts hierarchies, and developmentally appropriate contribution that reflects cultural norms. Each form of contribution supports the well-being of family members in higher risk environments and may help children access the emotional and physical resources they need to sustain well-being. The scope of these young people’s contributions mostly included the assumption of household tasks, child-care responsibilities, and the fulfillment of obligations to help secure the current and future economic sustainability of the family." (p. 242)</t>
  </si>
  <si>
    <t>Horn</t>
  </si>
  <si>
    <t>1052 secondary school students ("most students were enrolled as high school sophmores and seniors")</t>
  </si>
  <si>
    <t>"Community service refers to planned and sustained activities performed without monetary compensation that are intended to benefit another person, group, or organization (cf. Wilson 2000, p. 215). Community service is closely related to ‘volunteerism,’ the primary difference being that the latter emphasizes activities that are sustained, planned, and non-obligatory (Penner 2004). Community service, conversely, can be voluntary or mandatory. Another frequently used term is service-learning, which entails the integration of community service with instruction and reflection to foster civic outcomes (Corporation for National and Community Service 2009). The present study is primarily concerned with variations in community service and thus draws upon research that has community service, volunteerism, or service-learning as its focal phenomenon." (p. 949)</t>
  </si>
  <si>
    <t>self-efficacy</t>
  </si>
  <si>
    <t>prosocial values</t>
  </si>
  <si>
    <t>caring</t>
  </si>
  <si>
    <t>"For instance, Metz et al. (2003) distinguished between ‘social cause service’ and ‘standard service,’ wherein the former but not the latter was postulated to promote civic development by exposing participants to ‘persons in need or a public issue’ (p. 190). Their examples of social cause service included service in homeless shelters, nursing homes, food drives, and public issue campaigns (e.g., drunk driving). Students participating in standard service, conversely, only ‘‘helped fellow students or did functionary work for organizations,’’ such as tutoring, coaching in Little League, administrative work, and manual labor." (p. 950)</t>
  </si>
  <si>
    <t>"Approximately 44 percent of respondents reported that they had engaged in service. Service type was also queried, ‘‘Which of the following types of organizations are/were you involved with during your unpaid volunteer or community service work?’’ Responses were coded into mutually exclusive variables: youth groups, such as cub scouts or Little League (3 percent); political clubs or organizations (1 percent); hospitals or nursing homes (2 percent); education organizations (2 percent); church groups (7 percent); service organizations, such as Big Brother (1 percent); community centers, neighborhood improvement, or social-action groups (2 percent); conservation, recycling, or environmental groups, such as Sierra Club (1 percent); multiple service types (21 percent); and unspecified type (4 percent)." (p. 954)</t>
  </si>
  <si>
    <t>"In fact, service through educational organizations relative to no service was positively, though weakly, associated with the prosocial value measure. This apparent ambiguity in the impact of serving through educational organizations likely reflects organizational heterogeneity within the education sub-type. For instance, although educational organizations hold in common the value of individual achievement, some are also fundamentally oriented towards improving the life opportunities of disadvantaged youth. Educational organizations of the humanitarian sort would then be expected to expose service participants to interactions with socio-economically deprived students and information regarding the public origins of individual achievement problems. Accordingly, McLellan and Youniss (2003) distinguished between tutoring or coaching with needy and non-needy students in their conception of ‘social service.’" (p. 963)</t>
  </si>
  <si>
    <t>Callina, Johnson, Buckingham, &amp; Lerner</t>
  </si>
  <si>
    <t>Hope</t>
  </si>
  <si>
    <t>trust</t>
  </si>
  <si>
    <r>
      <t xml:space="preserve">1432 youth (59% female; </t>
    </r>
    <r>
      <rPr>
        <i/>
        <sz val="11"/>
        <color theme="1"/>
        <rFont val="Calibri"/>
        <family val="2"/>
        <scheme val="minor"/>
      </rPr>
      <t>M</t>
    </r>
    <r>
      <rPr>
        <sz val="11"/>
        <color theme="1"/>
        <rFont val="Calibri"/>
        <family val="2"/>
        <scheme val="minor"/>
      </rPr>
      <t xml:space="preserve"> age = 13.02, </t>
    </r>
    <r>
      <rPr>
        <i/>
        <sz val="11"/>
        <color theme="1"/>
        <rFont val="Calibri"/>
        <family val="2"/>
        <scheme val="minor"/>
      </rPr>
      <t>SD</t>
    </r>
    <r>
      <rPr>
        <sz val="11"/>
        <color theme="1"/>
        <rFont val="Calibri"/>
        <family val="2"/>
        <scheme val="minor"/>
      </rPr>
      <t xml:space="preserve"> = 0.53 at time point 1)</t>
    </r>
  </si>
  <si>
    <t>"These items comprised four subsets: leadership, service, helping, and ideology. Items from the leadership, service, and helping scales measured the frequency of time youth spent helping others (e.g., friends or neighbors), providing service to their communities, and acting in leadership roles; together, the leadership, service, and helping subsets comprise an action component of Contribution. The ideology scale measured the extent to which contribution was an important facet of participants’ identities and future selves (e.g., ‘‘It is important to me to contribute to my community and society’’)." (p. 875)</t>
  </si>
  <si>
    <t>"Furthermore, the Moderate HFE/U-shaped Trust group was associated with the highest mean Contribution scores, a surprising finding given that the profiles of HFE and trust were so divergent and that trust dipped so dramatically. Perhaps the fact that both the HFE and trust scores for these youth were moderate-to-high in Wave 6 accounts for the high Contribution scores in Wave 7." (p. 879)</t>
  </si>
  <si>
    <t>"In the present study, Contribution was assessed by leadership, service, and helping attitudes and behaviors, such as the frequency of time youth spent helping friends and neighbors, and providing service to their communities. Additional research could usefully investigate different aspects of Contribution and civic engagement that might be associated with variations in youth profiles of HFE, trust, and socioeconomic background." (p. 880)</t>
  </si>
  <si>
    <t>"Research following from the present study may have implications for the promotion of civic hope within youth by enhancing our understanding of the cognitive-emotional and familial bases of the individual’s orientation toward Contribution. Such research may aid researchers and practitioners to find ways to engage youth in what Flanagan (2008) and others (Lummis, 1996) refer to as public hope, the notion that one’s future is contextualized by the future of everyone in the community—a community that is increasingly global. If this is the case, then people must align their actions and expectations to achieve end goals with mutual benefit.  moves the unit of analysis beyond the level of the individual may be a useful next step in the prediction of civic contributions. As an impetus for such future scholarship, the present study provides evidence for the importance within adolescence of trust in the links between hope and Contribution." (p.881)</t>
  </si>
  <si>
    <t>Prosocial norms as a positive youth development construct: A conceptual review.</t>
  </si>
  <si>
    <t>Volunteerism</t>
  </si>
  <si>
    <t>"Volunteerism is often considered a kind of expression of altmism. Volunteers devote their time to providing services to others without payment. Volunteerism is also regarded as a kind of moral resources, and can significantly contribute to the social capital in civil societies." (p. 20)</t>
  </si>
  <si>
    <t>Prosocial behavior</t>
  </si>
  <si>
    <t>"Prosocial behavior (like helping) is often against self-interest in the short-tenn, however, it could have long-term benefits for the survival of the kinship, community, and society."</t>
  </si>
  <si>
    <t>Flanagan, Kim, Collura, &amp; Kopish</t>
  </si>
  <si>
    <t>2 studies</t>
  </si>
  <si>
    <r>
      <t xml:space="preserve">Study 1: 2371 students 5th-12th grad (56.8% female; </t>
    </r>
    <r>
      <rPr>
        <i/>
        <sz val="11"/>
        <color theme="1"/>
        <rFont val="Calibri"/>
        <family val="2"/>
        <scheme val="minor"/>
      </rPr>
      <t>M</t>
    </r>
    <r>
      <rPr>
        <sz val="11"/>
        <color theme="1"/>
        <rFont val="Calibri"/>
        <family val="2"/>
        <scheme val="minor"/>
      </rPr>
      <t xml:space="preserve"> age = 13.74, </t>
    </r>
    <r>
      <rPr>
        <i/>
        <sz val="11"/>
        <color theme="1"/>
        <rFont val="Calibri"/>
        <family val="2"/>
        <scheme val="minor"/>
      </rPr>
      <t>SD</t>
    </r>
    <r>
      <rPr>
        <sz val="11"/>
        <color theme="1"/>
        <rFont val="Calibri"/>
        <family val="2"/>
        <scheme val="minor"/>
      </rPr>
      <t xml:space="preserve"> = 2.28, range: 10-20). Study 2: 999 students (54.6% female; </t>
    </r>
    <r>
      <rPr>
        <i/>
        <sz val="11"/>
        <color theme="1"/>
        <rFont val="Calibri"/>
        <family val="2"/>
        <scheme val="minor"/>
      </rPr>
      <t>M</t>
    </r>
    <r>
      <rPr>
        <sz val="11"/>
        <color theme="1"/>
        <rFont val="Calibri"/>
        <family val="2"/>
        <scheme val="minor"/>
      </rPr>
      <t xml:space="preserve"> age = 15.2, </t>
    </r>
    <r>
      <rPr>
        <i/>
        <sz val="11"/>
        <color theme="1"/>
        <rFont val="Calibri"/>
        <family val="2"/>
        <scheme val="minor"/>
      </rPr>
      <t xml:space="preserve"> SD</t>
    </r>
    <r>
      <rPr>
        <sz val="11"/>
        <color theme="1"/>
        <rFont val="Calibri"/>
        <family val="2"/>
        <scheme val="minor"/>
      </rPr>
      <t xml:space="preserve"> = 1.66, range: 11-18)</t>
    </r>
  </si>
  <si>
    <t>"In contrast to such homogeneous groups, community service offers adolescents opportunities to explore (individual and collective) identity with a more heterogeneous group of people in their community– people who may differ from them in age, ethnicity, religion, or social class. Consequently, it has the potential for extending their relationships with and understanding of others as well as the boundaries of the community for which they feel responsible." (p. 295)</t>
  </si>
  <si>
    <t>"Although Hart and his colleagues do not distinguish community service from other forms of extracurricular activity, they contend that adolescents need opportunities that deepen their connections to community institutions and expand their networks and relationships. We extend Hart et.al.’s thesis by testing whether community service offers more opportunities to develop social capital than other types of extracurricular activities, arguing that community service diversifies the network of others with whom adolescents interact, nurtures intergenerational connections, and enhances adolescents’ appreciation of the capacities of people to accomplish shared goals." (p. 295)</t>
  </si>
  <si>
    <t>social capital</t>
  </si>
  <si>
    <t>"Typically, community service projects are conducted through community-based organizations, settings where adolescents would be likely to meet and work with adults in their communities. Thus, an additional benefit to social capital formation is the potential of community service to enhance adolescents’ connections with adults and their perceptions of harmonious relations between generations. As an in-depth study of three community-based youth programs has shown, adolescents’ negative views of adults gradually broke down as they worked with and formed meaningful connections with adults around shared issues." (p. 296)</t>
  </si>
  <si>
    <t>openmindedness</t>
  </si>
  <si>
    <t>Pavlova, Silbereissen, Ranta, &amp; Salmela-Aro</t>
  </si>
  <si>
    <t>Finland</t>
  </si>
  <si>
    <t>1549 (35% female) multiple samples of Finnish students in comprehensive and upper secondary schools</t>
  </si>
  <si>
    <t>"Civic engagement may be defined as ‘‘individual and collective actions designed to identify and address issues of public concern’’ (American Psychological Association 2015, Definition of Civic Engagement, para. 1). Examples are volunteering, petitioning, and taking part in nonviolent political demonstrations. As a vital prerequisite to democracy and a way of providing material, social, and cultural services and products, civic engagement is regarded in Western societies as a highly desirable activity (Putnam 2000)." (p.2197)</t>
  </si>
  <si>
    <t>parenting</t>
  </si>
  <si>
    <t>civic engagment</t>
  </si>
  <si>
    <t>"A positive youth development perspective (Lerner et al. 2003, 2014) contends that youth who grow up in warm and supportive families, peer groups, schools, and communities develop positive individual attributes (‘‘5Cs’’: competence, confidence, character, connection, and caring), which, in turn, enable them to contribute to the well-being of their social environments. Youth become involved in adaptive person$context developmental regulations, whereby the individual and the context contribute to each other’s thriving." (p. 2198)</t>
  </si>
  <si>
    <t>"In democratic societies characterized by an adaptive ‘‘social contract’’ (i.e., where the social system protects individual rights and freedoms, and individuals, in turn, support the social system), individual contributions to their social environments may be expressed through civic engagement, especially in the form of community service." p. 2198)</t>
  </si>
  <si>
    <t>"Volunteering is commonly understood as unpaid voluntary work to benefit other persons or the community in general (Wilson 2000). In most cases, volunteers produce some goods and services directly, such as by cooking for the poor or by coaching a children’s sports team. In contrast, political activism represents individual or collective action to effect social change indirectly, through influencing public policy, for instance, by appealing to politicians and government officials, joining strikes and demonstrations, and taking consumer decisions that are meant to affect governments and corporations (Stolle et al. 2005; Theiss-Morse and Hibbing 2005). Whereas nonpolitical volunteering typically takes place in an atmosphere of mutual solidarity and support among like-minded people, conflict and contestation are inherent to political activism (Theiss-Morse and Hibbing 2005)." (p. 2199)</t>
  </si>
  <si>
    <t>"In the present study, we addressed an emerging controversy on the role of warm and supportive parenting in offspring’s civic engagement. Influential theories of civic development (Flanagan 2003; Lerner et al. 2003, 2014) suggest that such qualities of parenting should foster civic engagement, especially community service and volunteering, as they foster all kinds of prosocial behaviors (Chase-Lansdale et al. 1995; Gagne´ 2003)." (p. 2211)</t>
  </si>
  <si>
    <t>"The type of engagement hypothesis, which was not corroborated by evidence, maintained that warm and supportive parenting might foster volunteering rather than political activism, because volunteering is a more prosocial type of civic engagement (Pavlova and Silbereisen 2015; Theiss-Morse and Hibbing 2005). However, it could be argued that supportive parenting will not necessarily foster volunteering in a cultural context where volunteering is less altruistic and more self-expressive, which might be the case in Finland." (p. 2212)</t>
  </si>
  <si>
    <t>"Civic engagement in social democratic and conservative welfare states, such as Finland and Germany, serves more to express personal values and to champion individual and group interests, whereas in liberal welfare states such as the US, volunteering involves more helping activities and is therefore more prosocial by nature (Salamon and Anheier 1998)." (p. 2212)</t>
  </si>
  <si>
    <t>"Civic engagement in Finland, albeit widespread, appears to be more a matter of personal choice than a universally valued experience that clearly improves one’s labor market chances (cf. Handy et al. 2010)."</t>
  </si>
  <si>
    <t>Larson &amp; Moses</t>
  </si>
  <si>
    <t>analysis of secondary data</t>
  </si>
  <si>
    <r>
      <t xml:space="preserve">12433 youth (51.5% female; </t>
    </r>
    <r>
      <rPr>
        <i/>
        <sz val="11"/>
        <color theme="1"/>
        <rFont val="Calibri"/>
        <family val="2"/>
        <scheme val="minor"/>
      </rPr>
      <t>M</t>
    </r>
    <r>
      <rPr>
        <sz val="11"/>
        <color theme="1"/>
        <rFont val="Calibri"/>
        <family val="2"/>
        <scheme val="minor"/>
      </rPr>
      <t xml:space="preserve"> age = 15.91, </t>
    </r>
    <r>
      <rPr>
        <i/>
        <sz val="11"/>
        <color theme="1"/>
        <rFont val="Calibri"/>
        <family val="2"/>
        <scheme val="minor"/>
      </rPr>
      <t>SD</t>
    </r>
    <r>
      <rPr>
        <sz val="11"/>
        <color theme="1"/>
        <rFont val="Calibri"/>
        <family val="2"/>
        <scheme val="minor"/>
      </rPr>
      <t xml:space="preserve"> = 1.23)</t>
    </r>
  </si>
  <si>
    <t>"Prosocial behavior can be defined as behavior that demonstrates concern for another’s well-being, such as 'sharing, donating, caring, comforting, and helping' (Caprara, Alessandri, &amp; Eisenberg, 2012, p. 1289). Prosocial behavior suggests competence in the social, emotional, cognitive, and behavioral developmental realms (Eisenberg, Morris, McDaniel, &amp; Spinrad, 2009; Flores et al., 2005; Tolan, Lovegrove, &amp; Clark, 2013) and is often measured as empathetic responding, social inclusion, volunteering, and civic engagement (Eisenberg et al., 2009)." (p. 783)</t>
  </si>
  <si>
    <t>social inclusion</t>
  </si>
  <si>
    <t>"Frazier and colleagues (2013) recently examined this association in a young adult university sample. They operationalized prosocial behavior as volunteering and daily helping behavior, a decision well suited to the population due to the salience of peers, opportunities for daily helping, and institutional encouragement of volunteering. Results of this study suggested that exposure to stressful events was associated with increases in prosocial behavior. This association remained after controlling for known correlates and applied to both lifetime and recent exposure to stress events." (p. 784)</t>
  </si>
  <si>
    <t>"Our results suggest stressful life events may be more robustly associated with informal, reactive prosocial behavior (e.g., stopping peer harassment) than prosocial behavior that relies on formal, institutional support (e.g., volunteering). We found a strong, positive linear association between stress exposure and stopping the harassment of peers, but no consistent association between stress and volunteering behavior." (p. 796)</t>
  </si>
  <si>
    <t>"However, volunteering, a more formal, instrumental prosocial behavior, was not consistently associated with stress exposure and instead was more commonly reported in situations of higher social resources. This is sensible as volunteering is a planned activity requiring access to resources. For youth who are subject to various stressors to engage in structured, pre-planned prosocial activities, certain environmental supports need to be in place. Hence, volunteering may be an inappropriate measure of prosocial behavior in samples including relatively disadvantaged youth." (p. 796)</t>
  </si>
  <si>
    <t>adversity</t>
  </si>
  <si>
    <t>coping</t>
  </si>
  <si>
    <t>stress</t>
  </si>
  <si>
    <t>Taylor, Merrilees, Baird, Goeke-Morey, Shirlow, &amp; Cummings</t>
  </si>
  <si>
    <t>UK</t>
  </si>
  <si>
    <r>
      <t xml:space="preserve">999 adolescents (51% female; </t>
    </r>
    <r>
      <rPr>
        <i/>
        <sz val="11"/>
        <color theme="1"/>
        <rFont val="Calibri"/>
        <family val="2"/>
        <scheme val="minor"/>
      </rPr>
      <t>M</t>
    </r>
    <r>
      <rPr>
        <sz val="11"/>
        <color theme="1"/>
        <rFont val="Calibri"/>
        <family val="2"/>
        <scheme val="minor"/>
      </rPr>
      <t xml:space="preserve"> age = 12.18, </t>
    </r>
    <r>
      <rPr>
        <i/>
        <sz val="11"/>
        <color theme="1"/>
        <rFont val="Calibri"/>
        <family val="2"/>
        <scheme val="minor"/>
      </rPr>
      <t>SD</t>
    </r>
    <r>
      <rPr>
        <sz val="11"/>
        <color theme="1"/>
        <rFont val="Calibri"/>
        <family val="2"/>
        <scheme val="minor"/>
      </rPr>
      <t xml:space="preserve"> = 1.82, range 10-20 years)</t>
    </r>
  </si>
  <si>
    <t>"Extending the well-established research that has linked experience with political violence to internalizing and externalizing problems (Betancourt, McBain, Newham, &amp; Brennan, 2013; Boxer et al., 2013; Taylor, Merrilees, Goeke-Morey, Shirlow, &amp; Cummings, 2016), there is growing interest in understanding adaptive and agentic responses, such as youth prosocial behaviors, or voluntary acts that benefit another without personal profits or external awards (Bar- Tal, 1976)." (p. 3)</t>
  </si>
  <si>
    <t xml:space="preserve">"Using a social ecological framework (Bronfenbrenner, 1979) highlights a possible connection between prosocial behaviors and another constructive youth outcome: civic engagement, or political and non-political forms of collective action that aim to improve community well-being and address issues of public concern (Checkoway &amp; Aldana, 2013; Ehrlich, 2000). That is, the personal and relational changes that take place during prosocial acts in interpersonal interactions, such as helping peers, may be positively related to civic engagement, which typically aims to influence broader structural or cultural change (Lederach, 1997)." (pp. 6-7) </t>
  </si>
  <si>
    <t>"Supporting a social ecological approach, trajectories of prosocial behaviors predicted later social and political civic engagement; that is, interpersonal and relational changes (i.e., prosocial behaviors) led to behaviors targeted at broader societal changes (i.e., civic engagement)." (p. 18)</t>
  </si>
  <si>
    <t>Yates</t>
  </si>
  <si>
    <t>"In another example, a Gallup survey of 14- to 17-year-olds indicated that 48% had volunteered in the past month and 59% had volunteered in the past 12 months (Indeoendent Sector, 1997). Youth in both studies specified participating in a range of school- and community-based activities, including tutoring younger children, visiting the elderly, distrributing food and clothing at homeless shelters, and cleaning up parks." (p. 18)</t>
  </si>
  <si>
    <t>social identity</t>
  </si>
  <si>
    <t>Lerner, Brentano, Dowling, &amp; Anderson</t>
  </si>
  <si>
    <t>"By explaining the implications of relative plasticity and developmental regulation for the thriving process, we argue, first, that bidirectional person-context relations create in individual development a sense of the transcendent significance of contributing integratively to self and society. Second, we explain how these concepts frame understanding of the importance for healthy human development of a socially just, democratic, civil society. Third, these ideas enable understanding of why the specific features of person-context relations constitute a life-span developmental process (thriving), and why this process necessarily involves moral development, civic engagement, and spiritual development among youth." (p. 14)</t>
  </si>
  <si>
    <t>moral developemnt</t>
  </si>
  <si>
    <t>"As defined here, a young person may be said to be thriving if he or she is involved over time in such healthy, positive relations with his or her community, and on the path to what Csikszentmihalyi and Rathunde30 describe as “idealized personhood” (an adult status marked by making culturally valued contributions to self, others, and institutions). Thus the components of the individual-psychological and social-relational features of person-context relations that change over time to constitute such development make up the thriving process." (p. 15)</t>
  </si>
  <si>
    <t>"Applied developmental science efforts that promote thriving may involve enhancing a person’s orientation to contribute to healthy family life and democratic community institutions while, at the same time, improving oneself in a manner that enables one’s individual actions to be successful. That orientation can be seen in promotion of a sense of the importance of levels of being beyond the self—that is, a sense of spirituality,31 and of the importance of undertaking a role to contribute to social well-being (a moral identity, a sense of civic duty)." (p. 15)</t>
  </si>
  <si>
    <t>"Examples of such efforts are giving young people the opportunity to contribute to and take a leadership position in community efforts to improve social life and social justice and, over time, to develop their commitment to and skill at community building." (p. 17)</t>
  </si>
  <si>
    <t>"At the level of individual functioning, successful (adaptive, health-promoting) regulations involve changing the self to support the context and altering the context to support the self; such efforts require the individual to remain committed to contributing to the context and to possess, or strive to develop, the skills for making such a contribution. Accordingly, applied developmental efforts aimed at creating and sustaining effective (healthy) person-context regulations may be directed, on the one hand, toward enhancing the person’s self definition or moral sense in regard to embracing the significance of enhancing social justice and democracy and, on the other hand, toward improving the systems present within the social context to enable individual freedom and facilitate equity and opportunity for all individuals. When these respective contributions are synthesized over time in a manner that involves increased thriving of individuals, there is a growth in the institutions of civil society, in the 'space' between people and government. A system of positive human development is therefore present." (pp. 17-18)</t>
  </si>
  <si>
    <t>"As such, the key feature of the thriving process is regulation of person-context relations eventuating in such multilevel outcomes. In fact, a critical structural value of all societies—indeed a universal structural value of all societies—is that an individual’s regulation of person-context relations makes positive contributions to self, family, community, and society. In short, then, in all societies healthy and valued personhood is seen as a period, or 'stage,' wherein such generative regulation exists." (p. 20)</t>
  </si>
  <si>
    <t>"Adaptive developmental regulation creates in young people behaviors valuable for positive person-context functioning, behaviors such as the 'five C’s' of positive youth development: competence, confidence, character, social connection, and caring (or compassion). As a result of such positive youth development, young people develop an orientation to contribute to their community. Developing such functionally valued behaviors in young people—as well as developing understanding of and commitment to entities that transcend self and self-interest—results in the emergence in youth of an orientation to contribute to their community (contribution being a “sixth C” of positive youth development)." (p. 23)</t>
  </si>
  <si>
    <t>"As such, a youth whose exchange with his or her context (whose developmental regulation) is marked by functionally valued behavior should develop an integrated moral and civic identity and a transcendent, or spiritual, sensibility. Such development puts the young person on a path to becoming an adult citizen making generative contributions to self, family, community, and civil society. A youth producing these valued behaviors is manifesting what we have specified as the essence of the thriving process." (p. 24)</t>
  </si>
  <si>
    <t>"Whatever the constitution of these developmental assets, because of the growing moral and civic identity of a thriving youth, a young person who is thriving becomes a person contributing effectively to maintaining and perpetuating these same community assets." (p. 26)</t>
  </si>
  <si>
    <t>Eisenberg, Morris, McDaniel, &amp; Spinrad</t>
  </si>
  <si>
    <t>"First, moral judgment and prosocial behaviors such as helping, sharing, and comforting have been linked both conceptually and empirically with perspective - taking skills (Eisenberg, 1986 ; Kohlberg, 1981, 1984 ), which continue to develop in adolescence." (p. 230)</t>
  </si>
  <si>
    <t>moral judgement</t>
  </si>
  <si>
    <t>"Prosocial behavior is defined as voluntary behavior intended to benefit another (e.g., Eisenberg, 1986 ; Staub, 1979 ). Prosocial behaviors based on moral emotions and values rather than factors such as self - interest or the desire for approval are generally labeled as altruistic." (p. 241)</t>
  </si>
  <si>
    <t>social competence</t>
  </si>
  <si>
    <t>Flanagan, Gill, &amp; Gallay</t>
  </si>
  <si>
    <r>
      <t>1031 youth (</t>
    </r>
    <r>
      <rPr>
        <i/>
        <sz val="11"/>
        <color theme="1"/>
        <rFont val="Calibri"/>
        <family val="2"/>
        <scheme val="minor"/>
      </rPr>
      <t>M</t>
    </r>
    <r>
      <rPr>
        <sz val="11"/>
        <color theme="1"/>
        <rFont val="Calibri"/>
        <family val="2"/>
        <scheme val="minor"/>
      </rPr>
      <t xml:space="preserve"> age = 15, range: 12-18)</t>
    </r>
  </si>
  <si>
    <t>contians a study focused on social trust</t>
  </si>
  <si>
    <t>Scales &amp; Benson</t>
  </si>
  <si>
    <t>included study</t>
  </si>
  <si>
    <r>
      <t xml:space="preserve">5136 6th through 12th grade students (55% female; </t>
    </r>
    <r>
      <rPr>
        <i/>
        <sz val="11"/>
        <color theme="1"/>
        <rFont val="Calibri"/>
        <family val="2"/>
        <scheme val="minor"/>
      </rPr>
      <t>M</t>
    </r>
    <r>
      <rPr>
        <sz val="11"/>
        <color theme="1"/>
        <rFont val="Calibri"/>
        <family val="2"/>
        <scheme val="minor"/>
      </rPr>
      <t xml:space="preserve"> age = 14, range: 11-19)</t>
    </r>
  </si>
  <si>
    <t>"Youth engagement in the life of the community traditionally has been seen as a critical aspect of healthy development. Such engagement may be expressed in terms of 'unselfish acts of caring and kindness' (Haynes &amp; Comer, 1997, p. 79), or described as civic activism that addresses societal problems and works toward social change (Wheeler, 2002). Contributing to community betterment through helping others may be a sign of young people's emerging civic competence." (p. 339)</t>
  </si>
  <si>
    <t>activism</t>
  </si>
  <si>
    <t>"Developmental scholars argue, too, that the bidirectional impact of young people's shaping of society through civic engagement and the shaping of young people by that civil society is an indispensable criterion for youth to be considered thriving and not merely developing adequately (Lerner, Brentano, Dowling, &amp; Anderson, 2002). Ultimately, not only are such thriving youth contributing to society currently, but through their later adult civic involvements and modeling to the next generations they also are key actors in the cultural transmission of the norms and values of civil society." (pp. 339-340)</t>
  </si>
  <si>
    <t>"Nor do we focus on civic engagement in the sense of young people contributing to collective actions to address social issues. Volunteer and service activities certainly may involve such activist efforts, but they need not. We focus, rather, on the young 'citizen as helper.'" (p. 340)</t>
  </si>
  <si>
    <t>volunteering</t>
  </si>
  <si>
    <t>"More recently, Carlo, Hausmann, Christiansen, and Randall (2003) reported on the development of the Prosocial Tendencies Measure-Revised (PTM-R), based on a study of 138 middle and high school students. The total measure includes 25 items across six subscales assessing different kinds of prosocial behavior (public, anonymous, helping in dire situations, helping in response to high emotions, being compliant, and altruism)" (p. 341)</t>
  </si>
  <si>
    <t>"'Civic engagement,' however, was measured with four factors. Service intentions was composed of several items assessing the reported likelihood of doing service in the upcoming summer, in college, and after college. Political intentions measured future intentions to work on a political campaign, boycott a product or service, and demonstrate publicly for a cause. School clubs asked about students' frequency of participation in the past year in school music, drama, art, or school spirit organizations, and participation in other clubs or student government. Finally, youth groups measured students' frequency of participation in church-related youth groups, and in community groups such as 4-H." (pp. 342-343)</t>
  </si>
  <si>
    <t>prosocial orientation</t>
  </si>
  <si>
    <t>Benson, Clary, &amp; Scales</t>
  </si>
  <si>
    <t>focused on health</t>
  </si>
  <si>
    <t>"For several reasons, the planned helpfulness of volunteering seems to be most promising as a contributor to health-related outcomes. Among other features, volunteer activity often involves the helper (1) seeking out the opportunity to help, (2) deliberating about how and where to help, (3) helping regularly over a period of time, and (4) helping without remuneration (Clary&amp; Snyder, 1999)." (p. 100)</t>
  </si>
  <si>
    <t>"In the context of a lengthy survey, a respondent is asked to first recall volunteer work with the prompt “helping other people without getting paid (such as helping out at a hospital, day care center, food bank, youth program, or community service agency, or doing other things) to make your city a better place for people to live” and then is asked to calculate the number of hours volunteered in an average week. Among other concerns, it may be that some activities may not come to mind as readily (e.g., volunteering that is episodic and not routine); that some volunteering is not voluntary; somewhat similar, that some volunteering may more clearly impact another person and thus is “more pro-social” than other activities; or that the benefits of helping vary with the way in which the help is given (e.g., alone versus with others)." (p. 106)</t>
  </si>
  <si>
    <t>leadership</t>
  </si>
  <si>
    <t>conscientiousness</t>
  </si>
  <si>
    <t>Lerner, Alberts, Jelicic, &amp; Smith</t>
  </si>
  <si>
    <t>"Fourth, thriving youth have noble purposes; they have an integrated moral and civic sense of self that impels them to transcend their own interests and contribute to others and to society in ways that extend beyond them in time and place." (p. 23)</t>
  </si>
  <si>
    <t>"... we suggest that 'five Cs' may be used to represent the key features of positive youth development: competence, character, confidence, connection, and compassion. Together, these five characteristics enable an adolescent to make an optimal, or idealized, transition to the adult world. When these five characteristics place the young person on a life path toward a hopeful future, the youth is manifesting exemplary positive development: He or she may be said to be thriving (Lerner, 2004)." (p. 23)</t>
  </si>
  <si>
    <t>"Such a youth will become a generative adult, a person who makes simultaneously productive contributions to him- or herself, to family and community, and to civic life. The individual will develop, then, a “sixth C,” contribution." (p. 23)</t>
  </si>
  <si>
    <t>"The theory of positive youth development that we propose specifies that if young people are engaged in adaptive regulations with their context, if mutually beneficial individual←→context relations exist, then young people will be on the way to a hopeful future marked by positive contributions to self, family, community, and civil society. Young people will be thriving. As a result of such relations, youth will manifest several functionally valued behaviors, which in American society can be summarized by the five Cs (competence, confidence, connection, character, and caring). A thriving youth will be on a developmental trajectory toward an ideal adulthood status; that is, the person will develop behaviors that are valued by society because they act to structurally maintain it. Such behaviors reflect, then, contribution and, consistent with the mutually beneficial individual←→context relations that comprise adaptive developmental regulations, such contributions should support the health and positive development of self, others, and the institutions of civil society." (p. 24)</t>
  </si>
  <si>
    <t>"Thriving was defined as involving seven attributes: school success, leadership, valuing diversity, physical health, helping others, delay of gratification, and overcoming adversity. Most, if not all, of these attributes are linked to the presence of prosocial behavior (e.g., helping others, delay of gratification) and to the behaviors requisite for competently contributing to civil society (e.g., valuing diversity, leadership, overcoming adversity)." (p. 26)</t>
  </si>
  <si>
    <t>"However, when youth participation occurs in and is enabled by either community-based organizations or the institutions of civil society, it should involve actions pertinent to both self and context. In other words, when youth participation reflects the adaptive individual←→context relations indicative of thriving and predicated on the synthesis of moral and civic identity within a young person, it may be characterized as civic engagement." (p. 30)</t>
  </si>
  <si>
    <t>"These dimensions of youth civic engagement include (1) the recognition that youth are not future citizens but are citizens in the here and now; (2) the idea that young people do not just engage in individual volunteering but, instead, are collaborators within a diverse community of engaged citizens; (3) youth engagement in the actual work of contributing to the enhancement of society; and (4) the development within a young person not only of civic values but also of skills and capacities pertinent to contributing to civil society." (p. 31)</t>
  </si>
  <si>
    <t>"The key to ensuring the positive development of youth—development marked by the emergence of an integrated moral and civic identity that results in contributions to self, family, community, and ultimately civil society—rests on developing policies that strengthen in diverse communities the capacities of families to raise healthy, thriving children." (p. 32)</t>
  </si>
  <si>
    <t>Stukas, Daly, &amp; Clary</t>
  </si>
  <si>
    <t>focusedo n getting adults to volunteer for PYD programs</t>
  </si>
  <si>
    <t>"Volunteerism has been defined as “any activity in which time is given freely to benefit another person, group, or organization” (Wilson, 2000, p. 215). Clary and Snyder (1999) added several criteria: (a) The helper typically seeks out the opportunity to help (or at least carefully considers any requests); (b) the helper deliberates about how and whether to help, weighing his or her own needs and goals, as well as those of others; (c) the helper provides assistance over an extended period of time; and (d) the helper receives no financial incentives for his or her service." (pp. 66-67)</t>
  </si>
  <si>
    <t>Alberts, Lerner, &amp; Phelps</t>
  </si>
  <si>
    <t>"Youth search for a self definition - an identity (e.g., Erikson, 19559, 1968; Harter, 2006)- that enables them to matter to self, family, and society, both in the teenage years and in their future adult life. This search often impels the young person to transcend a cognitive and emotional focus on the self (Elkind, 1967) and seek to contribute in important, values, and eve noble ways to his or her world." (p. 1)</t>
  </si>
  <si>
    <t>generosity</t>
  </si>
  <si>
    <t>"As indicated in the table, a defining feature of PYD may be acts of generosity by young people (i.e., contributions of mutual benefit to self and context). Lerner (2004) has suggested that spirituality may provide the emotional and cognitive impetus for promoting in adolescents actions that transcend a focs on the self and are of benefit to others and to society. In other words, a sense of spirituality-an orentation to invest in or devote oneself to ideas and actions that transcend self-interest-is the motivation for positively developing youth to enact generous behaviors and to therefore make contributions that matter to the world beyond the self." (p. 5)</t>
  </si>
  <si>
    <t>Pratt &amp; Lawford</t>
  </si>
  <si>
    <t>"'Generativity,' a term coined by Erikson (1968), is a personality construct defined as care and concern for future generations as a legacy of the self and is commonly expressed through parenting as well as teaching, mentoring, creating, and maintaining the values of a culture or society. It was first identified in Erikson’s model of personality as a construct central to midlife, the seventh of his eight stages. The motives of generativity are both self-serving (wanting to live on through one’s works) and giving of the self (wanting something better, or just as good, for the next generation). Generativity provides a way of linking the generations together and passing on key values and behaviors that are the foundation of any viable (p.411) society (Erikson, 1968)." (pp. 410-411)</t>
  </si>
  <si>
    <t>"Kotre (1984) described four forms of generativity that unfold across the life course: biological, parental, technical, and societal. Biological and parental generativity refer to having and rearing children. Technical generativity focuses on the passing on of skills and knowledge. Societal generativity is focused on civic and political involvement in the wider society to care for the future." (p. 411)</t>
  </si>
  <si>
    <t>optimism</t>
  </si>
  <si>
    <t>"However, generativity is a distinctive, complex construct, that combines a communal, caring focus which has an altruistic, other-oriented orientation with, and in the service of, a purposive, agentic component—a desire to leave a legacy of the self as an underlying goal. In this sense, generativity is a hybrid notion that integrates these two broad principles of altruism and self-focus." (pp. 411-412)</t>
  </si>
  <si>
    <t>700 high school students (started tracking at age 17)</t>
  </si>
  <si>
    <t>longitudinal study called "Futures Study"</t>
  </si>
  <si>
    <t>"As Brian says above, 'that (impact on one kid) just made me want to volunteer more and give back something to the community.' So generativity in emerging adulthood (age 23) was a predictor of later community involvement, even after adolescent community involvement and family parenting at age 17 had been taken into account. Feelings of generative concern appear to have been strengthened by these early experiences in the family and community and in turn then may act as amplifiers of further civic and community involvement into young adulthood, just as Brian’s story suggests. This finding certainly fits with the previous research evidence on early community involvement (e.g., Hart et al., 2007), but additionally supports the idea that feelings of generative concern and “giving back” may act as proximal influences in the development of civic responsibility" (pp. 418-419)</t>
  </si>
  <si>
    <t>Champagne</t>
  </si>
  <si>
    <t>145 high school students (</t>
  </si>
  <si>
    <t>mixed methods</t>
  </si>
  <si>
    <t>"Pro-social behavior—voluntary cooperative or helping behavior intended to benefit another person—is a common value in schools and within families and is often promoted within these institutions (Dent et al. 2000)." (p. 58)</t>
  </si>
  <si>
    <t>quasi experimental, cross-sectional</t>
  </si>
  <si>
    <t>Koshy</t>
  </si>
  <si>
    <t>Multi-study; study 1 quanitative, study 2 qualitative</t>
  </si>
  <si>
    <t>study 1 - ; study 2 - case study</t>
  </si>
  <si>
    <t>"When these five Cs are present in an adolescent, Lerner et al. (2005) suggested that a sixth C emerges. This sixth C, identified as youth contribution to their families, schools, and communities, indicates that a young person may contribute positively to his or her social world. Therefore, it is necessary to understand and promote the indicators of PYD (the Five Cs) in order to develop active citizens and to build a healthy society (Lerner, 2004, 2007)." (p. 2)</t>
  </si>
  <si>
    <t>character</t>
  </si>
  <si>
    <t>"The Character Education Partnership defined being a citizen as understanding self, morality, and society; being motivated to act in the best interest of the common good; and having the skills to act in such ways (Althof &amp; Berkowitz, 2006). This definition of citizenship is consistent with Damon’s understanding that “the future of any society depends upon the character and competence of its young” (Damon, 1997). Accordingly, to socialize youth to contribute to putting society on a positive path inclusive of individuals who have good character, a vision for character development that integrates cognition (knowing the good), affect (desiring the good), and behavior (doing the good) is necessary." (p. 7)</t>
  </si>
  <si>
    <t>"Positive purpose during adolescence can lead to a variety of positive outcomes (Damon, 2003). Damon (1997, 2008) suggests, and this dissertation will argue that character development occurs most strongly by coupling the scaffolding provided by social support (i.e., gaining knowledge, or “knowing good”) with a sense of purpose (i.e., long-term goal planning translated into “desiring good;” contribution beyond the self translated into “doing good”)." (p. 8)</t>
  </si>
  <si>
    <t>purpose</t>
  </si>
  <si>
    <t>"Qualitative case studies within M2 also explored the different ways that contribution, an aspect of purpose was manifested in adolescents on either end of the character status continuum (i.e., contribution reflects purpose in that behavior is directed o a specific goal or enhancing a target person, cause, or situation). Participants were asked the following question: Do you do any community service or volunteer work? If participants answered affirmatively, they were then asked a follow-up question that asked them to describe the specific community service or volunteer work that they do." (p. 56)</t>
  </si>
  <si>
    <t>"When asked if he has any goals in life, Simon responded:
'Yeah. Some small, concrete long-term goals are learning to play the
piano, and reading a lot of good literature. But, the kind of really big
long-term goals are making significant contributions to fixing really big
problems, like world poverty, education inequality, and economic
injustice. It’s absurdly large scale, but my goals are really to contribute to
fixing things. Not fixing, but really fixing the systems that cause these
things. The way I see things is that a lot of the suffering that goes on is
caused by people. And, if it’s caused by us, we can fix it. I guess my goal
is to help end people-caused suffering, at least to fix the systems that
we’ve created that cause them.'" (p. 73)</t>
  </si>
  <si>
    <t>The discussion of Simon’s contribution to others revolved around his involvement with City Year. Simon mentioned being involved with a variety of programs, such as service, social awareness, and civic engagement." (p. 75)</t>
  </si>
  <si>
    <t>"As illustrated in these excerpts, Sarah’s long-term goals and her contribution to others works in conjunction with each other. Similar to Simon, Sarah picked a goal and had a plan in place to attain such goals. In addition, both Simon and Sarah participated in activities that contributed to their greater community. They believed that their contributions to the community beyond themselves would lead them to attain their long-term goals." (p. 79)</t>
  </si>
  <si>
    <r>
      <t xml:space="preserve">study 1 -&gt; 430 youth (46% female, </t>
    </r>
    <r>
      <rPr>
        <i/>
        <sz val="11"/>
        <color theme="1"/>
        <rFont val="Calibri"/>
        <family val="2"/>
        <scheme val="minor"/>
      </rPr>
      <t>M</t>
    </r>
    <r>
      <rPr>
        <sz val="11"/>
        <color theme="1"/>
        <rFont val="Calibri"/>
        <family val="2"/>
        <scheme val="minor"/>
      </rPr>
      <t xml:space="preserve"> age = 15.83, </t>
    </r>
    <r>
      <rPr>
        <i/>
        <sz val="11"/>
        <color theme="1"/>
        <rFont val="Calibri"/>
        <family val="2"/>
        <scheme val="minor"/>
      </rPr>
      <t>SD</t>
    </r>
    <r>
      <rPr>
        <sz val="11"/>
        <color theme="1"/>
        <rFont val="Calibri"/>
        <family val="2"/>
        <scheme val="minor"/>
      </rPr>
      <t xml:space="preserve"> = 2.13, range: 10-19 years); study 2 -&gt; 4 high school students (no further detail)</t>
    </r>
  </si>
  <si>
    <t>Yetter</t>
  </si>
  <si>
    <r>
      <t xml:space="preserve">609 high school students (56% female, </t>
    </r>
    <r>
      <rPr>
        <i/>
        <sz val="11"/>
        <color theme="1"/>
        <rFont val="Calibri"/>
        <family val="2"/>
        <scheme val="minor"/>
      </rPr>
      <t>M</t>
    </r>
    <r>
      <rPr>
        <sz val="11"/>
        <color theme="1"/>
        <rFont val="Calibri"/>
        <family val="2"/>
        <scheme val="minor"/>
      </rPr>
      <t xml:space="preserve"> age = 15.82, </t>
    </r>
    <r>
      <rPr>
        <i/>
        <sz val="11"/>
        <color theme="1"/>
        <rFont val="Calibri"/>
        <family val="2"/>
        <scheme val="minor"/>
      </rPr>
      <t>SD</t>
    </r>
    <r>
      <rPr>
        <sz val="11"/>
        <color theme="1"/>
        <rFont val="Calibri"/>
        <family val="2"/>
        <scheme val="minor"/>
      </rPr>
      <t xml:space="preserve"> = 1.29, range: 13-19)</t>
    </r>
  </si>
  <si>
    <t>volunteer and prosocial behavor are used but not defined or described (beyond volunteering being given as an example of prosocial behavior)</t>
  </si>
  <si>
    <t>"Volunteer behavior was chosen as a dependent variable due to its’ benefit to society and presence in the literature as a positive outcome of adolescent trust in significant, nonfamilial adults (e.g., King, 2000)." (p. 27)</t>
  </si>
  <si>
    <t>experimental design w/control group</t>
  </si>
  <si>
    <t>Deal &amp; Camiré</t>
  </si>
  <si>
    <t>An Examination of University Student-Athletes’ Motivations to Contribute</t>
  </si>
  <si>
    <t>University Student-Athletes’ Experiences of Facilitators and Barriers to Contribution: A Narrative Account</t>
  </si>
  <si>
    <t>Qualitative</t>
  </si>
  <si>
    <t>not specified</t>
  </si>
  <si>
    <r>
      <t xml:space="preserve">10 university student-athletes (70% female; </t>
    </r>
    <r>
      <rPr>
        <i/>
        <sz val="11"/>
        <color theme="1"/>
        <rFont val="Calibri"/>
        <family val="2"/>
        <scheme val="minor"/>
      </rPr>
      <t>M</t>
    </r>
    <r>
      <rPr>
        <sz val="11"/>
        <color theme="1"/>
        <rFont val="Calibri"/>
        <family val="2"/>
        <scheme val="minor"/>
      </rPr>
      <t xml:space="preserve"> age = 19.4, range: 18-22)</t>
    </r>
  </si>
  <si>
    <r>
      <t xml:space="preserve">8 university student-athletes (75% female; </t>
    </r>
    <r>
      <rPr>
        <i/>
        <sz val="11"/>
        <color theme="1"/>
        <rFont val="Calibri"/>
        <family val="2"/>
        <scheme val="minor"/>
      </rPr>
      <t>M</t>
    </r>
    <r>
      <rPr>
        <sz val="11"/>
        <color theme="1"/>
        <rFont val="Calibri"/>
        <family val="2"/>
        <scheme val="minor"/>
      </rPr>
      <t xml:space="preserve"> age = 19.25; range: 18-21)</t>
    </r>
  </si>
  <si>
    <t>"In one broadly cited PYD model, Lerner’s 5Cs model (Lerner et al., 2005), successful development is posited to lead to the sixth C of contribution. Contribution can be defined as the actions taken by individuals that benefit their own wellbeing or that of their family, community, and civil society (Lerner, 2004). Thus, contributions encompass a wide range of prosocial activities that can include higher education, caring for elderly relatives, volunteering within community organizations, and social activism." (p. 116)</t>
  </si>
  <si>
    <t>"The current study’s findings indicate that participants contributed in both formal (e.g., community programs) and informal (e.g., peer mentoring) contexts during their time as university student-athletes." (p. 125)</t>
  </si>
  <si>
    <t>"Furthermore, based on the 5Cs model (Lerner et al., 2005), it appears that the student-athletes were able to contribute in multiple areas (i.e., self, family, community, civil society), often during the same contribution. For example, the act of volunteering for a cardiac rehabilitation program was helpful to the actual program participants (i.e., community contribution) but also served as a valuable learning experience for the participant (i.e., contribution to the self)." (p. 125)</t>
  </si>
  <si>
    <t>"Part of taking on meaningful role involves making contributions to one’s surrounding contexts by being of service to others (Lerner et al., 2005)." (p. 2087)</t>
  </si>
  <si>
    <t>"Additionally, this finding is consistent with the 5Cs model in which contributions are described as progressions from youth to engaged adulthood by displaying a transcendence of self-importance in favor of communal needs (Lerner et al., 2003)." (p. 2098)</t>
  </si>
  <si>
    <t>Lerner, Lerner, Almerigi, Theokas, Phelps, Gestsdottir, &amp; … von Eye</t>
  </si>
  <si>
    <t>Positive youth development, participation in community youth development programs, and community contributions of fifth-grade adolescents: Findings from the first wave of the 4-H study of positive youth development</t>
  </si>
  <si>
    <r>
      <t xml:space="preserve">1700 5th grade students (52.8% female; </t>
    </r>
    <r>
      <rPr>
        <i/>
        <sz val="11"/>
        <color theme="1"/>
        <rFont val="Calibri"/>
        <family val="2"/>
        <scheme val="minor"/>
      </rPr>
      <t>M</t>
    </r>
    <r>
      <rPr>
        <sz val="11"/>
        <color theme="1"/>
        <rFont val="Calibri"/>
        <family val="2"/>
        <scheme val="minor"/>
      </rPr>
      <t xml:space="preserve"> age = 10.9, </t>
    </r>
    <r>
      <rPr>
        <i/>
        <sz val="11"/>
        <color theme="1"/>
        <rFont val="Calibri"/>
        <family val="2"/>
        <scheme val="minor"/>
      </rPr>
      <t>SD</t>
    </r>
    <r>
      <rPr>
        <sz val="11"/>
        <color theme="1"/>
        <rFont val="Calibri"/>
        <family val="2"/>
        <scheme val="minor"/>
      </rPr>
      <t xml:space="preserve"> = 0.46) (47.2% male; </t>
    </r>
    <r>
      <rPr>
        <i/>
        <sz val="11"/>
        <color theme="1"/>
        <rFont val="Calibri"/>
        <family val="2"/>
        <scheme val="minor"/>
      </rPr>
      <t xml:space="preserve">M </t>
    </r>
    <r>
      <rPr>
        <sz val="11"/>
        <color theme="1"/>
        <rFont val="Calibri"/>
        <family val="2"/>
        <scheme val="minor"/>
      </rPr>
      <t xml:space="preserve"> age = 11.1, </t>
    </r>
    <r>
      <rPr>
        <i/>
        <sz val="11"/>
        <color theme="1"/>
        <rFont val="Calibri"/>
        <family val="2"/>
        <scheme val="minor"/>
      </rPr>
      <t>SD</t>
    </r>
    <r>
      <rPr>
        <sz val="11"/>
        <color theme="1"/>
        <rFont val="Calibri"/>
        <family val="2"/>
        <scheme val="minor"/>
      </rPr>
      <t xml:space="preserve"> = 0.53)</t>
    </r>
  </si>
  <si>
    <t>"In turn, Rick Little (personal communication, March 31, 2000) and Lerner (2004; Lerner, Dowling, &amp; Anderson, 2003) have suggested that, when these five Cs are present in a young person, there emerges a sixth C, contribution. That is, a young person enacts behaviors indicative of the Five Cs by contributing positively to self, family, community, and, ultimately, civil society (Lerner, 2004). Such contributions are envisioned to have both a behavioral (action) component and an ideological component (i.e., the young person possesses an identity that specifies that such contributions are predicated on moral and civic duty; Lerner, Dowling et al., 2003). In other words, when youth believe that they should contribute to self and context and when they act on these beliefs, they will both reflect and promote further advances in their own positive development and, also, the health of their social world." (p. 23)</t>
  </si>
  <si>
    <t>"In addition, YD programs promote youth contribution by assuring that the young person has a sustained relationship with at least one committed adult, who provides skill-building opportunities to the youth and acts to enhance the young person’s healthy and active engagement with the community (Lerner, 2004). Roth and Brooks-Gunn (2003a, 2003b) indicate that participation in such programs is likely to result in a competent, confident, and caring youth, who has character and positive social connections. Lerner (2004) proposes that such a young person will be oriented to making integrative contributions to self, family, community, and civil society." (p. 24)</t>
  </si>
  <si>
    <t>"To assess ideology regarding community contribution (i.e., whether youth think that positive development includes giving back to the world around them), we used a set of three open-ended questions created for this study:
1. Everybody knows kids in their school or neighborhood who they think are doing well in all areas of their life. In your opinion, what is he or she like? What sort of things does he or she do?
2. Everybody also has an idea about howshe or he would like to be. If you imagine yourself doing really well in all areas of your life, whatwould you be like? What sort of things would you do?
3. Think about yourself and your life now. Howwould you describe how you are doing? What are you like? What sorts of things do you do?" (pp. 38-39)</t>
  </si>
  <si>
    <t>"Using the indicators of contribution present in theWave 1 data, two measures were constructed which are distinct and match the definition of contribution introduced in this article (i.e., that within adaptive individual↔context developmental regulations there is both an ideological and a behavioral component to youth contributions; Lerner, Dowling, et al., 2003)." (pp. 53-54)</t>
  </si>
  <si>
    <t>"The second measure pertains to the behavioral component of contribution and describes the amount of participation in activities that reflect active engagement with the world around oneself. These activities consist of being a leader in a group, helping friends and neighbors, helping in sports activities, participating in school government and religious youth groups, volunteering in the community, and mentoring and tutoring others." (p. 54)</t>
  </si>
  <si>
    <t>The intersection of emotional and sociocognitive competencies with civic engagement in middle childhood and adolescence</t>
  </si>
  <si>
    <t>Metzger, Alvis, Oosterhoff, Babskie, Syversten, &amp; Wray-Lake</t>
  </si>
  <si>
    <r>
      <t xml:space="preserve">2467 youth (56% female; </t>
    </r>
    <r>
      <rPr>
        <i/>
        <sz val="11"/>
        <color theme="1"/>
        <rFont val="Calibri"/>
        <family val="2"/>
        <scheme val="minor"/>
      </rPr>
      <t>M</t>
    </r>
    <r>
      <rPr>
        <sz val="11"/>
        <color theme="1"/>
        <rFont val="Calibri"/>
        <family val="2"/>
        <scheme val="minor"/>
      </rPr>
      <t xml:space="preserve"> age = 13.4, </t>
    </r>
    <r>
      <rPr>
        <i/>
        <sz val="11"/>
        <color theme="1"/>
        <rFont val="Calibri"/>
        <family val="2"/>
        <scheme val="minor"/>
      </rPr>
      <t>SD</t>
    </r>
    <r>
      <rPr>
        <sz val="11"/>
        <color theme="1"/>
        <rFont val="Calibri"/>
        <family val="2"/>
        <scheme val="minor"/>
      </rPr>
      <t xml:space="preserve"> = 2.7;, range: 8-20)</t>
    </r>
  </si>
  <si>
    <t>"Civic engagement encompasses the prosocial values, skills, behaviors, and attitudes that orient individuals towards social and political issues and contributions to community." (p. 1663)</t>
  </si>
  <si>
    <t>moral resoning</t>
  </si>
  <si>
    <t>"Civic engagement involves active participation in political activities, in addition to a wide range of prosocial behaviors aimed at aiding individuals and society (Sherrod and Lauckhardt 2009; Sirianni and Friedland 2005; Youniss et al. 2002)." (p. 1664)</t>
  </si>
  <si>
    <t>"Civic engagement is broader than just behaviors; it also includes a wide range of prosocial values, civic beliefs, and civic skills (Galston 2007; Metzger and Smetana 2010). Given that research has found distinct correlates of different forms of civic engagement, it is conceptually important to separate civic constructs in analyses (Metzger and Smetana 2009; Lerner et al. 2014; Wray-Lake et al. 2016). Consistent with a multidimensional view of civic engagement, the current study included the following measures of civic engagement: volunteering, informal helping, environmental behavior, news consumption, voting intentions, political beliefs, social responsibility values, and civic skills." (p. 1664)</t>
  </si>
  <si>
    <t>emotional competence</t>
  </si>
  <si>
    <t>"Many forms of civic engagement are prosocial in nature, involving values and actions that help others and consider the needs of others." (p. 1664)</t>
  </si>
  <si>
    <t>"Our civic constructs include both overtly interpersonally prosocial behaviors (i.e., informal helping, volunteering) as well as other civic values, skills, beliefs, and behaviors that allow for broader contributions to community and politics." (p. 1676)</t>
  </si>
  <si>
    <t>civic values</t>
  </si>
  <si>
    <t>How civic engagement related to personal identity and social identity in late adolescents and emerging adults? A person-oriented approach</t>
  </si>
  <si>
    <t>Lannegrand-Willems, Chevrier, Perchec, &amp; Carrizales</t>
  </si>
  <si>
    <t>France</t>
  </si>
  <si>
    <r>
      <t xml:space="preserve">1217 students (62.3% female; </t>
    </r>
    <r>
      <rPr>
        <i/>
        <sz val="11"/>
        <color theme="1"/>
        <rFont val="Calibri"/>
        <family val="2"/>
        <scheme val="minor"/>
      </rPr>
      <t>M</t>
    </r>
    <r>
      <rPr>
        <sz val="11"/>
        <color theme="1"/>
        <rFont val="Calibri"/>
        <family val="2"/>
        <scheme val="minor"/>
      </rPr>
      <t xml:space="preserve"> age = 19.17, </t>
    </r>
    <r>
      <rPr>
        <i/>
        <sz val="11"/>
        <color theme="1"/>
        <rFont val="Calibri"/>
        <family val="2"/>
        <scheme val="minor"/>
      </rPr>
      <t>SD</t>
    </r>
    <r>
      <rPr>
        <sz val="11"/>
        <color theme="1"/>
        <rFont val="Calibri"/>
        <family val="2"/>
        <scheme val="minor"/>
      </rPr>
      <t xml:space="preserve"> = 1.83, range: 16-24)</t>
    </r>
  </si>
  <si>
    <t>"In other words, the literature highlights relations between civic engagement and identity, since civic engagement can be viewed as self-expression (Amnå 2012) and as a domain of identity formation (Flanagan et al. 2012)." (p. 731)</t>
  </si>
  <si>
    <t>"Civic engagement refers to a broad construct that includes civic attitudes, knowledge, skills, and behaviors. It comprises the following: political participation, with conventional forms such as being a member of a political party, and nonconventional forms such as attending protests or signing petitions; civic participation (i.e., school-based community service, membership of a community organization, voluntary activities, etc.), and psychological engagement, such as paying attention to political or civic events (Barrett and Zani 2015)." (p. 732)</t>
  </si>
  <si>
    <t>"Identifying and studying various forms of civic engagement, including disengagement, is important in adolescence and emerging adulthood because young people are less and less committed to formal types of engagement (like being active within a party or a trade union), whereas they may be highly involved in other types of civic participation (like non-political youth organizations or volunteer activities) and psychological engagement (e.g., Crocetti et al. 2014)." (p. 732)</t>
  </si>
  <si>
    <t>Illuminating Trajectories of Adolescent Thriving and Contribution Through the Words of Youth: Qualitative Findings from the 4-H Study of Positive Youth Development</t>
  </si>
  <si>
    <t>Hersberg, DeSouza, Warren, Lerner, &amp; Lerner</t>
  </si>
  <si>
    <r>
      <t xml:space="preserve">56 youth in grade 6 (66% female; </t>
    </r>
    <r>
      <rPr>
        <i/>
        <sz val="11"/>
        <color theme="1"/>
        <rFont val="Calibri"/>
        <family val="2"/>
        <scheme val="minor"/>
      </rPr>
      <t>M</t>
    </r>
    <r>
      <rPr>
        <sz val="11"/>
        <color theme="1"/>
        <rFont val="Calibri"/>
        <family val="2"/>
        <scheme val="minor"/>
      </rPr>
      <t xml:space="preserve"> age = 11.98, </t>
    </r>
    <r>
      <rPr>
        <i/>
        <sz val="11"/>
        <color theme="1"/>
        <rFont val="Calibri"/>
        <family val="2"/>
        <scheme val="minor"/>
      </rPr>
      <t>SD</t>
    </r>
    <r>
      <rPr>
        <sz val="11"/>
        <color theme="1"/>
        <rFont val="Calibri"/>
        <family val="2"/>
        <scheme val="minor"/>
      </rPr>
      <t xml:space="preserve"> = 0.42)</t>
    </r>
  </si>
  <si>
    <t>-</t>
  </si>
  <si>
    <t>Thriving</t>
  </si>
  <si>
    <t>"Previous research with youth in the 4-H Study has described examples of thriving in terms of youth ‘doing well in all areas of their lives’ (Alberts et al. 2006, p. 26). Quantitative findings from the study provide support for the above-noted idea (e.g., Lerner et al. in press; J. Lerner et al. 2013). In addition, quantitative findings from the 4-H Study have shown that most youth in the study contribute in various ways to themselves, to others, and to their communities (e.g., Jelicic et al. 2007; Lewin-Bizan et al. 2010; Zaff et al. 2010)." (p. 950)</t>
  </si>
  <si>
    <t>well-being</t>
  </si>
  <si>
    <t>"We specifically explored if and how aspects of the construct of Contribution—which has been hypothesized to involve ideologies and behaviors related to making positive contributions to self, others, and community—arose in youth responses (Alberts et al. 2006; Lerner et al. 2005)." (p. 951)</t>
  </si>
  <si>
    <t>"Contribution - Reference to actions or ideologies aimed at effecting positive changes in self, others, and community" (p. 955, Table 1)</t>
  </si>
  <si>
    <t>low quality data and analysis resulting in results being little more than reporting which categories were most frequent</t>
  </si>
  <si>
    <t>Chan, Ou, &amp; Reynolds</t>
  </si>
  <si>
    <t>Adolescent Civic Engagement and Adult Outcomes: An Examination Among Urban Racial Minorities</t>
  </si>
  <si>
    <t>retrospective</t>
  </si>
  <si>
    <t>data available from 854 youth in grade 10 (56.6% female)</t>
  </si>
  <si>
    <t>"The term ‘civic engagement’ has been widely used, and the definitions can encompass a wide range of activities with different age groups emphasizing different aspects of the term (Adler and Goggin 2005). Research from psychology and political science has changed the definition of civic engagement over the years to capture the diverse civic activities of youth." (pp. 1829-1830)</t>
  </si>
  <si>
    <t>"Civic engagement includes individual and collective activities intended to identify and address issues of public concern, and enhance the well-being of one’s community and the society (Zaff et al. 2010, 2011). Civic engagement comes in many forms, such as individual volunteering and organizational involvement, and activities, such as participation in community activities to help homeless families and writing a letter to a newspaper." (p. 1830)</t>
  </si>
  <si>
    <t>emotional regulation</t>
  </si>
  <si>
    <t>Crocetti, Erentaite, &amp; Zukauskiene</t>
  </si>
  <si>
    <t>Identity Styles, Positive Youth Development, and Civic Engagement in Adolescence</t>
  </si>
  <si>
    <r>
      <t xml:space="preserve">1633 youth (54.1%; </t>
    </r>
    <r>
      <rPr>
        <i/>
        <sz val="11"/>
        <color theme="1"/>
        <rFont val="Calibri"/>
        <family val="2"/>
        <scheme val="minor"/>
      </rPr>
      <t>M</t>
    </r>
    <r>
      <rPr>
        <sz val="11"/>
        <color theme="1"/>
        <rFont val="Calibri"/>
        <family val="2"/>
        <scheme val="minor"/>
      </rPr>
      <t xml:space="preserve"> age = 16.56, </t>
    </r>
    <r>
      <rPr>
        <i/>
        <sz val="11"/>
        <color theme="1"/>
        <rFont val="Calibri"/>
        <family val="2"/>
        <scheme val="minor"/>
      </rPr>
      <t>SD</t>
    </r>
    <r>
      <rPr>
        <sz val="11"/>
        <color theme="1"/>
        <rFont val="Calibri"/>
        <family val="2"/>
        <scheme val="minor"/>
      </rPr>
      <t xml:space="preserve"> = 1.22, range: 14-19)</t>
    </r>
  </si>
  <si>
    <t>"Thus, when adolescents manifest these Five Cs they are more likely to pursue a life trajectory marked by mutually beneficial person-context relationships that contribute to community and civil society (i.e., leading to a sense of Contribution, which has been proposed as the sixth C; Lerner 2004)." (p. 1820)</t>
  </si>
  <si>
    <t>"Adolescents’ awareness of their position in the society is behaviorally expressed through civic engagement in different forms of activities and organizations (Adler and Goggin 2005; Cicognani et al. 2008). These include voluntary activities, participation in school governing activities, engagement in youth organizations, and in political groups." (p. 1820)</t>
  </si>
  <si>
    <t>Lithuania</t>
  </si>
  <si>
    <t>Zaff, Boyd, Li, Lerner, &amp; Lerner</t>
  </si>
  <si>
    <t>Active and engaged citizenship: Multi-group and longitudinal factorial analysis of an integrated construct of civic engagement</t>
  </si>
  <si>
    <t>909 adolescents (Overall, the sample was 62.4% female
(mean age at Grade 8 = 14.17 years, SD = 1.05; mean
age at Grade 9 = 14.97 years, SD = 1.06; and mean age at
Grade 10 = 16.03 years, SD = .97). The mean age for
males was 14.22 years (SD = .87) at Grade 8, 15.16 years
(SD = .99) at Grade 9, and 16.08 years (SD = .92) at
Grade 10.)</t>
  </si>
  <si>
    <t>"Youth contribute to their individual development, their families’ well-being, and their communities’ civic fabrics. When young people are actively engaged in improving the well-being of their communities and their country, their own development is enhanced and civil society benefits (Lerner 2004; Levine and Youniss 2006; Zaff and Michelsen 2001)." (p. 736)</t>
  </si>
  <si>
    <t>initiative</t>
  </si>
  <si>
    <t>"The 4-H Study was not originally designed for the purpose of constructing a measure of AEC. Thus, there are other measures that could more precisely assess the factors that comprise this second-order factor. For instance, the civic measures in the 4-H Study are focused primarily on community service (volunteering), but other forms of AEC, such as advocacy and working within the political system, are important aspects of being civically engaged. Such civic actions serve important functions in a democracy and therefore should be included in future tests of this measurement model. Including these additional measures in future studies, or using existing data sets that include such measures, would do much to expand our understanding of this integrated construct of civic engagement." (p. 748)</t>
  </si>
  <si>
    <t>Parent Civic Beliefs, Civic Participation, Socialization Practices, and Child Civic Engagement</t>
  </si>
  <si>
    <t>White &amp; Mistry</t>
  </si>
  <si>
    <r>
      <t xml:space="preserve">359 elemtary students (56% female; </t>
    </r>
    <r>
      <rPr>
        <i/>
        <sz val="11"/>
        <color theme="1"/>
        <rFont val="Calibri"/>
        <family val="2"/>
        <scheme val="minor"/>
      </rPr>
      <t>M</t>
    </r>
    <r>
      <rPr>
        <sz val="11"/>
        <color theme="1"/>
        <rFont val="Calibri"/>
        <family val="2"/>
        <scheme val="minor"/>
      </rPr>
      <t xml:space="preserve"> age = 10.56, </t>
    </r>
    <r>
      <rPr>
        <i/>
        <sz val="11"/>
        <color theme="1"/>
        <rFont val="Calibri"/>
        <family val="2"/>
        <scheme val="minor"/>
      </rPr>
      <t>SD</t>
    </r>
    <r>
      <rPr>
        <sz val="11"/>
        <color theme="1"/>
        <rFont val="Calibri"/>
        <family val="2"/>
        <scheme val="minor"/>
      </rPr>
      <t xml:space="preserve"> = 0.72, range: 9-13)</t>
    </r>
  </si>
  <si>
    <t>"Civic engagement has been defined and operationalized in a variety of ways in the extant literature. The behaviors used to represent this construct include voting and volunteering (e.g., Hart, Donnelly, Youniss, &amp; Atkins, 2007), boycotting products or joining organizations (e.g., Keeter, Zukin, Andolina, &amp; Jenkins, 2002), and engaging in cultural practices to support community members (e.g., Stepick, Stepick, &amp; Labissiere, 2008)." (p. 45)</t>
  </si>
  <si>
    <t>communalism</t>
  </si>
  <si>
    <t>Voight &amp; Torney-Purta</t>
  </si>
  <si>
    <t>A Typology of Youth Civic Engagement in Urban Middle Schools</t>
  </si>
  <si>
    <r>
      <t xml:space="preserve">3879 middle school students (49.7% female; </t>
    </r>
    <r>
      <rPr>
        <i/>
        <sz val="11"/>
        <color theme="1"/>
        <rFont val="Calibri"/>
        <family val="2"/>
        <scheme val="minor"/>
      </rPr>
      <t>M</t>
    </r>
    <r>
      <rPr>
        <sz val="11"/>
        <color theme="1"/>
        <rFont val="Calibri"/>
        <family val="2"/>
        <scheme val="minor"/>
      </rPr>
      <t xml:space="preserve"> age 12.2)</t>
    </r>
  </si>
  <si>
    <t>"Youth civic engagement is typically understood to
comprise both behavioral and attitudinal components
(Da Silva, Sanson, Smart, &amp; Toumbourou, 2007; Flanagan &amp; Faison, 2001; Geller et al., 2013; Levine, 2007; Zaff, Boyd, Li, Lerner, &amp; Lerner, 2010) and to be framed within particular contexts (Dodge, 2011; Torney-Purta, Amadeo, &amp; Andolina, 2010; Voight, Geller, &amp; Nation, in press)." (pp. 198-199)</t>
  </si>
  <si>
    <t>"Whereas earlier research on youth political socialization emphasized behavior in the formal political arena (e.g., voting in elections, membership in political parties), civic behavior is now more often discussed in a broader fashion, including activities like volunteering, participation in local organizations, and working for community betterment. This latter conceptualization lends itself more readily to research with adolescents, who often are not of age to participate through official political channels." (p. 199)</t>
  </si>
  <si>
    <t>"In this view, within the multidimensional space of civic engagement, behaviors like participating in student government and helping others at school and attitudes like believing in the importance of fighting hunger and inequality all operate as a subsystem that can be organized into patterns." (p. 200)</t>
  </si>
  <si>
    <t>justice</t>
  </si>
  <si>
    <t>equality</t>
  </si>
  <si>
    <t>Obradovic &amp; Masten</t>
  </si>
  <si>
    <t>Developmental Antecedents of Young Adult Civic Engagement</t>
  </si>
  <si>
    <t>163 youth (56.4% female; range: 8-12 at start)</t>
  </si>
  <si>
    <t>"Thus, theory and data strongly suggest two distinct aspects of civic engagement: (a) citizenship, defined as a person’s political involvement that might include voting, lobbying, and staying informed about nationalandlocal issues ;and(b) volunteering, defined as a person’s commitment to community service and to improving the well-being of others." (p. 5)</t>
  </si>
  <si>
    <t>"Thus, some researchers advocate that the concept of civic competence must be broadened to include both political and community engagement (Youniss et al., 2002)." (p. 5)</t>
  </si>
  <si>
    <t>"Volunteering, a demonstrated commitment to service and to improving the well-being of others, shows a weaker relation than citizenship does to all adolescent, emerging adulthood, and young adulthood salient developmental competencies." (p. 14)</t>
  </si>
  <si>
    <t>"One conventional approach to civic engagement is through what we have defined as citizenship, that is, the willingness to carry out prescribed civic responsibilities, such as voting, serving jury duty when called, and following the news." (p. 16)</t>
  </si>
  <si>
    <t>Balsano</t>
  </si>
  <si>
    <t>Youth Civic Engagement in the United States: Understanding and Addressing the Impact of Social Impediments on Positive Youth and Community Development</t>
  </si>
  <si>
    <t>"Youth civic engagement has been described in terms of prosocial behaviors exhibited by youth through involvement in activities that have benefit both to them and to institutions within the context through which they are supported; these institutions include schools, local community-based organizations, and the political institutions of civil society (Lerner, 2004)." (p. 188)</t>
  </si>
  <si>
    <t>"Involvement in community-based service groups, school- and non-school-based sport activities, arts and literary groups, voluntary associations (e.g., houses of worship), and more formal activism, such as voting and political engagement, all represent identified indicators of civic engagement among youth (e.g., see Hauser, 2000; Minkoff, 1997; Youniss et al., 2002)." (p. 188)</t>
  </si>
  <si>
    <t>"When youth possess these Five Cs, a “Sixth C,” contribution, is believed to emerge (Little, 1993, Pittman, Irby, Tolman, Yohalem, &amp; Ferber, 2001). That is, when youth develop the Five Cs, they are likely to exhibit transcendence of self and self-interest in support ofcommunal needs (Lerner, Dowling, &amp; Anderson, 2003)." (p. 189)</t>
  </si>
  <si>
    <t>Andolina, Jenkins, Keeter, &amp; Zukin</t>
  </si>
  <si>
    <t>Searching for the Meaning of Youth Civic Engagement: Notes From the Field</t>
  </si>
  <si>
    <t>20 experts</t>
  </si>
  <si>
    <t>"The “volunteering” described by young adults—especially Dot-comers—in our discussions seldom met a standard definition. Although some behavior was prototypical (e.g., dance instruction for the physically handicapped, Big Brother programs), some clearly defied conventional interpretations of volunteering. For example, a Chicago Dot-comer mentioned giving a friend a car ride as an example of his volunteering. One young woman suggested that her sporadic willingness to talk to elderly customers in the coffee shop where she works amounted to legitimate volunteering." (p. 193)</t>
  </si>
  <si>
    <t>Pope, Cohen, &amp; Duarte</t>
  </si>
  <si>
    <t>Making civic engagement go viral: Applying social epidemiology principles to civic education</t>
  </si>
  <si>
    <t>"Civic engagement is the application of knowledge and skill in the civic arena, often described in terms of measurable actions, such as 'rates of voting, government contact, political discussion in the home, boycotts, and even protest participation' (Levinson, 2010, p. 334)." (p. 3)</t>
  </si>
  <si>
    <t>Sherrod</t>
  </si>
  <si>
    <t>Civic Engagement as an expression of Positive Youth Development</t>
  </si>
  <si>
    <t>"The topic of civic engagement in youth provides a model for pursuing the PYD approach to both research and policy. It emphasizes the important role that youth can and should play as participants and as agents of change in building the asset-promoting qualities of communities and societies. It emphasizes the reciprocal interactions between building individual, community, and societal assets. Civic engagement relates to all five C’s of PYD. It is, however, most directly relevant to the sixth C, contribution" (p. 63)</t>
  </si>
  <si>
    <t>"The definition of civic engagement, especially in youth before they are old enough to participate fully, is controversial. Flanagan and Faison (2001) distinguish civic, from the Latin “civis,” from political, from the Greek “polites.” Although the two terms have different historical roots, they each denote a member of the polity. However, Flanagan and Faison (2001) argue that political has come to relate mainly to the state or the government. Civic has the broader meaning associated with being a member of the polity so they prefer it. They differentiate civic literacy as knowledge of community affairs and political issues, civic skills as competencies in achieving group goals, and civic attachment, as a feeling or belief that you matter. They argue and present evidence that social relations, opportunities for practice, and the values and behaviors communicated by adults and social institutions determine youth’s civic development in these three areas." (p. 63)</t>
  </si>
  <si>
    <t>"Approaching the definition of civic engagement from the perspective of the five C’s offers an organizing framework. Contribution as the sixth C overlaps the most with civic engagement. Youth vote, do community service, and participate in their communities and societies. " (p. 64)</t>
  </si>
  <si>
    <t>"Volunteering and community service is one clear example of youth participation, and it has been found to relate to later civic engagement (Youniss et al., 1997). It is in fact the closest behavior to adult civic engagement possible for youth and can continue through the full life span." (p. 66)</t>
  </si>
  <si>
    <t>connection</t>
  </si>
  <si>
    <t>"Community service is one example where youth are given the opportunity to participate and in so doing contribute to the improvement of community." (p. 69)</t>
  </si>
  <si>
    <t>"Activism represents the highest level of assets; it certainly requires all five C’s—competence, confidence, character, caring, and connection—and it represents the sixth, contribution" (p. 70)</t>
  </si>
  <si>
    <t>Lerner</t>
  </si>
  <si>
    <t>Liberty: Thriving and Civic Engagement Among America's Youth</t>
  </si>
  <si>
    <t>Book</t>
  </si>
  <si>
    <t>"Exemplary positive youth development -Thriving- involves a young person who -within the contet of his or her individual set of physical and psychological characteristics and abilities- takes actions that serve his or her own well-being and, at the same time, the weill-being of parents, peers, community, and society. A thriving young person is on a life path that eventuates in his or her becoming an ideal member of a civil society." (pp. xiv-xv)</t>
  </si>
  <si>
    <t>"When individuals do so because of their that such actions constitute the 'right thing to do' -that these action define the morally correct path- there is, then, a mutual, or reciprocal, relationship between individual thriving and civil society, which may be represented as 'thriving individual &lt;--&gt; civil society.'" (p. xv)</t>
  </si>
  <si>
    <t>"The thriving individual &lt;--&gt; civil society relationship is actualized in youth by the attainment of several key characteristics of positive development (cometence, character, confidence, social connections, and compassion) that coalesce to create a young person who is developing toward an 'ideal' adulthood, one marked by contributions to self, others, and the institutions of civil society." (p. xv)</t>
  </si>
  <si>
    <t>"From this applied developmental science perspective, healthy development involves positive changes in the relation between a developing person—who is committed and able to contribute positively to self, family, and community—and a community that supports the development of such citizens." (chapter 5, p. 2)</t>
  </si>
  <si>
    <t>"However, it is important to note here that both public policies and social programs may be used to enhance the orientation of a person to contribute to healthy family life and to democratic community institutions while, at the same time, improving himself or herself in ways that enable such individual actions to be successful. Promotion of a sense of the importance of levels of being beyond the self—what I have defined as one manifestation of a sense of spirituality—and of the importance of undertaking a role to contribute to social well-being (e.g., a moral identity, a sense of civic duty) are exemplars of such an orientation (cf. Erikson, 1959, 1968; R. M. Lerner, 2002b; R. M. Lerner, Bornstein, &amp; Smith, 2003; Youniss et al., 1999; and Youniss &amp; Yates, 1999)." (chapter 5, p. 2)</t>
  </si>
  <si>
    <t>"As I have defined it, a young person involved across time in such healthy, positive relations with his or her community and on the path to idealized personhood may be said to be thriving. Thus, the components of the individual-psychological and social relational features of individual ← → context relations that change over time to constitute such development comprise the thriving process." (chapter 5, p. 2)</t>
  </si>
  <si>
    <t>"The ideas of developmental systems theory (R. M. Lerner, 2002a) provide a useful frame for formulating a model of exemplary positive youth development—of thriving—and of the role of thriving young people—through their civic engagement—in enhancing civil society and advancing liberty." (chapter 5, p. 2)</t>
  </si>
  <si>
    <t>"Accordingly, applied developmental science efforts aimed at furthering the thriving process and at fostering in young people a spiritual sense and a moral commitment to make healthy, integrated contributions to self, family, community, and civil society may involve work focused on multiple levels of organization within the developmental system." (chapter 5, p. 3)</t>
  </si>
  <si>
    <t>"In fact, a key, structural value of all societies (i.e., a universal structural value of all societies) is that individuals' regulation of their individual ← → context relations should make positive contributions to self, family, community, and society (Elder, 1998). In all societies, then, healthy and valued (or “idealized”) personhood is seen as a period, or stage, wherein such generative regulation is produced (Csikszentmihalyi &amp; Rathunde, 1998; Erikson, 1959)." 9chapter 5, p. 4)</t>
  </si>
  <si>
    <t>"Ideally, then, a thriving youth will become an adult generating productive and culturally valued contributions to self, family, community, and civil society. These contributions will have an intergenerational impact. Idealized personhood maintains civil society by contributing to the current components of community, business, and civic life. It also perpetuates civil society by imbuing these components with assets for future adaptation to historical change." (chapter 5, p. 4)</t>
  </si>
  <si>
    <t>"In my view, moral behavior is behavior that supports a system marked by liberty; it is civically engaged behavior predicated on the person's belief that contributions to family, community, and civil society are the “right thing” to do—that one is duty bound to “matter” beyond one's self (cf. Wilson, 1993)." (chapter 5, p. 5)</t>
  </si>
  <si>
    <t>"Consistent with my use of biological and developmental science to derive ought statements about moral functioning, my view of thriving can be linked to the Kantian concept of practical reason, a form of reasoning superior to theoretical reason, that leads people, in careful consideration of the facts of reality, to be aware of what they “ought” to do and then to do it (Kant, 1781/1966; see too Hume, 1740/1978). In this view, those who adhere to practical reason will likely participate in healthy developmental regulation, contributing not only to their own healthy development but also to the perpetuation of a more moral and civil society." (chapter 5, p. 11)</t>
  </si>
  <si>
    <t>"The structure ← → function relations that foster the development of thriving constitutes the essence of a system marked by liberty and exists because of the linkage between (1) growth in individuals' capacities for, commitments to, and enactments of their contributions to such developmental regulations; and (2) the attainment in adulthood of structurally valued behaviors, that is, of the behaviors that, ideally, reflect the optimal manifestation of actions that maintain, perpetuate, and enhance self and context (Csikszentmihalyi &amp; Rathunde, 1998). In other words, thriving is a developmental concept that denotes a healthy change process linking youth with an idealized adulthood status that enables society to be populated by healthy individuals oriented morally to integratively serve self and civil society (Csikszentmihalyi &amp; Rathunde, 1998)." (chapter 5, p. 11)</t>
  </si>
  <si>
    <t>"The development of such functionally valued behaviors in young people, as well as the development of an understanding of, and a commitment to, entities that transcend self and self-interest, result in the emergence in youth of an orientation to contribute to their community, which is the “Sixth C” of positive youth development (Little, 1993, 2000; Youniss et al., 1999). The enactment of such contributions constitutes an index of what Damon et al. (2003) describe as 'noble purpose.'" (Chapter 5, pp. 11-12)</t>
  </si>
  <si>
    <t>"A young person may be said to be thriving, then, if he or she is involved across time in such healthy, positive relations with his or her community and on the path to what Csikszentmihalyi and Rathunde (1998) describe as “idealized personhood” (an adult status marked by making culturally valued contributions to self, others, and institutions). While the structure of individual ← → context relations (of developmental regulations) remain invariant (e.g., involving bidirectionality and relative plasticity), the components of the individual-psychological and social relational features of individual ← → context relations may show intercultural differences as they change over time to comprise the thriving process." (chapter 5, p. 14)</t>
  </si>
  <si>
    <t>"Thriving was defined as involving seven attributes: school success, leadership, valuing diversity, physical health, helping others, delay of gratification, and overcoming adversity. Most, if not all, of these attributes are linked to the presence of prosocial behavior (e.g., helping others, delay of gratification) and to the behaviors requisite for competently contributing to civil society (e.g., valuing diversity, demonstrating leadership, overcoming adversity)." (chapter 6, p. 10)</t>
  </si>
  <si>
    <t>"The theory of positive youth development that I propose specifies that if young people are engaged in adaptive regulations with their context, if mutually beneficial individual ← → context relations exist, then young people will be on the way to a hopeful future marked by positive contributions to self, family, community, and civil society. Young people will be thriving." (chapter 6, p. 17)</t>
  </si>
  <si>
    <t>"A thriving youth will be on a developmental trajectory toward an ideal adulthood status, that is, the person will develop behaviors that are valued by society because such behaviors act to structurally maintain it. These behaviors, then, reflect contribution, and, consistent with the mutually beneficial individual ← → context relations that comprise adaptive developmental regulations, such contributions should support the health and positive development of self, others, and the institutions of civil society." (chapter 6, p. 17)</t>
  </si>
  <si>
    <t>"In this book, I define a thriving young person as an individual who—within the context of his or her physical and psychological characteristics and abilities—takes actions that serve his or her own well-being and, at the same time, the well-being of parents, peers, community, and society. A thriving young person is on a life path toward a hopeful future (Damon &amp; Gregory, 2003; Damon, Menon, &amp; Bronk, 2003), a path that eventuates in the young person becoming an ideal adult member of a civil society. In other words, thriving young people show exemplary positive development in the present and become generative adults who make positive contributions to self, others, and civil society." (chapter 1, p.4)</t>
  </si>
  <si>
    <r>
      <t xml:space="preserve">"People </t>
    </r>
    <r>
      <rPr>
        <sz val="10.5"/>
        <color theme="1"/>
        <rFont val="Times New Roman"/>
        <family val="1"/>
      </rPr>
      <t xml:space="preserve">in </t>
    </r>
    <r>
      <rPr>
        <sz val="10"/>
        <color theme="1"/>
        <rFont val="Times New Roman"/>
        <family val="1"/>
      </rPr>
      <t>the community benefit from these actions-hungry people are fed, for example-but equally important is that the adolescents who work to help others are joining and renewing the foundation of the American political and social system. More than 150 years ago, Tocqueville (1966) reported that voluntary associations of Americans drawn together to pursue moral, social, and economic goals were necessary for the American political system to thrive. More recently, Putnam (1996) and Fukuyama (1995), drawing upon survey data, cross-cultural comparisons, and economic analyses, have argued convincingly that social functioning and economic success are dependent upon the widespread participation of Americans in voluntary social organizations. If Tocqueville, Putnam, and Fukuyama are right in their analyses of American culture and its political system, then the adolescents we studied made genuine contributions to the fabric of their communities and were at the same time contributing to the success of the democratic system." (p. 516)</t>
    </r>
  </si>
  <si>
    <t>"In turn, HFE is linked to features of positive youth development, including youth contributions to their communities. Individuals who are hopeful may be more likely to engage in a positive and goal-oriented way with their families, communities, and society (Snyder et al. 1997; Flanagan 2003)." (Eisenberg, Hofer, Sulik, &amp; Liew, pp. 870-871)</t>
  </si>
  <si>
    <t>"A secondary goal of this investigation was to examine the association between hope-trust profiles and youth Contribution. Variations in the trajectories of HFE and parent trust may have implications for adolescents’ social relationships outside of the family. Erikson (1959) theorized that hope plays an important role in an individual’s identity development in adolescence and beyond. He proposed that hope is maintained by trusting that social interactions (particularly with close friends and family within the most proximal levels of the ecology) will be positive. These positive social interactions, in turn, are the primary force shaping identity development in adolescence (Erikson 1968). Thus, hope may serve to reinforce positive engagement with others, as well the exploration of and commitment to one’s future adult roles. As such, hope must be assessed not only as a set of goal-directed cognitions and emotions, but also as relational behaviors between the individual and others." (Eisenberg, Hofer, Sulik, &amp; Liew, pp. 871-872)</t>
  </si>
  <si>
    <t>"Trusting social relationships may engender, build, and support hope as youth develop. In turn, hopeful youth may be more likely to engage with their context in positive ways. Snyder et al. (1997) argue that hope functions to promote the well-being of one’s social group, because individuals with higher hope have the capacity and the motivation to realize the shared goals of the collective. Consistent with the sort of relational developmental systems model presented in Fig. 1, the links between HFE and contextual engagement may occur indirectly, due to the foundation of trust and connectedness with the individuals in their immediate context, especially parents. According to Tennen et al. (2002), ‘The hopeful person’s resolute trust and capacity to rely on others may also explain why hopeful people are able to select pathways that facilitate others’ assistance or support’’ (p. 312). Thus, we expect that youth with high hopeful expectations will also show high trust and high engagement with the context, as indicated by Contribution." (Eisenberg, Hofer, Sulik, &amp; Liew, p. 872)</t>
  </si>
  <si>
    <t>Bebiroglu, Geldhof, Pinderhughes, Phelps, &amp; Lerner</t>
  </si>
  <si>
    <t>From Family to Society: The Role of Perceived Parenting Behaviors in Promoting Youth Civic Engagement</t>
  </si>
  <si>
    <r>
      <t xml:space="preserve">759 youth (64% female; </t>
    </r>
    <r>
      <rPr>
        <i/>
        <sz val="11"/>
        <color theme="1"/>
        <rFont val="Calibri"/>
        <family val="2"/>
        <scheme val="minor"/>
      </rPr>
      <t>M</t>
    </r>
    <r>
      <rPr>
        <sz val="11"/>
        <color theme="1"/>
        <rFont val="Calibri"/>
        <family val="2"/>
        <scheme val="minor"/>
      </rPr>
      <t xml:space="preserve"> age = 14.16, </t>
    </r>
    <r>
      <rPr>
        <i/>
        <sz val="11"/>
        <color theme="1"/>
        <rFont val="Calibri"/>
        <family val="2"/>
        <scheme val="minor"/>
      </rPr>
      <t>SD</t>
    </r>
    <r>
      <rPr>
        <sz val="11"/>
        <color theme="1"/>
        <rFont val="Calibri"/>
        <family val="2"/>
        <scheme val="minor"/>
      </rPr>
      <t xml:space="preserve"> = 0.96)</t>
    </r>
  </si>
  <si>
    <t>"Civic engagement involves several characteristics, including: (1) civic knowledge—having knowledge about democratic processes and concepts and being informed about community affairs (Flanagan &amp; Faison, 2001; Torney-Purta, Barber, &amp; Wilkenfeld, 2007; Zaff, Boyd, Li, Lerner, &amp; Lerner, 2010); (2) civic skills—having the ability to obtain information, think critically, evaluate different perspectives, and discuss ideas (Flanagan &amp; Faison, 2001); (3) civic attitudes—having an emotional connection to the society or the community and having a sense of obligation to a common good (Flanagan &amp; Faison, 2001); and (4) civic behaviors—involvement in community affairs and/or contributing time and money to cultural, social, political, or religious causes (Sherrod &amp; Lauckhardt, 2008)." (p. 153)</t>
  </si>
  <si>
    <t>parenting style</t>
  </si>
  <si>
    <t>Holt, Deal, &amp; Smyth</t>
  </si>
  <si>
    <t>Future Directions for Positive Youth Development through Youth Sport</t>
  </si>
  <si>
    <t>n/A</t>
  </si>
  <si>
    <t>"PYD through sport is intended to facilitate youth development via experiences and processes that enable participants in adult-supervised programs to gain transferable personal and social life skills, along with physical competencies. These skill and competency outcomes will enable participants in youth sport programs to thrive and contribute to their communities, both now and in the future." (p. 231)</t>
  </si>
  <si>
    <t>Webb &amp; Karliss</t>
  </si>
  <si>
    <t>Youth and staff perceptions of desired outcomes from positive youth development focused recreaton organizations: The formation of potential evaluative criteria</t>
  </si>
  <si>
    <t>multiple case study</t>
  </si>
  <si>
    <t>26 youth (range 12-17; no further details) &amp; 22 program staff (no details given)</t>
  </si>
  <si>
    <t>"Another component of the 5Cs framework is the inclusion of a sixth C of contribution wherein when youth develop these five characteristics they will also give back to their communities by helping to enhance their society and promoting the positive development of the next generation of youth (Lerner et al. 2000)." (p. 4)</t>
  </si>
  <si>
    <t>"However, research by Mainieri and Anderson (2015), examining a camp program aimed at inducing a sense of civic engagement in participants, found that youth experienced several outcomes concerning increased contribution to their home communities (e.g., they ‘wanted’ to contribute and felt more capable of doing so)." (p. 4)</t>
  </si>
  <si>
    <t>"Youth in this study emerged more motivated to contribute, more confident in their ability to do so, and developed a notion that their volunteer efforts were fun, intrinsically rewarding, and appreciated." (p. 15)</t>
  </si>
  <si>
    <t>"I remember last year, we had uhh, there’s the community rep who was building a play structure and they needed volunteers in the community to help out. And I saw some of the kids from my soccer team [at Agency A] and some of the kids from the [Agency A] leadership program and stuff. Instead of coming to soccer they went there to help out their community build the play structure for the younger kids." (p. 15)</t>
  </si>
  <si>
    <t>journal article #</t>
  </si>
  <si>
    <t>book #</t>
  </si>
  <si>
    <t>chapter #</t>
  </si>
  <si>
    <t>Dissertation #</t>
  </si>
  <si>
    <t>sport focused yes</t>
  </si>
  <si>
    <t>Quan</t>
  </si>
  <si>
    <t>Qual</t>
  </si>
  <si>
    <t>Mixed</t>
  </si>
  <si>
    <t>Review</t>
  </si>
  <si>
    <t>Multi</t>
  </si>
  <si>
    <t>Syahril et al.</t>
  </si>
  <si>
    <t>The Effect of Parenting Patterns and Empathy Behavior on Youth Prosocial</t>
  </si>
  <si>
    <t>Indonesia</t>
  </si>
  <si>
    <t>60 (30 boys, 30 girls, 13-14 years old, Jr High school)</t>
  </si>
  <si>
    <t>"Prosocial behavior is carried out in forms such as charity, friendship, cooperation, helping, rescue, sacrifice, sharing (Brigham, 1991)." (p. 224)</t>
  </si>
  <si>
    <t>Prosocial behavior is defined as actions aimed at helping others (Eisenberg, Fabes, &amp; Spinrad, 2006) regardless of the helper's motives (Taylor, Peplau, &amp; Sears, 2009). (p. 225)</t>
  </si>
  <si>
    <t>"Prosocial behavior is voluntary action by taking responsibility for the welfare of others (Staub, 1978)." (p. 225)</t>
  </si>
  <si>
    <t>"Furthermore, Batson (1998) defines prosocial behavior as broader behavior than altruistic actions. Someone helping others selflessly, or just doing good is called an altruistic act. Whereas social behavior can be started with altruistic actions to actions motivated by selfishness or personal interests (Taylor, Peplau, &amp; Sears, 2009)." (p.225)</t>
  </si>
  <si>
    <t>Arslan</t>
  </si>
  <si>
    <t>Social ostracism in school context: academic self-concept, prosocial behaviour 
and adolescents’ conduct problems</t>
  </si>
  <si>
    <t>Turkey</t>
  </si>
  <si>
    <t>337 adolescents, 11-13 years old, 163 girls &amp; 174 boys</t>
  </si>
  <si>
    <t>"Prosocial behaviour is characterized by intending to share with, care for, and help others, and this involves socially accepted behaviours that are beneficial to both individuals and society (Flouri &amp; Sarmadi, 2016; Liu et al., 2020)." (p. 26)</t>
  </si>
  <si>
    <t>"Prosocial behavior has been described as chosen actions that focus on benefiting others (Beilin, 2013)." (p.1983)</t>
  </si>
  <si>
    <t>"Prosocial behavior is multi-faceted, and takes different forms for friends, strangers, and family (Padilla‐Walker et al., 2018)." (p. 1983)</t>
  </si>
  <si>
    <t>Banyard et al.</t>
  </si>
  <si>
    <t>Bystanders to Prevent Peer Sexual Violence: Understanding Patterns of Prosocial Behavior Over Time from Early to Later Adolescence</t>
  </si>
  <si>
    <t>2539 youth grades 7-10, 53.2% girls</t>
  </si>
  <si>
    <t>"Prosocial behavior refers to voluntary actions aimed at advancing the welfare of other people (Batson &amp; Powell, 2003; Eisenberg &amp; Spinrad, 2014). This includes a wide range of behaviors such as sharing personal resources, assisting others with small tasks, and volunteering in one’s community. Prosocial behavior represents a form of contribution to the world beyond oneself, and therefore is socially valued (e.g., Szreter &amp; Woolcock, 2004)." (p. 215)</t>
  </si>
  <si>
    <t>"In addition to advancing the welfare of others, prosocial behavior also benefits the helper. In the moment, prosocial behavior often evokes positive emotions (e.g., Aknin, Dunn, &amp; Norton, 2012) and reduces stress (Poulin &amp; Holman, 2013). Furthermore, people who help others across time tend to exhibit higher physical health, including lower rates of disease and greater longevity (Okun, Yeung, &amp; Brown, 2013; Whillans et al., 2016), and demonstrate higher psychological well-being, including a sense of meaning and life satisfaction (Auhagen &amp; Holub, 2006; Caprara &amp; Steca, 2005; Pashak &amp; Laughter, 2012)."</t>
  </si>
  <si>
    <t>Baumsteiger</t>
  </si>
  <si>
    <t>What the World Needs Now: An Intervention for Promoting Prosocial Behavior</t>
  </si>
  <si>
    <t>116 youth 16-25 years old (22%male)</t>
  </si>
  <si>
    <t>Bono et al</t>
  </si>
  <si>
    <t>Gratitude’s role in adolescent antisocial and prosocial behavior: A 4-year longitudinal investigation</t>
  </si>
  <si>
    <t>566, mean age 11.95 years, 51.6% female</t>
  </si>
  <si>
    <t>"Specifically, we define prosocial behavior as benefiting others" (p. 230)</t>
  </si>
  <si>
    <t>"Prosocial behavior is intended and voluntary behavior that supports the well-being of others in a positive and socially responsible manner (Eisenberg et al., 2006). Such behaviors among adolescents may include lending a helping hand, sharing belongings or resources, and providing comfort to someone who is hurt or upset; with these behaviors reflected in the tools typically used to capture prosocial behavior (Corell-García et al., 2019)." (p. 1)</t>
  </si>
  <si>
    <t>Buckley et al.</t>
  </si>
  <si>
    <t>Trajectories of Parental Warmth and the Role They Play in Explaining Adolescent Prosocial Behavior</t>
  </si>
  <si>
    <t>Australia</t>
  </si>
  <si>
    <t>2723 youth</t>
  </si>
  <si>
    <t>"Prosocial behavior is defined as behavior intended to benefit another, which includes helping, donating, sharing, and comforting (Eisenberg et al. 2015)." (p. 1849)</t>
  </si>
  <si>
    <t>Bushing &amp; Krahé</t>
  </si>
  <si>
    <t>With a Little Help from Their Peers: The Impact of Classmates on Adolescents’ Development of Prosocial Behavior</t>
  </si>
  <si>
    <t>16893 youth</t>
  </si>
  <si>
    <t>"prosocial behaviors (i.e., kind and generous actions intended to benefit others)" (p. 1096)</t>
  </si>
  <si>
    <t>"Altruistic behaviors were conceptualized as actions that benefit others with little or no expectations for self‐rewards." (p. 1097)</t>
  </si>
  <si>
    <t>"Public prosocial behaviors are defined as actions conducted in front of an audience that benefit others and there is evidence that this form of action might be selfishly motivated (e.g., gain the approval of others; Carlo, 2014)." (p. 1079)</t>
  </si>
  <si>
    <t>altruistic behavior</t>
  </si>
  <si>
    <t>Carlo et al.</t>
  </si>
  <si>
    <t>Longitudinal paths between parents' use of rewards and young adolescents' moral traits and prosocial behaviors</t>
  </si>
  <si>
    <t>Spain</t>
  </si>
  <si>
    <t>417 youth, mean age 14.7 years, 225 girls &amp; 192 boys</t>
  </si>
  <si>
    <t>"Prosocial behaviors (i.e., actions that benefit others) directly addresses the gap in understanding positive social development and well-being. Typical forms of prosocial behaviors include sharing, donating, volunteering, helping, and comforting others in distress. Such actions also span acts of heroism and rescue, defending victims of bullying, whistleblowing, and long-term, committed charity and activism." (p. 91)</t>
  </si>
  <si>
    <t>carlo et al.</t>
  </si>
  <si>
    <t>Reducing Youth In-Group Favoritism to Address Social Injustice</t>
  </si>
  <si>
    <t>n/a</t>
  </si>
  <si>
    <t>"Research on the development and correlates of prosocial behaviors (i.e., behaviors intended to benefit others) has been an active field of study for the last three decades." (p. 341)</t>
  </si>
  <si>
    <t>Carrizales et al.</t>
  </si>
  <si>
    <t>Brief report: How many dimensions in the prosocial behavior scale? Psychometric investigation in French speaking adolescents</t>
  </si>
  <si>
    <t>Breif report</t>
  </si>
  <si>
    <t>3988 youth age 11-19</t>
  </si>
  <si>
    <t>"Prosocial behaviour is an umbrella term used to describe actions performed to enhance the welfare of others (Weinstein and Ryan, 2010; Spinrad and Eisenberg, 2017). It includes activities such as sharing, helping, caregiving, donating, volunteering, and acts of kindness." (p. 3)</t>
  </si>
  <si>
    <t>Chan et al.</t>
  </si>
  <si>
    <t>Effects of Experiential Learning
Programmes on Adolescent
Prosocial Behaviour, Empathy, and Subjective Well-being: A Systematic Review and Meta-Analysis</t>
  </si>
  <si>
    <t>sytematic review</t>
  </si>
  <si>
    <t>Davis &amp; Carlo</t>
  </si>
  <si>
    <t>Maternal warmth and prosocial behaviors among low-SES
adolescents: Considering interactions between empathy and
moral conviction</t>
  </si>
  <si>
    <t>311 youth, 14-19 years old, 58.7% girls</t>
  </si>
  <si>
    <t>"Prosocial behaviors are actions intended to benefit others and include behaviors such as donating, volunteering, or comforting others (Eisenberg &amp; Fabes, 1991). Prosocial behaviors are a marker of health, morality and well-being and it is important to better understand factors that promote these behaviors in adolescents in order to support positive development (Carlo, 2014)." (p.226)</t>
  </si>
  <si>
    <t>"altruistic prosocial behaviors include helping with little to no expected benefit to the self (Carlo &amp; Randall, 2002). Because public helping is conducted with the knowledge that others are watching, it is thought to be relatively more self-serving; altruistic helping, however, is a relatively selflesslymotivated form of helping because there is little or no expected benefit to the helper." (p. 229)</t>
  </si>
  <si>
    <t>"Prosocial behaviors represent one indicator of positive adjustment
and refer to actions intended to benefit others (including a
variety of helping behaviors in different situations and with differing
motivations; Carlo &amp; Randall, 2002). Prosocial behaviors
include a multitude of helping behaviors such as comforting others,
volunteering, helping others when asked, and donating time or
resources (see Carlo &amp; Randall, 2002)." (p. 317)</t>
  </si>
  <si>
    <t>Davis et al.</t>
  </si>
  <si>
    <t>Eamining discrimination andfamilisim values as longitudinal predictors of prosocial behaviors among recent immigrant adolescents</t>
  </si>
  <si>
    <t>302 youth, m age 14.51</t>
  </si>
  <si>
    <t>"Prosocial behaviors are defined as actions intended to benefit others (Eisenberg et al., 2015)" (p. 14)</t>
  </si>
  <si>
    <t>A longitudinal study of paternal and maternal involvement and neighborhood risk on recent immigrant Latino/a youth prosocial behaviors</t>
  </si>
  <si>
    <t>302, m age 14.51, 13-17 years old</t>
  </si>
  <si>
    <t>"Public prosocial behaviors represent helping behaviors done in the presence of others, often with the expectation of recognition. Altruistic prosocial behaviors, in contrast, represent helping behaviors carried out with little or no expectation of reward to the self and are thus often a more costly formof helping (Carlo &amp; Randall, 2002). Public prosocial behaviors are thought to be motivated by a desire tomaintain a positive social image or to gain the approval of others, and are therefore considered to be relatively more selfishly motivated, whereas altruistic prosocial behaviors are primarily oriented toward benefitting others and are therefore selflessly motivated (Carlo &amp; Randall, 2002)." (p. 17)</t>
  </si>
  <si>
    <t>"Prosocial behavior, defined as actions that benefit another (Hay, 1994), takes different forms, including providing instrumental help, sharing resources, and comforting someone in distress (Dunfield et al., 2011)." (p334)</t>
  </si>
  <si>
    <t>Dryborgh et al.</t>
  </si>
  <si>
    <t>Associations between interpersonal behavior and friendship quality in childhood and adolescence: A meta-analysis</t>
  </si>
  <si>
    <t>meta-analysis</t>
  </si>
  <si>
    <t>22657 youth, m age 11.71  years</t>
  </si>
  <si>
    <t>Duan et al.</t>
  </si>
  <si>
    <t>"Prosocial behavior (such as help, comfort, cooperation, sharing, donation, etc.) is an important part of adolescents' social development. Prosocial behavior reflects positive tendencies and healthy traits related to the external world in the personality structure, including both prosocial behavior habits and prosocial behavior tendencies (Kou &amp; Zhang, 2006)." (p. 913)</t>
  </si>
  <si>
    <t>Fatima et al.</t>
  </si>
  <si>
    <t>The developmental cascades of prosocial behavior tendency, internalizing and externalizing problems for early adolescence in China: A within-person analysis</t>
  </si>
  <si>
    <t>894 , 12.7 years old average</t>
  </si>
  <si>
    <t>Parenting styles, moral identity and prosocial behaviors in adolescents</t>
  </si>
  <si>
    <t>pakistan</t>
  </si>
  <si>
    <t>236 (128 boys), mean age = 15.28</t>
  </si>
  <si>
    <t>"Prosocial behaviours are voluntary acts which are not only helpful at an individual level but also promote harmony and peace at societal level (Hardy et al. 2015; Penner et al. 2005)." (p. 90)</t>
  </si>
  <si>
    <t>"Prosocial tendencies have been categorized into six domains: Emotional, Compliant, Public, Anonymous, Altruism and Dire. Emotional prosocial tendencies are described as helping others in an emotionally upsetting situation. Compliant prosocial tendencies are explained as providing help in response to a verbal or nonverbal appeal/request. Public prosocial tendencies explain those helping behaviors that are displayed in front of others to gain approval and recognition from them. Anonymous prosocial behavior are described as helping others by keeping oneself anonymous. Lastly, Dire prosocial behavior is providing help in an emergency or crisis situations (Carlo and Randall 2002).</t>
  </si>
  <si>
    <t>"Prosocial behavior – intentional and voluntary behavior that benefits another, such as helping, sharing, and comforting (e.g., Eisenberg et al., 2006) – has been described as an important marker of peer acceptance and social competence (e.g., LaFontana and Cillessen, 2002; Sebanc, 2003)." (p. 2)</t>
  </si>
  <si>
    <t>Freitas et al.</t>
  </si>
  <si>
    <t>Prosocial Behavior and Friendship Quality as Moderators of the Association Between Anxious Withdrawal and Peer Experiences in Portuguese Young Adolescents</t>
  </si>
  <si>
    <t>Portugal</t>
  </si>
  <si>
    <t>684 youth (374 girls), mean age 12.41</t>
  </si>
  <si>
    <t>"Prosocial behaviour is defined as a set of 'voluntary actions that are intended to help or benefit another individual or group of individuals' (Eisenberg &amp; Mussen, 1989 p.3). Prosocial behaviour is usually measured in terms of generosity, kindness, and helpfulness towards others (Giner Torréns &amp; Kärtner, 2017). Such behaviours can either be intrinsically or extrinsically motivated and manifest themselves in the form of either spontaneous or planned actions (Sommerville et al., 2018)." (p. 113)</t>
  </si>
  <si>
    <t>Gallitto &amp; Leth-Steensen</t>
  </si>
  <si>
    <t>Moderating effect of trait emotional intelligence on the relationship between parental nurturance and prosocial behaviour</t>
  </si>
  <si>
    <t>1850 youth ages 10-12 at time 1</t>
  </si>
  <si>
    <t>"Examples of prosocial behaviour in adolescence include volunteering, sharing personal resources, and cooperating as well as providing instrumental and emotional support to others in times of need (Batson &amp; Powell, 2003; Dovidio, Piliavin, Schroeder, &amp; Penner, 2017). Adolescents have ample opportunities to demonstrate their helping behaviour and interpersonal skills due to their involvement in a range of activities within the family, in school, and in the community." (p. 113)</t>
  </si>
  <si>
    <t>"Prosocial behaviors are broadly known as voluntary behaviors that benefit another person (Hart &amp; Fegley, 1995)." (p. 516)</t>
  </si>
  <si>
    <t>Harris &amp; Kruger</t>
  </si>
  <si>
    <t>Exploring the Influence of Racial-Ethnic and Gender Identity on the Prosocial Behaviors of African American Adolescent Males</t>
  </si>
  <si>
    <t>131 youth, 9-10th grade</t>
  </si>
  <si>
    <t>Jiang et al.</t>
  </si>
  <si>
    <t>Examining the link between economic strain and adolescent social behavior: Roles of social bonds and empathy</t>
  </si>
  <si>
    <t>1280 youth (mean age 15.68)</t>
  </si>
  <si>
    <t>"Given the two aspects of adolescent social behavior, prosocial behaviors refer to voluntary behaviors intended to help or benefit (Batson &amp; Powell, 2003)" (p. 1-2)</t>
  </si>
  <si>
    <t>"Prosocial behavior refers to a class of behaviors that aim to benefit other persons, such as helping, sharing, or comforting (Eisenberg, Spinrad, &amp; Knafo-Noam, 2015)." (p. 147)</t>
  </si>
  <si>
    <t>Prosocial behavior as a protective factor against peers' acceptance of aggression in the development of aggressive behavior in childhood and adolescence</t>
  </si>
  <si>
    <t>Jung &amp; Schroder-Abe</t>
  </si>
  <si>
    <t>1663 youth between 10 and 20</t>
  </si>
  <si>
    <t>"Prosocial behavior—generally defined as voluntary acts with the intention of benefiting others—is an important component of creating and maintaining social relationships with others that has been linked with better psychological and physical health (Fuligni, 2019; Padilla-Walker and Carlo, 2014)." (p. 1)</t>
  </si>
  <si>
    <t>Giving to others and neural processing during adolescence</t>
  </si>
  <si>
    <t>Karan et al.</t>
  </si>
  <si>
    <t>269 youth gaes 9-15 and 19-20</t>
  </si>
  <si>
    <t>"Prosocial behavior refers to spontaneous behavior which is beneficial to others and the society (for example, helping, sharing, and comfort) (Spinrad and Gal 2018)." (p. 1498)</t>
  </si>
  <si>
    <t>Long et al.</t>
  </si>
  <si>
    <t>The associations of chronotype and social jetlag with prosocial behavior problems among Chinese adolescents</t>
  </si>
  <si>
    <t>4666 youth 12-18 years olf</t>
  </si>
  <si>
    <t>"Prosocial behavior has conventionally been defined as voluntary actions intended to benefit others (Eisenberg et al., 2007). Such behaviors can be helping, comforting, sharing with, and supporting others. Prosocial behaviors can be motivated by a variety of factors, such as getting a reward, gain approval from others, acting according to social norms, or out of genuine sympathy (Eisenberg and Mussen, 1989)." (p.2)</t>
  </si>
  <si>
    <t>"For instance, motivations behind prosocial behavior may be altruistic or egoistic. While altruistic prosocial behavior would for instance entail helping someone despite personal costs, egoistic prosocial behavior would mean doing certain good deeds to get a good conscience." (p. 2)</t>
  </si>
  <si>
    <t>Lysentoen et al.</t>
  </si>
  <si>
    <t>A Review of the Relationship
Between Social Media Use and Online Prosocial Behavior Among Adolescents</t>
  </si>
  <si>
    <t>Malonda et al.</t>
  </si>
  <si>
    <t>Parents or Peers? Predictors of prosocial behavior and agression: A longitudinal study</t>
  </si>
  <si>
    <t>192 boys 225 girls, mean age 14.7 years at T1</t>
  </si>
  <si>
    <t>"Prosocial behavior is voluntary behavior aimed at benefiting others. Such behavior includes sharing, caring and helping (Batson, 2011)." (p. 1)</t>
  </si>
  <si>
    <t>"Social responsibility involves prosocial behaviors, which are actions intended to benefit others as well as the broader society (Carlo, 2014; Eisenberg, 1986). Prosocial values and behaviors are typically instilled in childhood by parents and enacted through community engagement, volunteering, sharing, and being empathetic towards others (Carlo et al., 2010)." (p. 279)</t>
  </si>
  <si>
    <t>Martinez et al.</t>
  </si>
  <si>
    <t>From home to the streets: Can cultural socialization foster Latinx youths' social responsibility?</t>
  </si>
  <si>
    <t>"These prosocial behaviors include helping to care after siblings, provide greater emotional support to others, and to provide greater assistance and support to extended family members." (p.280)</t>
  </si>
  <si>
    <t>269 Latinx youth, mean age = 11.91</t>
  </si>
  <si>
    <t>"Prosocial behaviors (i.e., actions intended to benefit others; see Eisenberg et al., 2006) represent an important positive developmental outcome. Prosocial behaviors include a variety of helping behaviors, such as volunteering, donating time or resources, and comforting others (see Carlo &amp; Randall, 2002)." (p. 1239)</t>
  </si>
  <si>
    <t>"Six types of prosocial behaviors that are common among adolescents and young adults are emotional, dire, compliant, public, anonymous, and altruistic prosocial behaviors (Carlo &amp; Randall, 2002). Emotional prosocial behaviors are those expressed in emotionally evocative situations, such as comforting another person. Dire prosocial behaviors refer to helping in crisis situations. Compliant prosocial behaviors include helping when asked. Anonymous prosocial behaviors involve helping without others’ knowledge. Public prosocial behaviors involve helping behaviors occurring in the presence of others. Finally, altruistic prosocial behaviors involve helping with no expected benefit to the self (Carlo &amp; Randall, 2002)." (p. 1242)</t>
  </si>
  <si>
    <t>McGinley et al.</t>
  </si>
  <si>
    <t>A Parallel Process
Model of Integration
and Multidimensional
Prosocial Behaviors in Recent Immigrant U.S. Latinx Adolescents</t>
  </si>
  <si>
    <t>302 Latinx youth, 53%.3 males, Mean age = 14.51</t>
  </si>
  <si>
    <t>"Prosocial behavior toward strangers is best defined as voluntary behavior intended to benefit those with whom an individual does not have an established relationship (e.g., strangers, Eisenberg, Spinrad, &amp; Knafo-Noam, 2015)." (p. 31)</t>
  </si>
  <si>
    <t>"Lerner and colleagues' (2015) PYD perspective most consistently operationalizes prosocial behavior toward strangers as a form of adolescent contribution to community (Geldhof et al., 2014)." (p. 31)</t>
  </si>
  <si>
    <t>Memmott-Elison et al.</t>
  </si>
  <si>
    <t>Intra-individual associations between intentional self-regulation and prosocial behavior during adolescence: Evidence for bidirectionality</t>
  </si>
  <si>
    <t>500 youth, 52% female, age 12 at T1</t>
  </si>
  <si>
    <t>Mesurado et al</t>
  </si>
  <si>
    <t>The Hero program:
Development and initial validation of an intervention program to promote prosocial behavior in adolescents</t>
  </si>
  <si>
    <t>51 youth 12-15 years old (m age = 15.02)</t>
  </si>
  <si>
    <t>"Lam (2012) suggests that helping others is a broader concept that implies any type of interpersonal support, whereas prosocial behavior involves actions prone to better the situation of the beneficiary. One of the most frequently used definitions of prosocial behavior is the one proposed by Eisenberg, Fabes, and Spinrad (2006), who define it as all voluntary, social, and positive acts that are intended to help or benefit another person or group of people (Eisenberg, Fabes, &amp; Spinrad, 2006)." (p. 2567)</t>
  </si>
  <si>
    <t>"Prosocial behaviors refer to behaviors aimed at comforting, helping, caring, and providing emotional support to others (Williams &amp; Berthelsen, 2017), and are focused on considerations of the needs and benefits of others (Keltner et al., 2014)." (p. 237)</t>
  </si>
  <si>
    <t>Patwardhan et al.</t>
  </si>
  <si>
    <t>329 youth (49% male), 5 years 3 months at T1</t>
  </si>
  <si>
    <t>Childhood executive control and adolescent substance use initiation: the mediating roles of physical and relational aggression and prosocial behavior</t>
  </si>
  <si>
    <t>"Prosocial behavior is a complex and multidimensional concept, but broadly describes voluntary actions performed for the benefit of others (El Mallah, 2019; Padilla-Walker &amp; Carlo, 2014)." (p. 1672)</t>
  </si>
  <si>
    <t>Profe et al.</t>
  </si>
  <si>
    <t>Adolescents’ responses
to the distress of others:
The influence of multiple attachment figures via empathic concern</t>
  </si>
  <si>
    <t>South Africa</t>
  </si>
  <si>
    <t>520 grade 7 students (58% male), 11-14 years old (mean = 12.33)</t>
  </si>
  <si>
    <t>Proulx et al.</t>
  </si>
  <si>
    <t>Can repeated and reflective prosocial experiences in sport increase generosity in adolescent athletes?</t>
  </si>
  <si>
    <t>114 youth (mean age 11.7 years, SD = 1.49, 47.4% girls</t>
  </si>
  <si>
    <t>"Prosocial behavior is strongly shaped by social norms across cultures during middle childhood (ages 6–11; e.g., House et al., 2020) and many prosocial habits, values, and tendencies develop in teenage years and early adulthood (ages 12–18; Eisenberg &amp; Fabes, 1998; Eisenberg et al., 2015; Schnitker et al., 2019)." (p. 2)</t>
  </si>
  <si>
    <t>Putra et al.</t>
  </si>
  <si>
    <t>Association between caregiver perceived green space quality and the development of prosocial behaviour from childhood to adolescence: Latent class trajectory and multilevel longitudinal analyses of Australian children over 10 years</t>
  </si>
  <si>
    <t>4969 children (ages 4-5) at T1</t>
  </si>
  <si>
    <t>"Prosocial behaviour refers to a range of behaviours that bring benefits for, or promote positive relationships with others (Hay, 1994). Sharing, offering help, cooperating, and comforting are some examples of prosocial behaviour among children (Hammond, Waugh, Satlof-Bedrick, &amp; Brownell, 2015; Piotrowski, Vossen, &amp; Valkenburg, 2015; Wittek &amp; Bekkers, 2015)." (p. 2)</t>
  </si>
  <si>
    <t>"Prosocial behavior has been defined as a positive and voluntary action that benefits others; it involves helping, cooperating, providing support, and being altruistic (Eisenberg, Fabes, &amp; Spinrad, 2006; Martorell, González, Ordóñez, &amp; Gómez, 2011)." (p. 5)</t>
  </si>
  <si>
    <t>Ripoll-Nunez et al.</t>
  </si>
  <si>
    <t>Predicting Well-Being and Life Satisfaction in Colombian Adolescents: The Role of Emotion Regulation, Proactive Coping, and Prosocial Behavior</t>
  </si>
  <si>
    <t>columbia</t>
  </si>
  <si>
    <t>930 youth (mean age = 13.8 years)</t>
  </si>
  <si>
    <t>The impact of peer attachment on prosocial behavior, emotional difficulties and conduct problems in adolescence: The mediating role of empathy</t>
  </si>
  <si>
    <t>Schoeps et al.</t>
  </si>
  <si>
    <t>800 youth 12-15 years old (M = 14.02, SD = 1.21)</t>
  </si>
  <si>
    <t>"Prosocial behavior is a voluntary behavior which main intention is to benefit others, for instance, by sharing generously, cooperating with minority groups, helping and comforting peers [12]." (p. 2)</t>
  </si>
  <si>
    <t>"Enabling relations with family, peers, school, and community afford the youth the capacity for self-regulation and empathy which are necessary for the development of prosocial behavior (Anderson et al. 2007) defined as any voluntary engagement geared towards helping or benefiting others (Weinstein and Ryan 2010)." (p. 658)</t>
  </si>
  <si>
    <t>Simon</t>
  </si>
  <si>
    <t>Enabling relations as determinants of self-satisfaction in the youth: The path from self-satisfaction to prosocial behaviors as explained by strength of inner self</t>
  </si>
  <si>
    <t>Philippines</t>
  </si>
  <si>
    <t>1001college students 15-22 years old (M = 18.64, SD 1.46)</t>
  </si>
  <si>
    <t>Sipes et al.</t>
  </si>
  <si>
    <t>A Domain-General Developmental
“Do-GooD” Network Model of Prosocial Cognition in Adolescence: A Systematic Review</t>
  </si>
  <si>
    <t>systematic review</t>
  </si>
  <si>
    <t>"Prosocial behavior, defined as voluntary behavior intended to benefit another individual (Eisenberg et al., 2007), is a key element to human cooperation in society, it relates to health benefits for the giver (Inagaki and Eisenberger, 2016; Moieni et al., 2019), and it is thought to be causally related to improved well-being [for reviews, see Helliwell et al. (2017) and Aknin et al. (2019)]. While prosocial behavior is multidimensional with many possible incentives, altruistic prosociality is dominated by motivations to benefit others without obvious self-benefit (Batson, 1991), and thus it may reflect intrinsically motivated helping behavior." (p. 1)</t>
  </si>
  <si>
    <t>"Recent research on prosocial development has called for a need to move beyond the simplistic, global view of prosocial behavior and toward the understanding of prosocial behavior as a complex construct (Padilla-Walker and Carlo 2014). This multidimensional approach to prosocial behavior provides greater nuances by identifying specific forms of prosocial behavior and their unique correlates (Carlo and Randall 2002)." (p. 1708)</t>
  </si>
  <si>
    <t>"Recent research on prosocial development has called for a need to move beyond the
simplistic, global view of prosocial behavior and toward the understanding of prosocial
behavior as a complex construct (Padilla-Walker and Carlo 2014). This multidimensional
approach to prosocial behavior provides greater nuances by identifying specific forms of
prosocial behavior and their unique correlates (Carlo and Randall 2002)." (p. 1708)</t>
  </si>
  <si>
    <t>"The five types of prosocial behavior consisted of defending (i.e., standing up for a friend who is getting victimized), emotional support (i.e., helping to appease negative emotions and/or to foster positive emotions), including (i.e., helping someone who is not a member of an in-group to feel accepted), physical helping (i.e., acts of service that primarily involve the physical body as resource for helping), and sharing (i.e., helping by providing material resource)." (p. 1708)</t>
  </si>
  <si>
    <t>"As adolescents begin to spend more time with friends than with parents, friendship becomes a dominant social context during adolescence (Steinberg and Morris 2001). Friendship plays a critical role in various aspects of adolescent social and emotional development (Hartup and Stevens 1999), including development of prosocial behavior (i.e., voluntary actions intended to benefit another; Eisenberg et al. 2015)." (p. 1705)</t>
  </si>
  <si>
    <t>Son &amp; Padilla-Walker</t>
  </si>
  <si>
    <t>Happy Helpers: A Multidimensional and Mixed‑Method Approach to Prosocial Behavior and Its Effects on Friendship Quality, Mental Health, and Well‑Being During Adolescence</t>
  </si>
  <si>
    <t>470 adolescents (M age = 18.4, SD = 1.04, 49% male)</t>
  </si>
  <si>
    <r>
      <rPr>
        <b/>
        <sz val="11"/>
        <color theme="1"/>
        <rFont val="Calibri"/>
        <family val="2"/>
        <scheme val="minor"/>
      </rPr>
      <t xml:space="preserve">"Prosocial behaviors (i.e., actions intended to benefit others; Carlo, 2014) include helping, sharing, comforting, and volunteering behaviors (Batson, 1998)." </t>
    </r>
    <r>
      <rPr>
        <sz val="11"/>
        <color theme="1"/>
        <rFont val="Calibri"/>
        <family val="2"/>
        <scheme val="minor"/>
      </rPr>
      <t>(p. e383)</t>
    </r>
  </si>
  <si>
    <t>Streit et al.</t>
  </si>
  <si>
    <t>Relations Among Parenting, Culture, and Prosocial Behaviors in U.S. Mexican Youth: An Integrative Socialization Approach</t>
  </si>
  <si>
    <t>462 US Mexican youth (M age at T1 = 10.4, 48.1% female)</t>
  </si>
  <si>
    <t>Truskauskaitė-Kunevičienė &amp; Kaniušonytė</t>
  </si>
  <si>
    <t>The Three-Dimensional Contribution Scale (3DCON): Development and Psychometric Evaluation</t>
  </si>
  <si>
    <t>2208 youtg (two samples)</t>
  </si>
  <si>
    <t>"Benson and
Scales (2009) defined thriving as a set of positive vital signs, such
as being successful in different fields, tolerance and caring for self
and others, and also as a dynamic process, that emerges as a result
of interaction between the person and its context. Thriving could
be induced by fostering positive youth development that comprises
psychological, behavioral, and social characteristics of
person-context relation named the Five Cs (competence, confidence,
connection, character, and caring) (Zarrett and Lerner
2008; Lerner et al. 2005)." (p. 540)</t>
  </si>
  <si>
    <t>"Zaff et al. (2010) suggested that contribution may be seen through the lens of civic engagement or active and engaged citizenship. In this approach, however, the main focus is on civic values and civic action. Therefore, it corresponds rather to the community and civic society aspects of contribution, than to the whole concept. Although the conception of contribution is used in PYD literature and the function of contribution is described in relation to positive youth development and thriving (e.g. Lerner et al. 2005), the clear conceptualization is lacking to the date." (pp. 540-541)</t>
  </si>
  <si>
    <t>"Lerner et al. (2003) claim that contribution could be directed towards different aspects of the context, thus the person can actively contribute to self, family, community, and civil society and become an active agent not only in his or her own healthy development, but also in the positive enhancement of other people." (p. 540)</t>
  </si>
  <si>
    <t>"The definition of contribution is rather vague; however, conceptually it can be understood as an individual’s active participation in individual ↔ context interaction that leads to the promotion and regulation of one’s positive development (Jelicic et al. 2007; Lerner et al. 2005)." (p. 540)</t>
  </si>
  <si>
    <t>"The conceptual model of individual ↔ context relations states that the contribution is multidimensional (Lerner et al. 2005; 2012), meaning, directed towards self, family, community, and the civil society. From the very beginning of the construct development, Lerner et al. (2005) suggested to measure contribution from two points of view: ideological and behavioral. Ideological aspect reflected youth’s commitment or desire of Bgiving back to the world around them^ (p. 54) and the behavioral aspect covered activities of Bbeing a leader in a group, helping friends and neighbors, helping in sports activities, participating in school government and religious youth groups, volunteering in the community, and mentoring and tutoring others^ (p. 54). Thus, the measurement of contribution essentially seems to be oriented towards the community aspect." (p. 541)</t>
  </si>
  <si>
    <t>Wong et al.</t>
  </si>
  <si>
    <t>Parenting and prosocial behaviors: A meta-analysis</t>
  </si>
  <si>
    <t>"Prosocial behaviors generally are defined as behaviors that are enacted with the intention to benefit another (Eisenberg, Spinrad, &amp; Knafo-Noam, 2015)." (p. 344)</t>
  </si>
  <si>
    <t>"These behaviors also become increasingly complex and selective with age, such as from comforting a distressed peer in toddlerhood (Laible &amp; Karahuta, 2014) to engaging in costly helping (e.g., donating) in adolescence (Fabes &amp; Eisenberg, 1998)." (p. 344)</t>
  </si>
  <si>
    <t>"Although prosocial behaviors often are conceptualized as a global and homogenous construct, they can be distinguished into finer types, such as helping, sharing, and volunteering (Dunfield &amp; Kuhlmeier, 2013; Eisenberg et al., 2015). Carlo and Randall (2002) further proposed that these behaviors could be differentiated into anonymous, public, altruistic, compliant, dire, and emotional (Carlo &amp; Randall, 2002). Additionally, they could be differentiated based on the target, such as a family member, peer, or stranger (Padilla-Walker, Nielson, &amp; Day, 2016)." (p. 344)</t>
  </si>
  <si>
    <t>Xiao et al.</t>
  </si>
  <si>
    <t>Gender differences across multiple types of prosocial behavior in adolescence: A meta-analysis of the prosocial tendency measurerevised (PTM-R)</t>
  </si>
  <si>
    <t>"Prosocial behavior (PB) refers to voluntary, intentional actions that benefit others (e.g., sharing to comply with adults’ request; Eisenberg, Spinrad, &amp; Knafo-Noam, 2015)."(p. 41)</t>
  </si>
  <si>
    <t>Xiong et al.</t>
  </si>
  <si>
    <t>Does Being Prosocial Pay Off? Testing Positive Developmental Cascades of Prosocial Behavior, Social Preference, and Subjective Well-Being in Chinese Adolescents</t>
  </si>
  <si>
    <t>1248 adolescents (Mage = 13.44, SD = 0.65, 47.0% girls)</t>
  </si>
  <si>
    <t>"Prosocial behavior refers to the acts that benefit another person, such as sharing, cooperating, and helping (Eisenberg et al., 2006)." (p. 1983)</t>
  </si>
  <si>
    <t>"Prosocial behaviour (i.e., action intended to benefit others) has been identified as one of the most effective activities that contribute to individuals’ well-being (Lyubomirsky et al., 2005)." (p. 326)</t>
  </si>
  <si>
    <t>Chinese adolescents with higher social dominance orientation are less prosocial and less happy: A value-environment fit analysis</t>
  </si>
  <si>
    <t>china</t>
  </si>
  <si>
    <t>4246 chinese adolescents (mean age = 12.94, SD 0.94, 51% boys)</t>
  </si>
  <si>
    <t>yang et al.</t>
  </si>
  <si>
    <t>Can Self-compassion Promote Gratitude and Prosocial Behavior in Adolescents? A 3-Year Longitudinal Study from China</t>
  </si>
  <si>
    <t>1026, mean age 14.41, SD = 0.59</t>
  </si>
  <si>
    <t>"However, two significant other-oriented social indicators of adolescents have yet to receive the attention they deserve. One is prosocial behavior, which refers to the actions undertaken to benefit other people (Eisenberg et al. 2006); the other is gratitude, which refers to the positive perception of having benefited from other people’s actions (Emmons and McCullough 2003)." (p. 1378)</t>
  </si>
  <si>
    <t>Zhao et al.</t>
  </si>
  <si>
    <t>Paternal coparenting behavior and adolescent prosocial behaviors: Roles of parent-child attachment, peer attachment, and gender</t>
  </si>
  <si>
    <t>890 chinese adolescents (M age = 15.37 years, SD=1.71, 51.8% girls)</t>
  </si>
  <si>
    <t>"Prosocial behavior refers to the voluntary behavior or tendency that benefits others and society in social interaction (Eisenberg, Fabes, &amp; Spinrad, 2006)." (p. 1)</t>
  </si>
  <si>
    <t>Zhou et al.</t>
  </si>
  <si>
    <t>Parental Collectivism Goals and Chinese Adolescents’ Prosocial Behaviors: The Mediating Role of Authoritative Parenting</t>
  </si>
  <si>
    <t>285 adolescents (12.29 years, SD = 06.4, 51% girls)</t>
  </si>
  <si>
    <t>"As markers of positive social functioning, prosocial behaviors (i.e., actions that are taken with an intention to benefit others such as sharing, comforting, and helping) have drawn increasing attention due to their contributions to an integrated and harmonious society especially in cultures emphasizing collectivistic orientations (Carlo et al., 2020)." (p. 766)</t>
  </si>
  <si>
    <t>Below = number of definiitonsand descriptions</t>
  </si>
  <si>
    <t>Yang et al.</t>
  </si>
  <si>
    <t>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</si>
</sst>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scheme val="minor"/>
    </font>
    <font>
      <sz val="9"/>
      <color theme="1"/>
      <name val="Times New Roman"/>
      <family val="1"/>
    </font>
    <font>
      <sz val="9"/>
      <color theme="1"/>
      <name val="AdvP4C4E74"/>
    </font>
    <font>
      <sz val="10"/>
      <color theme="1"/>
      <name val="Times New Roman"/>
      <family val="1"/>
    </font>
    <font>
      <sz val="10.5"/>
      <color theme="1"/>
      <name val="Times New Roman"/>
      <family val="1"/>
    </font>
    <font>
      <b/>
      <sz val="11"/>
      <color theme="1"/>
      <name val="Calibri"/>
      <family val="2"/>
      <scheme val="minor"/>
    </font>
    <font>
      <i/>
      <sz val="11"/>
      <color theme="1"/>
      <name val="Calibri"/>
      <family val="2"/>
      <scheme val="minor"/>
    </font>
    <font>
      <i/>
      <sz val="10"/>
      <color theme="1"/>
      <name val="Times New Roman"/>
      <family val="1"/>
    </font>
    <font>
      <sz val="10"/>
      <color rgb="FF000000"/>
      <name val="SPSTimes-Roman"/>
    </font>
    <font>
      <sz val="10"/>
      <color rgb="FF000066"/>
      <name val="SPSTimes-Roman"/>
    </font>
    <font>
      <sz val="10"/>
      <color rgb="FF000000"/>
      <name val="SPSTimesRomanExpert"/>
    </font>
    <font>
      <i/>
      <sz val="10"/>
      <color rgb="FF000000"/>
      <name val="SPSTimes-Italic"/>
    </font>
    <font>
      <sz val="11"/>
      <color rgb="FF000000"/>
      <name val="Calibri"/>
      <family val="2"/>
      <scheme val="minor"/>
    </font>
  </fonts>
  <fills count="10">
    <fill>
      <patternFill patternType="none"/>
    </fill>
    <fill>
      <patternFill patternType="gray125"/>
    </fill>
    <fill>
      <patternFill patternType="solid">
        <fgColor theme="9"/>
        <bgColor indexed="64"/>
      </patternFill>
    </fill>
    <fill>
      <patternFill patternType="solid">
        <fgColor rgb="FFFFC000"/>
        <bgColor indexed="64"/>
      </patternFill>
    </fill>
    <fill>
      <patternFill patternType="solid">
        <fgColor theme="7"/>
        <bgColor indexed="64"/>
      </patternFill>
    </fill>
    <fill>
      <patternFill patternType="solid">
        <fgColor rgb="FFFFFF00"/>
        <bgColor indexed="64"/>
      </patternFill>
    </fill>
    <fill>
      <patternFill patternType="solid">
        <fgColor rgb="FFFF0000"/>
        <bgColor indexed="64"/>
      </patternFill>
    </fill>
    <fill>
      <patternFill patternType="solid">
        <fgColor rgb="FFC00000"/>
        <bgColor indexed="64"/>
      </patternFill>
    </fill>
    <fill>
      <patternFill patternType="solid">
        <fgColor rgb="FF92D050"/>
        <bgColor indexed="64"/>
      </patternFill>
    </fill>
    <fill>
      <patternFill patternType="solid">
        <fgColor rgb="FF00B0F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5" fillId="2" borderId="1" xfId="0" applyFont="1" applyFill="1" applyBorder="1"/>
    <xf numFmtId="0" fontId="5" fillId="0" borderId="1" xfId="0" applyFont="1" applyBorder="1"/>
    <xf numFmtId="0" fontId="0" fillId="2" borderId="1" xfId="0" applyFill="1" applyBorder="1"/>
    <xf numFmtId="0" fontId="0" fillId="2" borderId="1" xfId="0" applyFill="1" applyBorder="1" applyAlignment="1">
      <alignment horizontal="left" vertical="center" wrapText="1"/>
    </xf>
    <xf numFmtId="0" fontId="0" fillId="0" borderId="1" xfId="0" applyBorder="1" applyAlignment="1">
      <alignment wrapText="1"/>
    </xf>
    <xf numFmtId="0" fontId="0" fillId="0" borderId="1" xfId="0" applyBorder="1"/>
    <xf numFmtId="0" fontId="5" fillId="3" borderId="1" xfId="0" applyFont="1" applyFill="1" applyBorder="1"/>
    <xf numFmtId="0" fontId="0" fillId="3" borderId="1" xfId="0" applyFill="1" applyBorder="1"/>
    <xf numFmtId="0" fontId="0" fillId="3" borderId="1" xfId="0" applyFill="1" applyBorder="1" applyAlignment="1">
      <alignment wrapText="1"/>
    </xf>
    <xf numFmtId="0" fontId="3" fillId="2" borderId="1" xfId="0" applyFont="1" applyFill="1" applyBorder="1" applyAlignment="1">
      <alignment vertical="center" wrapText="1"/>
    </xf>
    <xf numFmtId="0" fontId="0" fillId="2" borderId="1" xfId="0" applyFill="1" applyBorder="1" applyAlignment="1">
      <alignment wrapText="1"/>
    </xf>
    <xf numFmtId="0" fontId="1" fillId="2" borderId="1" xfId="0" applyFont="1" applyFill="1" applyBorder="1" applyAlignment="1">
      <alignment vertical="center" wrapText="1"/>
    </xf>
    <xf numFmtId="0" fontId="1" fillId="2" borderId="1" xfId="0" applyFont="1" applyFill="1" applyBorder="1" applyAlignment="1">
      <alignment wrapText="1"/>
    </xf>
    <xf numFmtId="0" fontId="8" fillId="2" borderId="0" xfId="0" applyFont="1" applyFill="1" applyAlignment="1">
      <alignment vertical="center" wrapText="1"/>
    </xf>
    <xf numFmtId="0" fontId="5" fillId="4" borderId="1" xfId="0" applyFont="1" applyFill="1" applyBorder="1"/>
    <xf numFmtId="0" fontId="0" fillId="4" borderId="1" xfId="0" applyFill="1" applyBorder="1"/>
    <xf numFmtId="0" fontId="5" fillId="0" borderId="1" xfId="0" applyFont="1" applyBorder="1" applyAlignment="1">
      <alignment wrapText="1"/>
    </xf>
    <xf numFmtId="0" fontId="5" fillId="2" borderId="1" xfId="0" applyFont="1" applyFill="1" applyBorder="1" applyAlignment="1">
      <alignment wrapText="1"/>
    </xf>
    <xf numFmtId="0" fontId="5" fillId="3" borderId="1" xfId="0" applyFont="1" applyFill="1" applyBorder="1" applyAlignment="1">
      <alignment wrapText="1"/>
    </xf>
    <xf numFmtId="0" fontId="5" fillId="4" borderId="1" xfId="0" applyFont="1" applyFill="1" applyBorder="1" applyAlignment="1">
      <alignment wrapText="1"/>
    </xf>
    <xf numFmtId="0" fontId="0" fillId="4" borderId="1" xfId="0" applyFill="1" applyBorder="1" applyAlignment="1">
      <alignment wrapText="1"/>
    </xf>
    <xf numFmtId="0" fontId="0" fillId="5" borderId="1" xfId="0" applyFill="1" applyBorder="1" applyAlignment="1">
      <alignment wrapText="1"/>
    </xf>
    <xf numFmtId="0" fontId="0" fillId="6" borderId="1" xfId="0" applyFill="1" applyBorder="1" applyAlignment="1">
      <alignment horizontal="left" vertical="center" wrapText="1"/>
    </xf>
    <xf numFmtId="0" fontId="0" fillId="6" borderId="1" xfId="0" applyFill="1" applyBorder="1" applyAlignment="1">
      <alignment wrapText="1"/>
    </xf>
    <xf numFmtId="0" fontId="12" fillId="2" borderId="1" xfId="0" applyFont="1" applyFill="1" applyBorder="1" applyAlignment="1">
      <alignment vertical="center" wrapText="1"/>
    </xf>
    <xf numFmtId="0" fontId="0" fillId="2" borderId="0" xfId="0" applyFill="1"/>
    <xf numFmtId="0" fontId="0" fillId="7" borderId="1" xfId="0" applyFill="1" applyBorder="1" applyAlignment="1">
      <alignment wrapText="1"/>
    </xf>
    <xf numFmtId="0" fontId="0" fillId="7" borderId="1" xfId="0" applyFill="1" applyBorder="1" applyAlignment="1">
      <alignment horizontal="left" vertical="center" wrapText="1"/>
    </xf>
    <xf numFmtId="0" fontId="0" fillId="8" borderId="1" xfId="0" applyFill="1" applyBorder="1" applyAlignment="1">
      <alignment wrapText="1"/>
    </xf>
    <xf numFmtId="0" fontId="0" fillId="9" borderId="1" xfId="0" applyFill="1" applyBorder="1" applyAlignment="1">
      <alignment wrapText="1"/>
    </xf>
    <xf numFmtId="0" fontId="5" fillId="8" borderId="1" xfId="0" applyFont="1" applyFill="1" applyBorder="1" applyAlignment="1">
      <alignment wrapText="1"/>
    </xf>
    <xf numFmtId="0" fontId="0" fillId="0" borderId="1" xfId="0" applyFill="1" applyBorder="1" applyAlignment="1">
      <alignment wrapText="1"/>
    </xf>
    <xf numFmtId="0" fontId="0" fillId="0"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D54AD-ECC8-4E9B-9466-5D4D13C5EC94}">
  <dimension ref="A1:H35"/>
  <sheetViews>
    <sheetView workbookViewId="0">
      <selection activeCell="I1" sqref="I1"/>
    </sheetView>
  </sheetViews>
  <sheetFormatPr defaultRowHeight="15"/>
  <sheetData>
    <row r="1" spans="1:8" ht="105">
      <c r="A1" s="11"/>
      <c r="B1" s="11"/>
      <c r="C1" s="11"/>
      <c r="D1" s="11"/>
      <c r="E1" s="11"/>
      <c r="F1" s="11"/>
      <c r="G1" s="11" t="s">
        <v>746</v>
      </c>
    </row>
    <row r="2" spans="1:8" ht="45">
      <c r="A2" s="11"/>
      <c r="B2" s="11" t="s">
        <v>512</v>
      </c>
      <c r="C2" s="11">
        <v>84</v>
      </c>
      <c r="D2" s="11" t="s">
        <v>516</v>
      </c>
      <c r="E2" s="11"/>
      <c r="F2" s="11" t="s">
        <v>517</v>
      </c>
      <c r="G2" s="11">
        <f>COUNTA(Contribution!B2:P23, 'Community service'!B2:P12, 'Prosocial behavior'!B2:P58, Volunteerism!B3:P15, 'Altruistic behavior'!B2:K3, Thriving!B2:P8, Generativity!B2:P3, 'Civic engagement'!B2:P19)</f>
        <v>281</v>
      </c>
    </row>
    <row r="3" spans="1:8">
      <c r="A3" s="11"/>
      <c r="B3" s="11" t="s">
        <v>513</v>
      </c>
      <c r="C3" s="11">
        <f>COUNTIF('Bibliograpghic information'!E2:E125, "Book")</f>
        <v>1</v>
      </c>
      <c r="D3" s="11">
        <v>6</v>
      </c>
      <c r="E3" s="11"/>
      <c r="F3" s="11">
        <f>COUNTIF('Bibliograpghic information'!H2:H125, "quantitative")</f>
        <v>72</v>
      </c>
      <c r="G3" s="11"/>
      <c r="H3" s="32"/>
    </row>
    <row r="4" spans="1:8">
      <c r="A4" s="11"/>
      <c r="B4" s="11" t="s">
        <v>514</v>
      </c>
      <c r="C4" s="11">
        <v>12</v>
      </c>
      <c r="D4" s="11"/>
      <c r="E4" s="11"/>
      <c r="F4" s="11" t="s">
        <v>518</v>
      </c>
      <c r="G4" s="11"/>
      <c r="H4" s="32"/>
    </row>
    <row r="5" spans="1:8" ht="30">
      <c r="A5" s="11"/>
      <c r="B5" s="11" t="s">
        <v>515</v>
      </c>
      <c r="C5" s="11">
        <v>3</v>
      </c>
      <c r="D5" s="11"/>
      <c r="E5" s="11"/>
      <c r="F5" s="11">
        <f>COUNTIF('Bibliograpghic information'!H2:H125, "qualitative")</f>
        <v>5</v>
      </c>
      <c r="G5" s="11"/>
      <c r="H5" s="32"/>
    </row>
    <row r="6" spans="1:8">
      <c r="A6" s="11"/>
      <c r="B6" s="11" t="s">
        <v>748</v>
      </c>
      <c r="C6" s="11">
        <v>1</v>
      </c>
      <c r="D6" s="11"/>
      <c r="E6" s="11"/>
      <c r="F6" s="11" t="s">
        <v>519</v>
      </c>
      <c r="G6" s="11"/>
      <c r="H6" s="32"/>
    </row>
    <row r="7" spans="1:8">
      <c r="A7" s="11"/>
      <c r="B7" s="11"/>
      <c r="C7" s="11"/>
      <c r="D7" s="11"/>
      <c r="E7" s="11"/>
      <c r="F7" s="11">
        <f>COUNTIF('Bibliograpghic information'!H2:H125, "mixed methods")</f>
        <v>1</v>
      </c>
      <c r="G7" s="11"/>
      <c r="H7" s="32"/>
    </row>
    <row r="8" spans="1:8">
      <c r="A8" s="11"/>
      <c r="B8" s="11"/>
      <c r="C8" s="11"/>
      <c r="D8" s="11"/>
      <c r="E8" s="11"/>
      <c r="F8" s="11" t="s">
        <v>121</v>
      </c>
      <c r="G8" s="11"/>
      <c r="H8" s="32"/>
    </row>
    <row r="9" spans="1:8">
      <c r="A9" s="11"/>
      <c r="B9" s="11"/>
      <c r="C9" s="11"/>
      <c r="D9" s="11"/>
      <c r="E9" s="11"/>
      <c r="F9" s="11">
        <f>COUNTIF('Bibliograpghic information'!H2:H125, "N/A")</f>
        <v>16</v>
      </c>
      <c r="G9" s="11"/>
      <c r="H9" s="32"/>
    </row>
    <row r="10" spans="1:8">
      <c r="A10" s="11"/>
      <c r="B10" s="11"/>
      <c r="C10" s="11">
        <f>SUM(C2:C6)</f>
        <v>101</v>
      </c>
      <c r="D10" s="11">
        <f>SUM(D5,D3)</f>
        <v>6</v>
      </c>
      <c r="E10" s="11"/>
      <c r="F10" s="11" t="s">
        <v>520</v>
      </c>
      <c r="G10" s="11"/>
      <c r="H10" s="32"/>
    </row>
    <row r="11" spans="1:8">
      <c r="A11" s="11"/>
      <c r="B11" s="11"/>
      <c r="C11" s="11"/>
      <c r="D11" s="11"/>
      <c r="E11" s="11"/>
      <c r="F11" s="11">
        <f>COUNTIF('Bibliograpghic information'!H2:H125, "review")</f>
        <v>3</v>
      </c>
      <c r="G11" s="11"/>
      <c r="H11" s="32"/>
    </row>
    <row r="12" spans="1:8">
      <c r="A12" s="11"/>
      <c r="B12" s="11"/>
      <c r="C12" s="11"/>
      <c r="D12" s="11"/>
      <c r="E12" s="11"/>
      <c r="F12" s="11" t="s">
        <v>521</v>
      </c>
      <c r="G12" s="11"/>
      <c r="H12" s="32"/>
    </row>
    <row r="13" spans="1:8">
      <c r="A13" s="11"/>
      <c r="B13" s="11"/>
      <c r="C13" s="11"/>
      <c r="D13" s="11"/>
      <c r="E13" s="11"/>
      <c r="F13" s="11">
        <f>COUNTIF('Bibliograpghic information'!H2:H125, "Multi-study; study 1 quanitative, study 2 qualitative")</f>
        <v>1</v>
      </c>
      <c r="G13" s="11"/>
      <c r="H13" s="32"/>
    </row>
    <row r="14" spans="1:8">
      <c r="A14" s="11"/>
      <c r="B14" s="11"/>
      <c r="C14" s="11"/>
      <c r="D14" s="11"/>
      <c r="E14" s="11"/>
      <c r="F14" s="11"/>
      <c r="G14" s="11"/>
      <c r="H14" s="32"/>
    </row>
    <row r="15" spans="1:8">
      <c r="A15" s="11"/>
      <c r="B15" s="11"/>
      <c r="C15" s="11"/>
      <c r="D15" s="11"/>
      <c r="E15" s="11"/>
      <c r="F15" s="11"/>
      <c r="G15" s="11"/>
      <c r="H15" s="32"/>
    </row>
    <row r="16" spans="1:8">
      <c r="A16" s="11"/>
      <c r="B16" s="11"/>
      <c r="C16" s="11"/>
      <c r="D16" s="11"/>
      <c r="E16" s="11"/>
      <c r="F16" s="11">
        <f>SUM(F13,F11,F9,F7,F5,F3)</f>
        <v>98</v>
      </c>
      <c r="G16" s="11"/>
      <c r="H16" s="32"/>
    </row>
    <row r="17" spans="1:8">
      <c r="A17" s="11"/>
      <c r="B17" s="11"/>
      <c r="C17" s="11"/>
      <c r="D17" s="11"/>
      <c r="E17" s="11"/>
      <c r="F17" s="11"/>
      <c r="G17" s="11"/>
      <c r="H17" s="32"/>
    </row>
    <row r="18" spans="1:8">
      <c r="A18" s="11"/>
      <c r="B18" s="11"/>
      <c r="C18" s="11"/>
      <c r="D18" s="11"/>
      <c r="E18" s="11"/>
      <c r="F18" s="11"/>
      <c r="G18" s="11"/>
      <c r="H18" s="32"/>
    </row>
    <row r="19" spans="1:8">
      <c r="A19" s="11"/>
      <c r="B19" s="11"/>
      <c r="C19" s="11"/>
      <c r="D19" s="11"/>
      <c r="E19" s="11"/>
      <c r="F19" s="11"/>
      <c r="G19" s="11"/>
      <c r="H19" s="32"/>
    </row>
    <row r="20" spans="1:8">
      <c r="A20" s="11"/>
      <c r="B20" s="11"/>
      <c r="C20" s="11"/>
      <c r="D20" s="11"/>
      <c r="E20" s="11"/>
      <c r="F20" s="11"/>
      <c r="G20" s="11"/>
      <c r="H20" s="32"/>
    </row>
    <row r="21" spans="1:8">
      <c r="A21" s="11"/>
      <c r="B21" s="11"/>
      <c r="C21" s="11"/>
      <c r="D21" s="11"/>
      <c r="E21" s="11"/>
      <c r="F21" s="11"/>
      <c r="G21" s="11"/>
      <c r="H21" s="32"/>
    </row>
    <row r="22" spans="1:8">
      <c r="A22" s="11"/>
      <c r="B22" s="11"/>
      <c r="C22" s="11"/>
      <c r="D22" s="11"/>
      <c r="E22" s="11"/>
      <c r="F22" s="11"/>
      <c r="G22" s="11"/>
      <c r="H22" s="32"/>
    </row>
    <row r="23" spans="1:8">
      <c r="A23" s="11"/>
      <c r="B23" s="11"/>
      <c r="C23" s="11"/>
      <c r="D23" s="11"/>
      <c r="E23" s="11"/>
      <c r="F23" s="11"/>
      <c r="G23" s="11"/>
      <c r="H23" s="32"/>
    </row>
    <row r="24" spans="1:8">
      <c r="A24" s="11"/>
      <c r="B24" s="11"/>
      <c r="C24" s="11"/>
      <c r="D24" s="11"/>
      <c r="E24" s="11"/>
      <c r="F24" s="11"/>
      <c r="G24" s="11"/>
      <c r="H24" s="32"/>
    </row>
    <row r="25" spans="1:8">
      <c r="A25" s="11"/>
      <c r="B25" s="11"/>
      <c r="C25" s="11"/>
      <c r="D25" s="11"/>
      <c r="E25" s="11"/>
      <c r="F25" s="11"/>
      <c r="G25" s="11"/>
      <c r="H25" s="32"/>
    </row>
    <row r="26" spans="1:8">
      <c r="A26" s="11"/>
      <c r="B26" s="11"/>
      <c r="C26" s="11"/>
      <c r="D26" s="11"/>
      <c r="E26" s="11"/>
      <c r="F26" s="11"/>
      <c r="G26" s="11"/>
      <c r="H26" s="32"/>
    </row>
    <row r="27" spans="1:8">
      <c r="A27" s="11"/>
      <c r="B27" s="11"/>
      <c r="C27" s="11"/>
      <c r="D27" s="11"/>
      <c r="E27" s="11"/>
      <c r="F27" s="11"/>
      <c r="G27" s="11"/>
      <c r="H27" s="32"/>
    </row>
    <row r="28" spans="1:8">
      <c r="A28" s="11"/>
      <c r="B28" s="11"/>
      <c r="C28" s="11"/>
      <c r="D28" s="11"/>
      <c r="E28" s="11"/>
      <c r="F28" s="11"/>
      <c r="G28" s="11"/>
      <c r="H28" s="32"/>
    </row>
    <row r="29" spans="1:8">
      <c r="A29" s="11"/>
      <c r="B29" s="11"/>
      <c r="C29" s="11"/>
      <c r="D29" s="11"/>
      <c r="E29" s="11"/>
      <c r="F29" s="11"/>
      <c r="G29" s="11"/>
      <c r="H29" s="32"/>
    </row>
    <row r="30" spans="1:8">
      <c r="A30" s="11"/>
      <c r="B30" s="11"/>
      <c r="C30" s="11"/>
      <c r="D30" s="11"/>
      <c r="E30" s="11"/>
      <c r="F30" s="11"/>
      <c r="G30" s="11"/>
      <c r="H30" s="32"/>
    </row>
    <row r="31" spans="1:8">
      <c r="A31" s="11"/>
      <c r="B31" s="11"/>
      <c r="C31" s="11"/>
      <c r="D31" s="11"/>
      <c r="E31" s="11"/>
      <c r="F31" s="11"/>
      <c r="G31" s="11"/>
      <c r="H31" s="32"/>
    </row>
    <row r="32" spans="1:8">
      <c r="G32" s="26"/>
      <c r="H32" s="33"/>
    </row>
    <row r="33" spans="7:8">
      <c r="G33" s="26"/>
      <c r="H33" s="33"/>
    </row>
    <row r="34" spans="7:8">
      <c r="G34" s="26"/>
      <c r="H34" s="33"/>
    </row>
    <row r="35" spans="7:8">
      <c r="G35" s="26"/>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V19"/>
  <sheetViews>
    <sheetView workbookViewId="0">
      <selection activeCell="A20" sqref="A20:XFD20"/>
    </sheetView>
  </sheetViews>
  <sheetFormatPr defaultColWidth="9.140625" defaultRowHeight="15"/>
  <cols>
    <col min="1" max="1" width="9.140625" style="5"/>
    <col min="2" max="16" width="9.140625" style="11"/>
    <col min="17" max="22" width="9.140625" style="9"/>
    <col min="23" max="16384" width="9.140625" style="5"/>
  </cols>
  <sheetData>
    <row r="1" spans="1:22" s="17" customFormat="1" ht="60">
      <c r="A1" s="17" t="s">
        <v>49</v>
      </c>
      <c r="B1" s="18" t="s">
        <v>48</v>
      </c>
      <c r="C1" s="18" t="s">
        <v>87</v>
      </c>
      <c r="D1" s="18" t="s">
        <v>87</v>
      </c>
      <c r="E1" s="18" t="s">
        <v>87</v>
      </c>
      <c r="F1" s="18" t="s">
        <v>87</v>
      </c>
      <c r="G1" s="18" t="s">
        <v>87</v>
      </c>
      <c r="H1" s="18" t="s">
        <v>87</v>
      </c>
      <c r="I1" s="18" t="s">
        <v>87</v>
      </c>
      <c r="J1" s="18" t="s">
        <v>87</v>
      </c>
      <c r="K1" s="18" t="s">
        <v>87</v>
      </c>
      <c r="L1" s="18" t="s">
        <v>87</v>
      </c>
      <c r="M1" s="18" t="s">
        <v>87</v>
      </c>
      <c r="N1" s="18" t="s">
        <v>87</v>
      </c>
      <c r="O1" s="18" t="s">
        <v>87</v>
      </c>
      <c r="P1" s="18" t="s">
        <v>87</v>
      </c>
      <c r="Q1" s="19" t="s">
        <v>88</v>
      </c>
      <c r="R1" s="19" t="s">
        <v>89</v>
      </c>
      <c r="S1" s="19" t="s">
        <v>89</v>
      </c>
      <c r="T1" s="19" t="s">
        <v>89</v>
      </c>
      <c r="U1" s="19" t="s">
        <v>89</v>
      </c>
      <c r="V1" s="19" t="s">
        <v>89</v>
      </c>
    </row>
    <row r="2" spans="1:22" ht="409.5">
      <c r="A2" s="5">
        <v>31</v>
      </c>
      <c r="B2" s="11" t="s">
        <v>186</v>
      </c>
      <c r="C2" s="11" t="s">
        <v>189</v>
      </c>
      <c r="Q2" s="9" t="s">
        <v>188</v>
      </c>
    </row>
    <row r="3" spans="1:22" ht="409.5">
      <c r="A3" s="5">
        <v>48</v>
      </c>
      <c r="B3" s="11" t="s">
        <v>248</v>
      </c>
      <c r="C3" s="11" t="s">
        <v>252</v>
      </c>
      <c r="D3" s="11" t="s">
        <v>254</v>
      </c>
      <c r="E3" s="11" t="s">
        <v>256</v>
      </c>
      <c r="F3" s="11" t="s">
        <v>257</v>
      </c>
      <c r="Q3" s="9" t="s">
        <v>249</v>
      </c>
      <c r="R3" s="9" t="s">
        <v>147</v>
      </c>
    </row>
    <row r="4" spans="1:22" ht="409.5">
      <c r="A4" s="5">
        <v>50</v>
      </c>
      <c r="B4" s="11" t="s">
        <v>273</v>
      </c>
      <c r="Q4" s="9" t="s">
        <v>188</v>
      </c>
    </row>
    <row r="5" spans="1:22" ht="409.5">
      <c r="A5" s="5">
        <v>15</v>
      </c>
      <c r="B5" s="11" t="s">
        <v>300</v>
      </c>
      <c r="C5" s="11" t="s">
        <v>306</v>
      </c>
      <c r="Q5" s="9" t="s">
        <v>167</v>
      </c>
      <c r="R5" s="9" t="s">
        <v>301</v>
      </c>
      <c r="S5" s="9" t="s">
        <v>51</v>
      </c>
    </row>
    <row r="6" spans="1:22" ht="409.5">
      <c r="A6" s="5">
        <v>24</v>
      </c>
      <c r="B6" s="11" t="s">
        <v>320</v>
      </c>
      <c r="C6" s="11" t="s">
        <v>321</v>
      </c>
      <c r="Q6" s="9" t="s">
        <v>312</v>
      </c>
      <c r="R6" s="9" t="s">
        <v>59</v>
      </c>
      <c r="S6" s="9" t="s">
        <v>70</v>
      </c>
      <c r="T6" s="9" t="s">
        <v>147</v>
      </c>
    </row>
    <row r="7" spans="1:22" ht="409.5">
      <c r="A7" s="5">
        <v>55</v>
      </c>
      <c r="B7" s="11" t="s">
        <v>384</v>
      </c>
      <c r="C7" s="11" t="s">
        <v>386</v>
      </c>
      <c r="D7" s="11" t="s">
        <v>387</v>
      </c>
      <c r="E7" s="11" t="s">
        <v>389</v>
      </c>
      <c r="Q7" s="9" t="s">
        <v>50</v>
      </c>
      <c r="R7" s="9" t="s">
        <v>385</v>
      </c>
      <c r="S7" s="9" t="s">
        <v>388</v>
      </c>
      <c r="T7" s="9" t="s">
        <v>116</v>
      </c>
    </row>
    <row r="8" spans="1:22" ht="409.5">
      <c r="A8" s="5">
        <v>56</v>
      </c>
      <c r="B8" s="11" t="s">
        <v>396</v>
      </c>
      <c r="C8" s="11" t="s">
        <v>397</v>
      </c>
      <c r="D8" s="11" t="s">
        <v>398</v>
      </c>
      <c r="Q8" s="9" t="s">
        <v>167</v>
      </c>
    </row>
    <row r="9" spans="1:22" ht="409.5">
      <c r="A9" s="5">
        <v>59</v>
      </c>
      <c r="B9" s="11" t="s">
        <v>413</v>
      </c>
      <c r="C9" s="11" t="s">
        <v>414</v>
      </c>
      <c r="Q9" s="9" t="s">
        <v>415</v>
      </c>
      <c r="R9" s="9" t="s">
        <v>312</v>
      </c>
      <c r="S9" s="9" t="s">
        <v>167</v>
      </c>
    </row>
    <row r="10" spans="1:22" ht="409.5">
      <c r="A10" s="5">
        <v>60</v>
      </c>
      <c r="B10" s="11" t="s">
        <v>420</v>
      </c>
      <c r="Q10" s="9" t="s">
        <v>167</v>
      </c>
    </row>
    <row r="11" spans="1:22" ht="409.5">
      <c r="A11" s="5">
        <v>61</v>
      </c>
      <c r="B11" s="11" t="s">
        <v>427</v>
      </c>
      <c r="Q11" s="9" t="s">
        <v>106</v>
      </c>
    </row>
    <row r="12" spans="1:22" ht="409.5">
      <c r="A12" s="5">
        <v>63</v>
      </c>
      <c r="B12" s="11" t="s">
        <v>431</v>
      </c>
      <c r="Q12" s="9" t="s">
        <v>304</v>
      </c>
      <c r="R12" s="9" t="s">
        <v>147</v>
      </c>
      <c r="S12" s="9" t="s">
        <v>432</v>
      </c>
    </row>
    <row r="13" spans="1:22" ht="409.5">
      <c r="A13" s="5">
        <v>64</v>
      </c>
      <c r="B13" s="11" t="s">
        <v>436</v>
      </c>
      <c r="C13" s="11" t="s">
        <v>437</v>
      </c>
      <c r="D13" s="11" t="s">
        <v>438</v>
      </c>
      <c r="Q13" s="9" t="s">
        <v>147</v>
      </c>
      <c r="R13" s="9" t="s">
        <v>167</v>
      </c>
      <c r="S13" s="9" t="s">
        <v>440</v>
      </c>
      <c r="T13" s="9" t="s">
        <v>439</v>
      </c>
    </row>
    <row r="14" spans="1:22" ht="409.5">
      <c r="A14" s="5">
        <v>65</v>
      </c>
      <c r="B14" s="11" t="s">
        <v>444</v>
      </c>
      <c r="C14" s="11" t="s">
        <v>445</v>
      </c>
      <c r="D14" s="11" t="s">
        <v>447</v>
      </c>
      <c r="Q14" s="9" t="s">
        <v>106</v>
      </c>
    </row>
    <row r="15" spans="1:22" ht="409.5">
      <c r="A15" s="5">
        <v>66</v>
      </c>
      <c r="B15" s="11" t="s">
        <v>450</v>
      </c>
      <c r="C15" s="11" t="s">
        <v>451</v>
      </c>
      <c r="Q15" s="9" t="s">
        <v>116</v>
      </c>
      <c r="R15" s="9" t="s">
        <v>226</v>
      </c>
      <c r="S15" s="9" t="s">
        <v>333</v>
      </c>
      <c r="T15" s="9" t="s">
        <v>350</v>
      </c>
    </row>
    <row r="16" spans="1:22" ht="409.5">
      <c r="A16" s="5">
        <v>69</v>
      </c>
      <c r="B16" s="11" t="s">
        <v>459</v>
      </c>
    </row>
    <row r="17" spans="1:18" ht="409.5">
      <c r="A17" s="5">
        <v>71</v>
      </c>
      <c r="B17" s="11" t="s">
        <v>462</v>
      </c>
      <c r="C17" s="11" t="s">
        <v>463</v>
      </c>
      <c r="Q17" s="9" t="s">
        <v>147</v>
      </c>
    </row>
    <row r="18" spans="1:18" ht="409.5">
      <c r="A18" s="5">
        <v>28</v>
      </c>
      <c r="B18" s="11" t="s">
        <v>478</v>
      </c>
      <c r="Q18" s="9" t="s">
        <v>106</v>
      </c>
      <c r="R18" s="9" t="s">
        <v>97</v>
      </c>
    </row>
    <row r="19" spans="1:18" ht="409.5">
      <c r="A19" s="5">
        <v>73</v>
      </c>
      <c r="B19" s="11" t="s">
        <v>498</v>
      </c>
      <c r="Q19" s="9" t="s">
        <v>100</v>
      </c>
      <c r="R19" s="9" t="s">
        <v>499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28"/>
  <sheetViews>
    <sheetView tabSelected="1" zoomScale="90" zoomScaleNormal="90" workbookViewId="0">
      <pane ySplit="1" topLeftCell="A2" activePane="bottomLeft" state="frozen"/>
      <selection pane="bottomLeft" activeCell="B128" sqref="B128"/>
    </sheetView>
  </sheetViews>
  <sheetFormatPr defaultColWidth="9.140625" defaultRowHeight="15"/>
  <cols>
    <col min="1" max="1" width="9.140625" style="30"/>
    <col min="2" max="2" width="18.42578125" style="11" customWidth="1"/>
    <col min="3" max="3" width="18.140625" style="11" customWidth="1"/>
    <col min="4" max="7" width="25" style="11" customWidth="1"/>
    <col min="8" max="9" width="26.28515625" style="11" customWidth="1"/>
    <col min="10" max="12" width="25" style="11" customWidth="1"/>
    <col min="13" max="13" width="22.28515625" style="21" customWidth="1"/>
    <col min="14" max="14" width="21.5703125" style="21" customWidth="1"/>
    <col min="15" max="15" width="18.5703125" style="21" customWidth="1"/>
    <col min="16" max="16" width="15.28515625" style="9" customWidth="1"/>
    <col min="17" max="16384" width="9.140625" style="5"/>
  </cols>
  <sheetData>
    <row r="1" spans="1:16" s="17" customFormat="1">
      <c r="A1" s="31" t="s">
        <v>49</v>
      </c>
      <c r="B1" s="18" t="s">
        <v>0</v>
      </c>
      <c r="C1" s="18" t="s">
        <v>5</v>
      </c>
      <c r="D1" s="18" t="s">
        <v>1</v>
      </c>
      <c r="E1" s="18" t="s">
        <v>6</v>
      </c>
      <c r="F1" s="18" t="s">
        <v>73</v>
      </c>
      <c r="G1" s="18" t="s">
        <v>113</v>
      </c>
      <c r="H1" s="18" t="s">
        <v>53</v>
      </c>
      <c r="I1" s="18" t="s">
        <v>76</v>
      </c>
      <c r="J1" s="18" t="s">
        <v>74</v>
      </c>
      <c r="K1" s="18" t="s">
        <v>75</v>
      </c>
      <c r="L1" s="18" t="s">
        <v>86</v>
      </c>
      <c r="M1" s="20" t="s">
        <v>2</v>
      </c>
      <c r="N1" s="20" t="s">
        <v>3</v>
      </c>
      <c r="O1" s="20" t="s">
        <v>4</v>
      </c>
      <c r="P1" s="19"/>
    </row>
    <row r="2" spans="1:16" s="27" customFormat="1">
      <c r="A2" s="29">
        <f t="shared" ref="A2:A65" si="0">A3-1</f>
        <v>0</v>
      </c>
      <c r="D2" s="28"/>
      <c r="E2" s="28"/>
      <c r="F2" s="28"/>
      <c r="G2" s="28"/>
      <c r="H2" s="28"/>
      <c r="I2" s="28"/>
      <c r="J2" s="28"/>
      <c r="K2" s="28"/>
      <c r="L2" s="28"/>
    </row>
    <row r="3" spans="1:16" ht="75">
      <c r="A3" s="29">
        <f t="shared" si="0"/>
        <v>1</v>
      </c>
      <c r="B3" s="11" t="s">
        <v>43</v>
      </c>
      <c r="C3" s="11">
        <v>2014</v>
      </c>
      <c r="D3" s="4" t="s">
        <v>7</v>
      </c>
      <c r="E3" s="4" t="s">
        <v>40</v>
      </c>
      <c r="F3" s="4" t="s">
        <v>42</v>
      </c>
      <c r="G3" s="4" t="s">
        <v>120</v>
      </c>
      <c r="H3" s="4" t="s">
        <v>80</v>
      </c>
      <c r="I3" s="4" t="s">
        <v>77</v>
      </c>
      <c r="J3" s="4" t="s">
        <v>78</v>
      </c>
      <c r="K3" s="4" t="s">
        <v>79</v>
      </c>
      <c r="L3" s="4" t="s">
        <v>402</v>
      </c>
      <c r="M3" s="21" t="s">
        <v>54</v>
      </c>
      <c r="N3" s="21" t="s">
        <v>149</v>
      </c>
      <c r="O3" s="21" t="s">
        <v>44</v>
      </c>
    </row>
    <row r="4" spans="1:16" ht="60">
      <c r="A4" s="29">
        <f t="shared" si="0"/>
        <v>2</v>
      </c>
      <c r="B4" s="11" t="s">
        <v>72</v>
      </c>
      <c r="C4" s="11">
        <v>1998</v>
      </c>
      <c r="D4" s="4" t="s">
        <v>8</v>
      </c>
      <c r="E4" s="4" t="s">
        <v>40</v>
      </c>
      <c r="F4" s="4" t="s">
        <v>42</v>
      </c>
      <c r="G4" s="4" t="s">
        <v>120</v>
      </c>
      <c r="H4" s="4" t="s">
        <v>80</v>
      </c>
      <c r="I4" s="4" t="s">
        <v>81</v>
      </c>
      <c r="J4" s="4" t="s">
        <v>78</v>
      </c>
      <c r="K4" s="4" t="s">
        <v>82</v>
      </c>
      <c r="L4" s="4" t="s">
        <v>402</v>
      </c>
      <c r="M4" s="21" t="s">
        <v>54</v>
      </c>
      <c r="N4" s="21" t="s">
        <v>62</v>
      </c>
    </row>
    <row r="5" spans="1:16" ht="105">
      <c r="A5" s="29">
        <f t="shared" si="0"/>
        <v>3</v>
      </c>
      <c r="B5" s="11" t="s">
        <v>275</v>
      </c>
      <c r="C5" s="11">
        <v>1999</v>
      </c>
      <c r="D5" s="4" t="s">
        <v>9</v>
      </c>
      <c r="E5" s="4" t="s">
        <v>41</v>
      </c>
      <c r="F5" s="4" t="s">
        <v>42</v>
      </c>
      <c r="G5" s="4" t="s">
        <v>120</v>
      </c>
      <c r="H5" s="4" t="s">
        <v>121</v>
      </c>
      <c r="I5" s="4" t="s">
        <v>81</v>
      </c>
      <c r="J5" s="4" t="s">
        <v>121</v>
      </c>
      <c r="K5" s="4" t="s">
        <v>121</v>
      </c>
      <c r="L5" s="4" t="s">
        <v>402</v>
      </c>
      <c r="M5" s="21" t="s">
        <v>54</v>
      </c>
    </row>
    <row r="6" spans="1:16" ht="45">
      <c r="A6" s="29">
        <f t="shared" si="0"/>
        <v>4</v>
      </c>
      <c r="B6" s="11" t="s">
        <v>67</v>
      </c>
      <c r="C6" s="11">
        <v>1999</v>
      </c>
      <c r="D6" s="4" t="s">
        <v>10</v>
      </c>
      <c r="E6" s="4" t="s">
        <v>40</v>
      </c>
      <c r="F6" s="4" t="s">
        <v>42</v>
      </c>
      <c r="G6" s="4" t="s">
        <v>120</v>
      </c>
      <c r="H6" s="4" t="s">
        <v>80</v>
      </c>
      <c r="I6" s="4" t="s">
        <v>81</v>
      </c>
      <c r="J6" s="4" t="s">
        <v>83</v>
      </c>
      <c r="K6" s="4" t="s">
        <v>84</v>
      </c>
      <c r="L6" s="4" t="s">
        <v>402</v>
      </c>
      <c r="M6" s="21" t="s">
        <v>44</v>
      </c>
    </row>
    <row r="7" spans="1:16" s="27" customFormat="1">
      <c r="A7" s="29">
        <f t="shared" si="0"/>
        <v>5</v>
      </c>
      <c r="D7" s="28"/>
      <c r="E7" s="28"/>
      <c r="F7" s="28"/>
      <c r="G7" s="28"/>
      <c r="H7" s="28"/>
      <c r="I7" s="28"/>
      <c r="J7" s="28"/>
      <c r="K7" s="28"/>
      <c r="L7" s="28"/>
    </row>
    <row r="8" spans="1:16" s="27" customFormat="1">
      <c r="A8" s="29">
        <f t="shared" si="0"/>
        <v>6</v>
      </c>
      <c r="D8" s="28"/>
      <c r="E8" s="28"/>
      <c r="F8" s="28"/>
      <c r="G8" s="28"/>
      <c r="H8" s="28"/>
      <c r="I8" s="28"/>
      <c r="J8" s="28"/>
      <c r="K8" s="28"/>
      <c r="L8" s="28"/>
    </row>
    <row r="9" spans="1:16" ht="75">
      <c r="A9" s="29">
        <f t="shared" si="0"/>
        <v>7</v>
      </c>
      <c r="B9" s="11" t="s">
        <v>90</v>
      </c>
      <c r="C9" s="11">
        <v>1998</v>
      </c>
      <c r="D9" s="4" t="s">
        <v>11</v>
      </c>
      <c r="E9" s="4" t="s">
        <v>40</v>
      </c>
      <c r="F9" s="4" t="s">
        <v>91</v>
      </c>
      <c r="G9" s="4" t="s">
        <v>120</v>
      </c>
      <c r="H9" s="4" t="s">
        <v>80</v>
      </c>
      <c r="I9" s="4" t="s">
        <v>92</v>
      </c>
      <c r="J9" s="4" t="s">
        <v>93</v>
      </c>
      <c r="K9" s="4" t="s">
        <v>94</v>
      </c>
      <c r="L9" s="4" t="s">
        <v>101</v>
      </c>
      <c r="M9" s="21" t="s">
        <v>95</v>
      </c>
    </row>
    <row r="10" spans="1:16" s="27" customFormat="1">
      <c r="A10" s="29">
        <f t="shared" si="0"/>
        <v>8</v>
      </c>
      <c r="D10" s="28"/>
      <c r="E10" s="28"/>
      <c r="F10" s="28"/>
      <c r="G10" s="28"/>
      <c r="H10" s="28"/>
      <c r="I10" s="28"/>
      <c r="J10" s="28"/>
      <c r="K10" s="28"/>
      <c r="L10" s="28"/>
    </row>
    <row r="11" spans="1:16" ht="60">
      <c r="A11" s="29">
        <f t="shared" si="0"/>
        <v>9</v>
      </c>
      <c r="B11" s="11" t="s">
        <v>278</v>
      </c>
      <c r="C11" s="11">
        <v>2002</v>
      </c>
      <c r="D11" s="4" t="s">
        <v>12</v>
      </c>
      <c r="E11" s="4" t="s">
        <v>41</v>
      </c>
      <c r="F11" s="4" t="s">
        <v>42</v>
      </c>
      <c r="G11" s="4" t="s">
        <v>120</v>
      </c>
      <c r="H11" s="4" t="s">
        <v>121</v>
      </c>
      <c r="I11" s="4" t="s">
        <v>81</v>
      </c>
      <c r="J11" s="4" t="s">
        <v>121</v>
      </c>
      <c r="K11" s="4" t="s">
        <v>121</v>
      </c>
      <c r="L11" s="4" t="s">
        <v>402</v>
      </c>
      <c r="M11" s="21" t="s">
        <v>62</v>
      </c>
      <c r="N11" s="21" t="s">
        <v>124</v>
      </c>
    </row>
    <row r="12" spans="1:16" ht="75">
      <c r="A12" s="29">
        <f t="shared" si="0"/>
        <v>10</v>
      </c>
      <c r="B12" s="11" t="s">
        <v>103</v>
      </c>
      <c r="C12" s="11">
        <v>2003</v>
      </c>
      <c r="D12" s="4" t="s">
        <v>13</v>
      </c>
      <c r="E12" s="4" t="s">
        <v>40</v>
      </c>
      <c r="F12" s="4" t="s">
        <v>91</v>
      </c>
      <c r="G12" s="4" t="s">
        <v>112</v>
      </c>
      <c r="H12" s="4" t="s">
        <v>80</v>
      </c>
      <c r="I12" s="4" t="s">
        <v>81</v>
      </c>
      <c r="J12" s="4" t="s">
        <v>93</v>
      </c>
      <c r="K12" s="4" t="s">
        <v>104</v>
      </c>
      <c r="L12" s="4" t="s">
        <v>402</v>
      </c>
      <c r="M12" s="21" t="s">
        <v>105</v>
      </c>
    </row>
    <row r="13" spans="1:16" ht="60">
      <c r="A13" s="29">
        <f t="shared" si="0"/>
        <v>11</v>
      </c>
      <c r="B13" s="11" t="s">
        <v>119</v>
      </c>
      <c r="C13" s="11">
        <v>2003</v>
      </c>
      <c r="D13" s="4" t="s">
        <v>14</v>
      </c>
      <c r="E13" s="4" t="s">
        <v>40</v>
      </c>
      <c r="F13" s="4" t="s">
        <v>91</v>
      </c>
      <c r="G13" s="4" t="s">
        <v>120</v>
      </c>
      <c r="H13" s="4" t="s">
        <v>121</v>
      </c>
      <c r="I13" s="4" t="s">
        <v>81</v>
      </c>
      <c r="J13" s="4" t="s">
        <v>122</v>
      </c>
      <c r="K13" s="4" t="s">
        <v>121</v>
      </c>
      <c r="L13" s="4" t="s">
        <v>123</v>
      </c>
      <c r="M13" s="21" t="s">
        <v>62</v>
      </c>
      <c r="N13" s="21" t="s">
        <v>124</v>
      </c>
    </row>
    <row r="14" spans="1:16" ht="45">
      <c r="A14" s="29">
        <f t="shared" si="0"/>
        <v>12</v>
      </c>
      <c r="B14" s="11" t="s">
        <v>289</v>
      </c>
      <c r="C14" s="11">
        <v>2009</v>
      </c>
      <c r="D14" s="4" t="s">
        <v>15</v>
      </c>
      <c r="E14" s="4" t="s">
        <v>41</v>
      </c>
      <c r="F14" s="4" t="s">
        <v>91</v>
      </c>
      <c r="G14" s="4" t="s">
        <v>120</v>
      </c>
      <c r="H14" s="4" t="s">
        <v>121</v>
      </c>
      <c r="I14" s="4" t="s">
        <v>81</v>
      </c>
      <c r="J14" s="4" t="s">
        <v>121</v>
      </c>
      <c r="K14" s="4" t="s">
        <v>121</v>
      </c>
      <c r="L14" s="4" t="s">
        <v>402</v>
      </c>
      <c r="M14" s="21" t="s">
        <v>149</v>
      </c>
      <c r="N14" s="21" t="s">
        <v>44</v>
      </c>
      <c r="O14" s="21" t="s">
        <v>54</v>
      </c>
    </row>
    <row r="15" spans="1:16" s="22" customFormat="1" ht="90">
      <c r="A15" s="29">
        <f t="shared" si="0"/>
        <v>13</v>
      </c>
      <c r="B15" s="11" t="s">
        <v>294</v>
      </c>
      <c r="C15" s="11">
        <v>2005</v>
      </c>
      <c r="D15" s="4" t="s">
        <v>16</v>
      </c>
      <c r="E15" s="4" t="s">
        <v>41</v>
      </c>
      <c r="F15" s="4" t="s">
        <v>91</v>
      </c>
      <c r="G15" s="4" t="s">
        <v>120</v>
      </c>
      <c r="H15" s="4" t="s">
        <v>80</v>
      </c>
      <c r="I15" s="4" t="s">
        <v>81</v>
      </c>
      <c r="J15" s="4" t="s">
        <v>93</v>
      </c>
      <c r="K15" s="4" t="s">
        <v>295</v>
      </c>
      <c r="L15" s="4" t="s">
        <v>296</v>
      </c>
      <c r="M15" s="21" t="s">
        <v>102</v>
      </c>
      <c r="N15" s="21"/>
      <c r="O15" s="21"/>
      <c r="P15" s="9"/>
    </row>
    <row r="16" spans="1:16" ht="60">
      <c r="A16" s="29">
        <f t="shared" si="0"/>
        <v>14</v>
      </c>
      <c r="B16" s="11" t="s">
        <v>297</v>
      </c>
      <c r="C16" s="11">
        <v>2005</v>
      </c>
      <c r="D16" s="4" t="s">
        <v>17</v>
      </c>
      <c r="E16" s="4" t="s">
        <v>41</v>
      </c>
      <c r="F16" s="4" t="s">
        <v>91</v>
      </c>
      <c r="G16" s="4" t="s">
        <v>120</v>
      </c>
      <c r="H16" s="4" t="s">
        <v>80</v>
      </c>
      <c r="I16" s="4" t="s">
        <v>81</v>
      </c>
      <c r="J16" s="4" t="s">
        <v>93</v>
      </c>
      <c r="K16" s="4" t="s">
        <v>299</v>
      </c>
      <c r="L16" s="4" t="s">
        <v>298</v>
      </c>
      <c r="M16" s="21" t="s">
        <v>250</v>
      </c>
      <c r="N16" s="21" t="s">
        <v>124</v>
      </c>
      <c r="O16" s="21" t="s">
        <v>54</v>
      </c>
      <c r="P16" s="9" t="s">
        <v>149</v>
      </c>
    </row>
    <row r="17" spans="1:16" ht="60">
      <c r="A17" s="29">
        <f t="shared" si="0"/>
        <v>15</v>
      </c>
      <c r="B17" s="11" t="s">
        <v>137</v>
      </c>
      <c r="C17" s="11">
        <v>2006</v>
      </c>
      <c r="D17" s="4" t="s">
        <v>18</v>
      </c>
      <c r="E17" s="4" t="s">
        <v>40</v>
      </c>
      <c r="F17" s="4" t="s">
        <v>91</v>
      </c>
      <c r="G17" s="4" t="s">
        <v>112</v>
      </c>
      <c r="H17" s="4" t="s">
        <v>80</v>
      </c>
      <c r="I17" s="4" t="s">
        <v>81</v>
      </c>
      <c r="J17" s="4" t="s">
        <v>138</v>
      </c>
      <c r="K17" s="4" t="s">
        <v>139</v>
      </c>
      <c r="L17" s="4" t="s">
        <v>142</v>
      </c>
      <c r="M17" s="21" t="s">
        <v>54</v>
      </c>
    </row>
    <row r="18" spans="1:16" s="27" customFormat="1">
      <c r="A18" s="29">
        <f>A19-1</f>
        <v>16</v>
      </c>
      <c r="D18" s="28"/>
      <c r="E18" s="28"/>
    </row>
    <row r="19" spans="1:16" ht="90">
      <c r="A19" s="29">
        <f t="shared" si="0"/>
        <v>17</v>
      </c>
      <c r="B19" s="11" t="s">
        <v>145</v>
      </c>
      <c r="C19" s="11">
        <v>2012</v>
      </c>
      <c r="D19" s="4" t="s">
        <v>19</v>
      </c>
      <c r="E19" s="4" t="s">
        <v>40</v>
      </c>
      <c r="F19" s="4" t="s">
        <v>91</v>
      </c>
      <c r="G19" s="4" t="s">
        <v>120</v>
      </c>
      <c r="H19" s="4" t="s">
        <v>121</v>
      </c>
      <c r="I19" s="4" t="s">
        <v>92</v>
      </c>
      <c r="J19" s="4" t="s">
        <v>122</v>
      </c>
      <c r="K19" s="4" t="s">
        <v>121</v>
      </c>
      <c r="L19" s="4" t="s">
        <v>153</v>
      </c>
      <c r="M19" s="21" t="s">
        <v>44</v>
      </c>
      <c r="N19" s="21" t="s">
        <v>149</v>
      </c>
    </row>
    <row r="20" spans="1:16" ht="135">
      <c r="A20" s="29">
        <f>A21-1</f>
        <v>18</v>
      </c>
      <c r="B20" s="11" t="s">
        <v>338</v>
      </c>
      <c r="C20" s="11">
        <v>2005</v>
      </c>
      <c r="D20" s="4" t="s">
        <v>20</v>
      </c>
      <c r="E20" s="4" t="s">
        <v>39</v>
      </c>
      <c r="F20" s="4" t="s">
        <v>42</v>
      </c>
      <c r="G20" s="4" t="s">
        <v>120</v>
      </c>
      <c r="H20" s="4" t="s">
        <v>340</v>
      </c>
      <c r="I20" s="4" t="s">
        <v>81</v>
      </c>
      <c r="J20" s="4" t="s">
        <v>342</v>
      </c>
      <c r="K20" s="4" t="s">
        <v>339</v>
      </c>
      <c r="L20" s="4" t="s">
        <v>402</v>
      </c>
      <c r="M20" s="21" t="s">
        <v>149</v>
      </c>
    </row>
    <row r="21" spans="1:16" ht="60">
      <c r="A21" s="29">
        <f t="shared" si="0"/>
        <v>19</v>
      </c>
      <c r="B21" s="11" t="s">
        <v>156</v>
      </c>
      <c r="C21" s="11">
        <v>2007</v>
      </c>
      <c r="D21" s="4" t="s">
        <v>21</v>
      </c>
      <c r="E21" s="4" t="s">
        <v>40</v>
      </c>
      <c r="F21" s="4" t="s">
        <v>157</v>
      </c>
      <c r="G21" s="4" t="s">
        <v>120</v>
      </c>
      <c r="H21" s="4" t="s">
        <v>80</v>
      </c>
      <c r="I21" s="4" t="s">
        <v>81</v>
      </c>
      <c r="J21" s="4" t="s">
        <v>158</v>
      </c>
      <c r="K21" s="4" t="s">
        <v>159</v>
      </c>
      <c r="L21" s="4" t="s">
        <v>402</v>
      </c>
      <c r="M21" s="21" t="s">
        <v>54</v>
      </c>
    </row>
    <row r="22" spans="1:16" ht="90">
      <c r="A22" s="29">
        <f>A23-1</f>
        <v>20</v>
      </c>
      <c r="B22" s="11" t="s">
        <v>161</v>
      </c>
      <c r="C22" s="11">
        <v>2007</v>
      </c>
      <c r="D22" s="4" t="s">
        <v>22</v>
      </c>
      <c r="E22" s="4" t="s">
        <v>40</v>
      </c>
      <c r="F22" s="4" t="s">
        <v>91</v>
      </c>
      <c r="G22" s="4" t="s">
        <v>120</v>
      </c>
      <c r="H22" s="4" t="s">
        <v>80</v>
      </c>
      <c r="I22" s="4" t="s">
        <v>162</v>
      </c>
      <c r="J22" s="4" t="s">
        <v>158</v>
      </c>
      <c r="K22" s="4" t="s">
        <v>163</v>
      </c>
      <c r="L22" s="4" t="s">
        <v>402</v>
      </c>
      <c r="M22" s="21" t="s">
        <v>134</v>
      </c>
      <c r="N22" s="21" t="s">
        <v>44</v>
      </c>
    </row>
    <row r="23" spans="1:16" s="27" customFormat="1">
      <c r="A23" s="29">
        <f t="shared" si="0"/>
        <v>21</v>
      </c>
      <c r="D23" s="28"/>
      <c r="E23" s="28"/>
      <c r="F23" s="28"/>
      <c r="G23" s="28"/>
      <c r="H23" s="28"/>
      <c r="I23" s="28"/>
      <c r="J23" s="28"/>
      <c r="K23" s="28"/>
      <c r="L23" s="28"/>
    </row>
    <row r="24" spans="1:16" ht="45">
      <c r="A24" s="29">
        <f t="shared" si="0"/>
        <v>22</v>
      </c>
      <c r="B24" s="11" t="s">
        <v>308</v>
      </c>
      <c r="C24" s="11">
        <v>2007</v>
      </c>
      <c r="D24" s="4" t="s">
        <v>23</v>
      </c>
      <c r="E24" s="4" t="s">
        <v>41</v>
      </c>
      <c r="F24" s="4" t="s">
        <v>42</v>
      </c>
      <c r="G24" s="4" t="s">
        <v>120</v>
      </c>
      <c r="H24" s="4" t="s">
        <v>121</v>
      </c>
      <c r="I24" s="4" t="s">
        <v>81</v>
      </c>
      <c r="J24" s="4" t="s">
        <v>121</v>
      </c>
      <c r="K24" s="4" t="s">
        <v>121</v>
      </c>
      <c r="L24" s="4" t="s">
        <v>309</v>
      </c>
      <c r="M24" s="21" t="s">
        <v>44</v>
      </c>
    </row>
    <row r="25" spans="1:16" ht="105">
      <c r="A25" s="29">
        <f t="shared" si="0"/>
        <v>23</v>
      </c>
      <c r="B25" s="11" t="s">
        <v>314</v>
      </c>
      <c r="C25" s="11">
        <v>2006</v>
      </c>
      <c r="D25" s="4" t="s">
        <v>24</v>
      </c>
      <c r="E25" s="4" t="s">
        <v>41</v>
      </c>
      <c r="F25" s="4" t="s">
        <v>42</v>
      </c>
      <c r="G25" s="4" t="s">
        <v>120</v>
      </c>
      <c r="H25" s="4" t="s">
        <v>121</v>
      </c>
      <c r="I25" s="4" t="s">
        <v>81</v>
      </c>
      <c r="J25" s="4" t="s">
        <v>121</v>
      </c>
      <c r="K25" s="4" t="s">
        <v>121</v>
      </c>
      <c r="L25" s="4" t="s">
        <v>402</v>
      </c>
      <c r="M25" s="21" t="s">
        <v>62</v>
      </c>
      <c r="N25" s="21" t="s">
        <v>124</v>
      </c>
      <c r="O25" s="21" t="s">
        <v>140</v>
      </c>
    </row>
    <row r="26" spans="1:16" ht="75">
      <c r="A26" s="29">
        <f t="shared" si="0"/>
        <v>24</v>
      </c>
      <c r="B26" s="11" t="s">
        <v>323</v>
      </c>
      <c r="C26" s="11">
        <v>2006</v>
      </c>
      <c r="D26" s="4" t="s">
        <v>25</v>
      </c>
      <c r="E26" s="4" t="s">
        <v>41</v>
      </c>
      <c r="F26" s="4" t="s">
        <v>42</v>
      </c>
      <c r="G26" s="4" t="s">
        <v>120</v>
      </c>
      <c r="H26" s="4" t="s">
        <v>121</v>
      </c>
      <c r="I26" s="4" t="s">
        <v>81</v>
      </c>
      <c r="J26" s="4" t="s">
        <v>121</v>
      </c>
      <c r="K26" s="4" t="s">
        <v>121</v>
      </c>
      <c r="L26" s="4" t="s">
        <v>324</v>
      </c>
      <c r="M26" s="21" t="s">
        <v>44</v>
      </c>
    </row>
    <row r="27" spans="1:16" s="27" customFormat="1">
      <c r="A27" s="29">
        <f t="shared" si="0"/>
        <v>25</v>
      </c>
      <c r="D27" s="28"/>
      <c r="E27" s="28"/>
      <c r="F27" s="28"/>
      <c r="G27" s="28"/>
      <c r="H27" s="28"/>
      <c r="I27" s="28"/>
      <c r="J27" s="28"/>
      <c r="K27" s="28"/>
      <c r="L27" s="28"/>
    </row>
    <row r="28" spans="1:16" s="27" customFormat="1">
      <c r="A28" s="29">
        <f t="shared" si="0"/>
        <v>26</v>
      </c>
      <c r="D28" s="28"/>
      <c r="E28" s="28"/>
      <c r="F28" s="28"/>
      <c r="G28" s="28"/>
      <c r="H28" s="28"/>
      <c r="I28" s="28"/>
      <c r="J28" s="28"/>
      <c r="K28" s="28"/>
      <c r="L28" s="28"/>
    </row>
    <row r="29" spans="1:16" s="24" customFormat="1">
      <c r="A29" s="29">
        <f t="shared" si="0"/>
        <v>27</v>
      </c>
      <c r="D29" s="23"/>
      <c r="E29" s="23"/>
      <c r="F29" s="23"/>
      <c r="G29" s="23"/>
      <c r="H29" s="23"/>
      <c r="I29" s="23"/>
      <c r="J29" s="23"/>
      <c r="K29" s="23"/>
      <c r="L29" s="23"/>
      <c r="P29" s="9"/>
    </row>
    <row r="30" spans="1:16" ht="45">
      <c r="A30" s="29">
        <f t="shared" si="0"/>
        <v>28</v>
      </c>
      <c r="B30" s="11" t="s">
        <v>469</v>
      </c>
      <c r="C30" s="11">
        <v>204</v>
      </c>
      <c r="D30" s="11" t="s">
        <v>470</v>
      </c>
      <c r="E30" s="11" t="s">
        <v>471</v>
      </c>
      <c r="F30" s="11" t="s">
        <v>42</v>
      </c>
      <c r="G30" s="11" t="s">
        <v>120</v>
      </c>
      <c r="H30" s="11" t="s">
        <v>121</v>
      </c>
      <c r="I30" s="11" t="s">
        <v>81</v>
      </c>
      <c r="J30" s="11" t="s">
        <v>121</v>
      </c>
      <c r="K30" s="11" t="s">
        <v>121</v>
      </c>
      <c r="L30" s="11" t="s">
        <v>402</v>
      </c>
      <c r="M30" s="21" t="s">
        <v>403</v>
      </c>
      <c r="N30" s="21" t="s">
        <v>62</v>
      </c>
      <c r="O30" s="21" t="s">
        <v>140</v>
      </c>
    </row>
    <row r="31" spans="1:16" s="27" customFormat="1">
      <c r="A31" s="29">
        <f t="shared" si="0"/>
        <v>29</v>
      </c>
      <c r="D31" s="28"/>
      <c r="E31" s="28"/>
      <c r="F31" s="28"/>
      <c r="G31" s="28"/>
      <c r="H31" s="28"/>
      <c r="I31" s="28"/>
      <c r="J31" s="28"/>
      <c r="K31" s="28"/>
      <c r="L31" s="28"/>
    </row>
    <row r="32" spans="1:16" ht="60">
      <c r="A32" s="29">
        <f t="shared" si="0"/>
        <v>30</v>
      </c>
      <c r="B32" s="11" t="s">
        <v>178</v>
      </c>
      <c r="C32" s="11">
        <v>2010</v>
      </c>
      <c r="D32" s="4" t="s">
        <v>26</v>
      </c>
      <c r="E32" s="4" t="s">
        <v>40</v>
      </c>
      <c r="F32" s="4" t="s">
        <v>91</v>
      </c>
      <c r="G32" s="4" t="s">
        <v>120</v>
      </c>
      <c r="H32" s="4" t="s">
        <v>80</v>
      </c>
      <c r="I32" s="4" t="s">
        <v>179</v>
      </c>
      <c r="J32" s="4" t="s">
        <v>93</v>
      </c>
      <c r="K32" s="4" t="s">
        <v>180</v>
      </c>
      <c r="L32" s="4" t="s">
        <v>402</v>
      </c>
      <c r="M32" s="21" t="s">
        <v>44</v>
      </c>
    </row>
    <row r="33" spans="1:15" ht="45">
      <c r="A33" s="29">
        <f t="shared" si="0"/>
        <v>31</v>
      </c>
      <c r="B33" s="11" t="s">
        <v>184</v>
      </c>
      <c r="C33" s="11">
        <v>2011</v>
      </c>
      <c r="D33" s="4" t="s">
        <v>27</v>
      </c>
      <c r="E33" s="4" t="s">
        <v>40</v>
      </c>
      <c r="F33" s="4" t="s">
        <v>91</v>
      </c>
      <c r="G33" s="4" t="s">
        <v>120</v>
      </c>
      <c r="H33" s="4" t="s">
        <v>80</v>
      </c>
      <c r="I33" s="4" t="s">
        <v>81</v>
      </c>
      <c r="J33" s="4" t="s">
        <v>93</v>
      </c>
      <c r="K33" s="4" t="s">
        <v>185</v>
      </c>
      <c r="L33" s="4" t="s">
        <v>402</v>
      </c>
      <c r="M33" s="21" t="s">
        <v>140</v>
      </c>
      <c r="N33" s="21" t="s">
        <v>54</v>
      </c>
      <c r="O33" s="21" t="s">
        <v>149</v>
      </c>
    </row>
    <row r="34" spans="1:15" ht="105">
      <c r="A34" s="29">
        <f t="shared" si="0"/>
        <v>32</v>
      </c>
      <c r="B34" s="11" t="s">
        <v>191</v>
      </c>
      <c r="C34" s="11">
        <v>2011</v>
      </c>
      <c r="D34" s="4" t="s">
        <v>28</v>
      </c>
      <c r="E34" s="4" t="s">
        <v>40</v>
      </c>
      <c r="F34" s="4" t="s">
        <v>91</v>
      </c>
      <c r="G34" s="4" t="s">
        <v>120</v>
      </c>
      <c r="H34" s="4" t="s">
        <v>80</v>
      </c>
      <c r="I34" s="4" t="s">
        <v>192</v>
      </c>
      <c r="J34" s="4" t="s">
        <v>195</v>
      </c>
      <c r="K34" s="4" t="s">
        <v>193</v>
      </c>
      <c r="L34" s="4" t="s">
        <v>209</v>
      </c>
      <c r="M34" s="21" t="s">
        <v>62</v>
      </c>
    </row>
    <row r="35" spans="1:15" s="27" customFormat="1">
      <c r="A35" s="29">
        <f t="shared" si="0"/>
        <v>33</v>
      </c>
      <c r="D35" s="28"/>
      <c r="E35" s="28"/>
      <c r="F35" s="28"/>
      <c r="G35" s="28"/>
      <c r="H35" s="28"/>
      <c r="I35" s="28"/>
      <c r="J35" s="28"/>
      <c r="K35" s="28"/>
      <c r="L35" s="28"/>
    </row>
    <row r="36" spans="1:15" ht="120">
      <c r="A36" s="29">
        <f t="shared" si="0"/>
        <v>34</v>
      </c>
      <c r="B36" s="11" t="s">
        <v>215</v>
      </c>
      <c r="C36" s="11">
        <v>2012</v>
      </c>
      <c r="D36" s="4" t="s">
        <v>29</v>
      </c>
      <c r="E36" s="4" t="s">
        <v>40</v>
      </c>
      <c r="F36" s="4" t="s">
        <v>42</v>
      </c>
      <c r="G36" s="4" t="s">
        <v>120</v>
      </c>
      <c r="H36" s="4" t="s">
        <v>80</v>
      </c>
      <c r="I36" s="4" t="s">
        <v>81</v>
      </c>
      <c r="J36" s="4" t="s">
        <v>93</v>
      </c>
      <c r="K36" s="4" t="s">
        <v>216</v>
      </c>
      <c r="L36" s="4" t="s">
        <v>402</v>
      </c>
      <c r="M36" s="21" t="s">
        <v>54</v>
      </c>
    </row>
    <row r="37" spans="1:15" ht="90">
      <c r="A37" s="29">
        <f t="shared" si="0"/>
        <v>35</v>
      </c>
      <c r="B37" s="11" t="s">
        <v>343</v>
      </c>
      <c r="C37" s="11">
        <v>2011</v>
      </c>
      <c r="D37" s="4" t="s">
        <v>30</v>
      </c>
      <c r="E37" s="4" t="s">
        <v>39</v>
      </c>
      <c r="F37" s="4" t="s">
        <v>42</v>
      </c>
      <c r="G37" s="4" t="s">
        <v>112</v>
      </c>
      <c r="H37" s="4" t="s">
        <v>344</v>
      </c>
      <c r="I37" s="4" t="s">
        <v>81</v>
      </c>
      <c r="J37" s="4" t="s">
        <v>345</v>
      </c>
      <c r="K37" s="4" t="s">
        <v>355</v>
      </c>
      <c r="L37" s="4" t="s">
        <v>402</v>
      </c>
      <c r="M37" s="21" t="s">
        <v>62</v>
      </c>
    </row>
    <row r="38" spans="1:15" ht="75">
      <c r="A38" s="29">
        <f t="shared" si="0"/>
        <v>36</v>
      </c>
      <c r="B38" s="11" t="s">
        <v>326</v>
      </c>
      <c r="C38" s="11">
        <v>2011</v>
      </c>
      <c r="D38" s="4" t="s">
        <v>31</v>
      </c>
      <c r="E38" s="4" t="s">
        <v>41</v>
      </c>
      <c r="F38" s="4" t="s">
        <v>42</v>
      </c>
      <c r="G38" s="4" t="s">
        <v>112</v>
      </c>
      <c r="H38" s="4" t="s">
        <v>121</v>
      </c>
      <c r="I38" s="4" t="s">
        <v>81</v>
      </c>
      <c r="J38" s="4" t="s">
        <v>121</v>
      </c>
      <c r="K38" s="4" t="s">
        <v>121</v>
      </c>
      <c r="L38" s="4" t="s">
        <v>402</v>
      </c>
      <c r="M38" s="21" t="s">
        <v>62</v>
      </c>
    </row>
    <row r="39" spans="1:15" s="27" customFormat="1">
      <c r="A39" s="29">
        <f t="shared" si="0"/>
        <v>37</v>
      </c>
      <c r="D39" s="28"/>
      <c r="E39" s="28"/>
      <c r="F39" s="28"/>
      <c r="G39" s="28"/>
      <c r="H39" s="28"/>
      <c r="I39" s="28"/>
      <c r="J39" s="28"/>
      <c r="K39" s="28"/>
      <c r="L39" s="28"/>
    </row>
    <row r="40" spans="1:15" s="27" customFormat="1">
      <c r="A40" s="29">
        <f t="shared" si="0"/>
        <v>38</v>
      </c>
      <c r="D40" s="28"/>
      <c r="E40" s="28"/>
      <c r="F40" s="28"/>
      <c r="G40" s="28"/>
      <c r="H40" s="28"/>
      <c r="I40" s="28"/>
      <c r="J40" s="28"/>
      <c r="K40" s="28"/>
      <c r="L40" s="28"/>
    </row>
    <row r="41" spans="1:15" ht="90">
      <c r="A41" s="29">
        <f t="shared" si="0"/>
        <v>39</v>
      </c>
      <c r="B41" s="11" t="s">
        <v>224</v>
      </c>
      <c r="C41" s="11">
        <v>2014</v>
      </c>
      <c r="D41" s="4" t="s">
        <v>32</v>
      </c>
      <c r="E41" s="4" t="s">
        <v>40</v>
      </c>
      <c r="F41" s="4" t="s">
        <v>42</v>
      </c>
      <c r="G41" s="4" t="s">
        <v>120</v>
      </c>
      <c r="H41" s="4" t="s">
        <v>80</v>
      </c>
      <c r="I41" s="4" t="s">
        <v>81</v>
      </c>
      <c r="J41" s="4" t="s">
        <v>158</v>
      </c>
      <c r="K41" s="4" t="s">
        <v>227</v>
      </c>
      <c r="L41" s="4" t="s">
        <v>402</v>
      </c>
      <c r="M41" s="21" t="s">
        <v>62</v>
      </c>
    </row>
    <row r="42" spans="1:15" s="27" customFormat="1">
      <c r="A42" s="29">
        <f t="shared" si="0"/>
        <v>40</v>
      </c>
      <c r="D42" s="28"/>
      <c r="E42" s="28"/>
      <c r="F42" s="28"/>
      <c r="G42" s="28"/>
      <c r="H42" s="28"/>
      <c r="I42" s="28"/>
      <c r="J42" s="28"/>
      <c r="K42" s="28"/>
      <c r="L42" s="28"/>
    </row>
    <row r="43" spans="1:15" ht="75">
      <c r="A43" s="29">
        <f t="shared" si="0"/>
        <v>41</v>
      </c>
      <c r="B43" s="11" t="s">
        <v>330</v>
      </c>
      <c r="C43" s="11">
        <v>2014</v>
      </c>
      <c r="D43" s="4" t="s">
        <v>33</v>
      </c>
      <c r="E43" s="4" t="s">
        <v>41</v>
      </c>
      <c r="F43" s="4" t="s">
        <v>42</v>
      </c>
      <c r="G43" s="4" t="s">
        <v>120</v>
      </c>
      <c r="H43" s="4" t="s">
        <v>80</v>
      </c>
      <c r="I43" s="4" t="s">
        <v>162</v>
      </c>
      <c r="J43" s="4" t="s">
        <v>158</v>
      </c>
      <c r="K43" s="4" t="s">
        <v>335</v>
      </c>
      <c r="L43" s="4" t="s">
        <v>336</v>
      </c>
      <c r="M43" s="21" t="s">
        <v>134</v>
      </c>
    </row>
    <row r="44" spans="1:15" ht="60">
      <c r="A44" s="29">
        <f t="shared" si="0"/>
        <v>42</v>
      </c>
      <c r="B44" s="11" t="s">
        <v>145</v>
      </c>
      <c r="C44" s="11">
        <v>2013</v>
      </c>
      <c r="D44" s="4" t="s">
        <v>232</v>
      </c>
      <c r="E44" s="4" t="s">
        <v>40</v>
      </c>
      <c r="F44" s="4" t="s">
        <v>42</v>
      </c>
      <c r="G44" s="4" t="s">
        <v>120</v>
      </c>
      <c r="H44" s="4" t="s">
        <v>121</v>
      </c>
      <c r="I44" s="4" t="s">
        <v>92</v>
      </c>
      <c r="J44" s="4" t="s">
        <v>122</v>
      </c>
      <c r="K44" s="4" t="s">
        <v>121</v>
      </c>
      <c r="L44" s="4" t="s">
        <v>402</v>
      </c>
      <c r="M44" s="21" t="s">
        <v>233</v>
      </c>
      <c r="N44" s="21" t="s">
        <v>235</v>
      </c>
    </row>
    <row r="45" spans="1:15" ht="105">
      <c r="A45" s="29">
        <f t="shared" si="0"/>
        <v>43</v>
      </c>
      <c r="B45" s="11" t="s">
        <v>237</v>
      </c>
      <c r="C45" s="11">
        <v>2014</v>
      </c>
      <c r="D45" s="4" t="s">
        <v>34</v>
      </c>
      <c r="E45" s="4" t="s">
        <v>40</v>
      </c>
      <c r="F45" s="4" t="s">
        <v>42</v>
      </c>
      <c r="G45" s="4" t="s">
        <v>120</v>
      </c>
      <c r="H45" s="4" t="s">
        <v>80</v>
      </c>
      <c r="I45" s="4" t="s">
        <v>81</v>
      </c>
      <c r="J45" s="4" t="s">
        <v>93</v>
      </c>
      <c r="K45" s="4" t="s">
        <v>239</v>
      </c>
      <c r="L45" s="4" t="s">
        <v>238</v>
      </c>
      <c r="M45" s="21" t="s">
        <v>105</v>
      </c>
    </row>
    <row r="46" spans="1:15" s="27" customFormat="1">
      <c r="A46" s="29">
        <f t="shared" si="0"/>
        <v>44</v>
      </c>
      <c r="D46" s="28"/>
      <c r="E46" s="28"/>
      <c r="F46" s="28"/>
      <c r="G46" s="28"/>
      <c r="H46" s="28"/>
      <c r="I46" s="28"/>
      <c r="J46" s="28"/>
      <c r="K46" s="28"/>
      <c r="L46" s="28"/>
    </row>
    <row r="47" spans="1:15" s="27" customFormat="1">
      <c r="A47" s="29">
        <f t="shared" si="0"/>
        <v>45</v>
      </c>
      <c r="D47" s="28"/>
      <c r="E47" s="28"/>
      <c r="F47" s="28"/>
      <c r="G47" s="28"/>
      <c r="H47" s="28"/>
      <c r="I47" s="28"/>
      <c r="J47" s="28"/>
      <c r="K47" s="28"/>
      <c r="L47" s="28"/>
    </row>
    <row r="48" spans="1:15" ht="135">
      <c r="A48" s="29">
        <f t="shared" si="0"/>
        <v>46</v>
      </c>
      <c r="B48" s="11" t="s">
        <v>356</v>
      </c>
      <c r="C48" s="11">
        <v>2014</v>
      </c>
      <c r="D48" s="4" t="s">
        <v>35</v>
      </c>
      <c r="E48" s="4" t="s">
        <v>39</v>
      </c>
      <c r="F48" s="4" t="s">
        <v>42</v>
      </c>
      <c r="G48" s="4" t="s">
        <v>112</v>
      </c>
      <c r="H48" s="4" t="s">
        <v>80</v>
      </c>
      <c r="I48" s="4" t="s">
        <v>81</v>
      </c>
      <c r="J48" s="4" t="s">
        <v>93</v>
      </c>
      <c r="K48" s="4" t="s">
        <v>357</v>
      </c>
      <c r="L48" s="4" t="s">
        <v>358</v>
      </c>
      <c r="M48" s="21" t="s">
        <v>44</v>
      </c>
    </row>
    <row r="49" spans="1:15" s="27" customFormat="1">
      <c r="A49" s="29">
        <f t="shared" si="0"/>
        <v>47</v>
      </c>
      <c r="D49" s="28"/>
      <c r="E49" s="28"/>
      <c r="F49" s="28"/>
      <c r="G49" s="28"/>
      <c r="H49" s="28"/>
      <c r="I49" s="28"/>
      <c r="J49" s="28"/>
      <c r="K49" s="28"/>
      <c r="L49" s="28"/>
    </row>
    <row r="50" spans="1:15" ht="75">
      <c r="A50" s="29">
        <f t="shared" si="0"/>
        <v>48</v>
      </c>
      <c r="B50" s="11" t="s">
        <v>245</v>
      </c>
      <c r="C50" s="11">
        <v>2016</v>
      </c>
      <c r="D50" s="4" t="s">
        <v>36</v>
      </c>
      <c r="E50" s="4" t="s">
        <v>40</v>
      </c>
      <c r="F50" s="4" t="s">
        <v>42</v>
      </c>
      <c r="G50" s="4" t="s">
        <v>120</v>
      </c>
      <c r="H50" s="4" t="s">
        <v>80</v>
      </c>
      <c r="I50" s="4" t="s">
        <v>246</v>
      </c>
      <c r="J50" s="4" t="s">
        <v>158</v>
      </c>
      <c r="K50" s="4" t="s">
        <v>247</v>
      </c>
      <c r="L50" s="4" t="s">
        <v>402</v>
      </c>
      <c r="M50" s="21" t="s">
        <v>250</v>
      </c>
      <c r="N50" s="21" t="s">
        <v>62</v>
      </c>
      <c r="O50" s="21" t="s">
        <v>44</v>
      </c>
    </row>
    <row r="51" spans="1:15" ht="75">
      <c r="A51" s="29">
        <f t="shared" si="0"/>
        <v>49</v>
      </c>
      <c r="B51" s="11" t="s">
        <v>258</v>
      </c>
      <c r="C51" s="11">
        <v>2017</v>
      </c>
      <c r="D51" s="4" t="s">
        <v>37</v>
      </c>
      <c r="E51" s="4" t="s">
        <v>40</v>
      </c>
      <c r="F51" s="4" t="s">
        <v>42</v>
      </c>
      <c r="G51" s="4" t="s">
        <v>120</v>
      </c>
      <c r="H51" s="4" t="s">
        <v>80</v>
      </c>
      <c r="I51" s="4" t="s">
        <v>81</v>
      </c>
      <c r="J51" s="4" t="s">
        <v>259</v>
      </c>
      <c r="K51" s="4" t="s">
        <v>260</v>
      </c>
      <c r="L51" s="4" t="s">
        <v>402</v>
      </c>
      <c r="M51" s="21" t="s">
        <v>149</v>
      </c>
    </row>
    <row r="52" spans="1:15" ht="75">
      <c r="A52" s="29">
        <f t="shared" si="0"/>
        <v>50</v>
      </c>
      <c r="B52" s="11" t="s">
        <v>269</v>
      </c>
      <c r="C52" s="11">
        <v>2018</v>
      </c>
      <c r="D52" s="4" t="s">
        <v>38</v>
      </c>
      <c r="E52" s="4" t="s">
        <v>40</v>
      </c>
      <c r="F52" s="4" t="s">
        <v>91</v>
      </c>
      <c r="G52" s="4" t="s">
        <v>120</v>
      </c>
      <c r="H52" s="4" t="s">
        <v>80</v>
      </c>
      <c r="I52" s="4" t="s">
        <v>270</v>
      </c>
      <c r="J52" s="4" t="s">
        <v>158</v>
      </c>
      <c r="K52" s="4" t="s">
        <v>271</v>
      </c>
      <c r="L52" s="4" t="s">
        <v>402</v>
      </c>
      <c r="M52" s="21" t="s">
        <v>149</v>
      </c>
      <c r="N52" s="21" t="s">
        <v>140</v>
      </c>
    </row>
    <row r="53" spans="1:15" ht="60">
      <c r="A53" s="29">
        <f t="shared" si="0"/>
        <v>51</v>
      </c>
      <c r="B53" s="11" t="s">
        <v>361</v>
      </c>
      <c r="C53" s="11">
        <v>2016</v>
      </c>
      <c r="D53" s="11" t="s">
        <v>362</v>
      </c>
      <c r="E53" s="11" t="s">
        <v>40</v>
      </c>
      <c r="F53" s="11" t="s">
        <v>157</v>
      </c>
      <c r="G53" s="11" t="s">
        <v>120</v>
      </c>
      <c r="H53" s="11" t="s">
        <v>364</v>
      </c>
      <c r="I53" s="11" t="s">
        <v>162</v>
      </c>
      <c r="J53" s="11" t="s">
        <v>365</v>
      </c>
      <c r="K53" s="11" t="s">
        <v>366</v>
      </c>
      <c r="L53" s="11" t="s">
        <v>402</v>
      </c>
      <c r="M53" s="21" t="s">
        <v>62</v>
      </c>
    </row>
    <row r="54" spans="1:15" ht="75">
      <c r="A54" s="29">
        <f t="shared" si="0"/>
        <v>52</v>
      </c>
      <c r="B54" s="11" t="s">
        <v>361</v>
      </c>
      <c r="C54" s="11">
        <v>2016</v>
      </c>
      <c r="D54" s="11" t="s">
        <v>363</v>
      </c>
      <c r="E54" s="11" t="s">
        <v>40</v>
      </c>
      <c r="F54" s="11" t="s">
        <v>157</v>
      </c>
      <c r="G54" s="11" t="s">
        <v>120</v>
      </c>
      <c r="H54" s="11" t="s">
        <v>364</v>
      </c>
      <c r="I54" s="11" t="s">
        <v>162</v>
      </c>
      <c r="J54" s="11" t="s">
        <v>365</v>
      </c>
      <c r="K54" s="11" t="s">
        <v>367</v>
      </c>
      <c r="L54" s="11" t="s">
        <v>402</v>
      </c>
      <c r="M54" s="21" t="s">
        <v>62</v>
      </c>
    </row>
    <row r="55" spans="1:15" ht="180">
      <c r="A55" s="29">
        <f t="shared" si="0"/>
        <v>53</v>
      </c>
      <c r="B55" s="11" t="s">
        <v>373</v>
      </c>
      <c r="C55" s="11">
        <v>2005</v>
      </c>
      <c r="D55" s="11" t="s">
        <v>374</v>
      </c>
      <c r="E55" s="11" t="s">
        <v>40</v>
      </c>
      <c r="F55" s="11" t="s">
        <v>42</v>
      </c>
      <c r="G55" s="11" t="s">
        <v>120</v>
      </c>
      <c r="H55" s="11" t="s">
        <v>80</v>
      </c>
      <c r="I55" s="11" t="s">
        <v>81</v>
      </c>
      <c r="J55" s="11" t="s">
        <v>93</v>
      </c>
      <c r="K55" s="11" t="s">
        <v>375</v>
      </c>
      <c r="L55" s="11" t="s">
        <v>402</v>
      </c>
      <c r="M55" s="21" t="s">
        <v>62</v>
      </c>
    </row>
    <row r="56" spans="1:15" s="27" customFormat="1">
      <c r="A56" s="29">
        <f t="shared" si="0"/>
        <v>54</v>
      </c>
    </row>
    <row r="57" spans="1:15" ht="105">
      <c r="A57" s="29">
        <f t="shared" si="0"/>
        <v>55</v>
      </c>
      <c r="B57" s="11" t="s">
        <v>382</v>
      </c>
      <c r="C57" s="11">
        <v>2018</v>
      </c>
      <c r="D57" s="11" t="s">
        <v>381</v>
      </c>
      <c r="E57" s="11" t="s">
        <v>40</v>
      </c>
      <c r="F57" s="11" t="s">
        <v>42</v>
      </c>
      <c r="G57" s="11" t="s">
        <v>120</v>
      </c>
      <c r="H57" s="11" t="s">
        <v>80</v>
      </c>
      <c r="I57" s="11" t="s">
        <v>81</v>
      </c>
      <c r="J57" s="11" t="s">
        <v>93</v>
      </c>
      <c r="K57" s="11" t="s">
        <v>383</v>
      </c>
      <c r="L57" s="11" t="s">
        <v>402</v>
      </c>
      <c r="M57" s="21" t="s">
        <v>140</v>
      </c>
      <c r="N57" s="21" t="s">
        <v>149</v>
      </c>
    </row>
    <row r="58" spans="1:15" ht="90">
      <c r="A58" s="29">
        <f t="shared" si="0"/>
        <v>56</v>
      </c>
      <c r="B58" s="11" t="s">
        <v>393</v>
      </c>
      <c r="C58" s="11">
        <v>2018</v>
      </c>
      <c r="D58" s="11" t="s">
        <v>392</v>
      </c>
      <c r="E58" s="11" t="s">
        <v>40</v>
      </c>
      <c r="F58" s="11" t="s">
        <v>42</v>
      </c>
      <c r="G58" s="11" t="s">
        <v>120</v>
      </c>
      <c r="H58" s="11" t="s">
        <v>80</v>
      </c>
      <c r="I58" s="11" t="s">
        <v>394</v>
      </c>
      <c r="J58" s="11" t="s">
        <v>93</v>
      </c>
      <c r="K58" s="11" t="s">
        <v>395</v>
      </c>
      <c r="L58" s="11" t="s">
        <v>402</v>
      </c>
      <c r="M58" s="21" t="s">
        <v>140</v>
      </c>
    </row>
    <row r="59" spans="1:15" s="27" customFormat="1">
      <c r="A59" s="29">
        <f t="shared" si="0"/>
        <v>57</v>
      </c>
    </row>
    <row r="60" spans="1:15" ht="105">
      <c r="A60" s="29">
        <f t="shared" si="0"/>
        <v>58</v>
      </c>
      <c r="B60" s="11" t="s">
        <v>400</v>
      </c>
      <c r="C60" s="11">
        <v>2014</v>
      </c>
      <c r="D60" s="11" t="s">
        <v>399</v>
      </c>
      <c r="E60" s="11" t="s">
        <v>40</v>
      </c>
      <c r="F60" s="11" t="s">
        <v>42</v>
      </c>
      <c r="G60" s="11" t="s">
        <v>120</v>
      </c>
      <c r="H60" s="11" t="s">
        <v>364</v>
      </c>
      <c r="I60" s="11" t="s">
        <v>81</v>
      </c>
      <c r="J60" s="11" t="s">
        <v>138</v>
      </c>
      <c r="K60" s="11" t="s">
        <v>401</v>
      </c>
      <c r="L60" s="11" t="s">
        <v>408</v>
      </c>
      <c r="M60" s="21" t="s">
        <v>403</v>
      </c>
      <c r="N60" s="21" t="s">
        <v>62</v>
      </c>
    </row>
    <row r="61" spans="1:15" ht="75">
      <c r="A61" s="29">
        <f t="shared" si="0"/>
        <v>59</v>
      </c>
      <c r="B61" s="11" t="s">
        <v>409</v>
      </c>
      <c r="C61" s="11">
        <v>2014</v>
      </c>
      <c r="D61" s="11" t="s">
        <v>410</v>
      </c>
      <c r="E61" s="11" t="s">
        <v>40</v>
      </c>
      <c r="F61" s="11" t="s">
        <v>42</v>
      </c>
      <c r="G61" s="11" t="s">
        <v>120</v>
      </c>
      <c r="H61" s="11" t="s">
        <v>80</v>
      </c>
      <c r="I61" s="11" t="s">
        <v>81</v>
      </c>
      <c r="J61" s="11" t="s">
        <v>411</v>
      </c>
      <c r="K61" s="11" t="s">
        <v>412</v>
      </c>
      <c r="L61" s="11" t="s">
        <v>402</v>
      </c>
      <c r="M61" s="21" t="s">
        <v>250</v>
      </c>
    </row>
    <row r="62" spans="1:15" ht="60">
      <c r="A62" s="29">
        <f t="shared" si="0"/>
        <v>60</v>
      </c>
      <c r="B62" s="11" t="s">
        <v>416</v>
      </c>
      <c r="C62" s="11">
        <v>2014</v>
      </c>
      <c r="D62" s="11" t="s">
        <v>417</v>
      </c>
      <c r="E62" s="11" t="s">
        <v>40</v>
      </c>
      <c r="F62" s="11" t="s">
        <v>42</v>
      </c>
      <c r="G62" s="11" t="s">
        <v>120</v>
      </c>
      <c r="H62" s="11" t="s">
        <v>80</v>
      </c>
      <c r="I62" s="11" t="s">
        <v>421</v>
      </c>
      <c r="J62" s="11" t="s">
        <v>93</v>
      </c>
      <c r="K62" s="11" t="s">
        <v>418</v>
      </c>
      <c r="L62" s="11" t="s">
        <v>402</v>
      </c>
      <c r="M62" s="21" t="s">
        <v>62</v>
      </c>
      <c r="N62" s="21" t="s">
        <v>140</v>
      </c>
    </row>
    <row r="63" spans="1:15" ht="255">
      <c r="A63" s="29">
        <f t="shared" si="0"/>
        <v>61</v>
      </c>
      <c r="B63" s="11" t="s">
        <v>422</v>
      </c>
      <c r="C63" s="11">
        <v>2010</v>
      </c>
      <c r="D63" s="11" t="s">
        <v>423</v>
      </c>
      <c r="E63" s="11" t="s">
        <v>40</v>
      </c>
      <c r="F63" s="11" t="s">
        <v>42</v>
      </c>
      <c r="G63" s="11" t="s">
        <v>120</v>
      </c>
      <c r="H63" s="11" t="s">
        <v>80</v>
      </c>
      <c r="I63" s="11" t="s">
        <v>81</v>
      </c>
      <c r="J63" s="11" t="s">
        <v>158</v>
      </c>
      <c r="K63" s="11" t="s">
        <v>424</v>
      </c>
      <c r="L63" s="11" t="s">
        <v>402</v>
      </c>
      <c r="M63" s="21" t="s">
        <v>62</v>
      </c>
    </row>
    <row r="64" spans="1:15" s="27" customFormat="1">
      <c r="A64" s="29">
        <f t="shared" si="0"/>
        <v>62</v>
      </c>
    </row>
    <row r="65" spans="1:16" ht="60">
      <c r="A65" s="29">
        <f t="shared" si="0"/>
        <v>63</v>
      </c>
      <c r="B65" s="11" t="s">
        <v>429</v>
      </c>
      <c r="C65" s="11">
        <v>2015</v>
      </c>
      <c r="D65" s="11" t="s">
        <v>428</v>
      </c>
      <c r="E65" s="11" t="s">
        <v>40</v>
      </c>
      <c r="F65" s="11" t="s">
        <v>42</v>
      </c>
      <c r="G65" s="11" t="s">
        <v>120</v>
      </c>
      <c r="H65" s="11" t="s">
        <v>80</v>
      </c>
      <c r="I65" s="11" t="s">
        <v>81</v>
      </c>
      <c r="J65" s="11" t="s">
        <v>93</v>
      </c>
      <c r="K65" s="11" t="s">
        <v>430</v>
      </c>
      <c r="L65" s="11" t="s">
        <v>402</v>
      </c>
      <c r="M65" s="21" t="s">
        <v>140</v>
      </c>
    </row>
    <row r="66" spans="1:16" ht="45">
      <c r="A66" s="29">
        <f t="shared" ref="A66:A73" si="1">A67-1</f>
        <v>64</v>
      </c>
      <c r="B66" s="11" t="s">
        <v>433</v>
      </c>
      <c r="C66" s="11">
        <v>2013</v>
      </c>
      <c r="D66" s="11" t="s">
        <v>434</v>
      </c>
      <c r="E66" s="11" t="s">
        <v>40</v>
      </c>
      <c r="F66" s="11" t="s">
        <v>42</v>
      </c>
      <c r="G66" s="11" t="s">
        <v>120</v>
      </c>
      <c r="H66" s="11" t="s">
        <v>80</v>
      </c>
      <c r="I66" s="11" t="s">
        <v>81</v>
      </c>
      <c r="J66" s="11" t="s">
        <v>93</v>
      </c>
      <c r="K66" s="11" t="s">
        <v>435</v>
      </c>
      <c r="L66" s="11" t="s">
        <v>402</v>
      </c>
      <c r="M66" s="21" t="s">
        <v>140</v>
      </c>
    </row>
    <row r="67" spans="1:16" ht="45">
      <c r="A67" s="29">
        <f t="shared" si="1"/>
        <v>65</v>
      </c>
      <c r="B67" s="11" t="s">
        <v>441</v>
      </c>
      <c r="C67" s="11">
        <v>2007</v>
      </c>
      <c r="D67" s="11" t="s">
        <v>442</v>
      </c>
      <c r="E67" s="11" t="s">
        <v>40</v>
      </c>
      <c r="F67" s="11" t="s">
        <v>42</v>
      </c>
      <c r="G67" s="11" t="s">
        <v>120</v>
      </c>
      <c r="H67" s="11" t="s">
        <v>80</v>
      </c>
      <c r="I67" s="11" t="s">
        <v>81</v>
      </c>
      <c r="J67" s="11" t="s">
        <v>158</v>
      </c>
      <c r="K67" s="11" t="s">
        <v>443</v>
      </c>
      <c r="L67" s="11" t="s">
        <v>402</v>
      </c>
      <c r="M67" s="21" t="s">
        <v>140</v>
      </c>
      <c r="N67" s="21" t="s">
        <v>44</v>
      </c>
    </row>
    <row r="68" spans="1:16" ht="105">
      <c r="A68" s="29">
        <f t="shared" si="1"/>
        <v>66</v>
      </c>
      <c r="B68" s="11" t="s">
        <v>448</v>
      </c>
      <c r="C68" s="11">
        <v>2005</v>
      </c>
      <c r="D68" s="11" t="s">
        <v>449</v>
      </c>
      <c r="E68" s="11" t="s">
        <v>40</v>
      </c>
      <c r="F68" s="11" t="s">
        <v>42</v>
      </c>
      <c r="G68" s="11" t="s">
        <v>120</v>
      </c>
      <c r="H68" s="11" t="s">
        <v>121</v>
      </c>
      <c r="I68" s="11" t="s">
        <v>81</v>
      </c>
      <c r="J68" s="11" t="s">
        <v>122</v>
      </c>
      <c r="K68" s="11" t="s">
        <v>121</v>
      </c>
      <c r="L68" s="11" t="s">
        <v>402</v>
      </c>
      <c r="M68" s="21" t="s">
        <v>140</v>
      </c>
      <c r="N68" s="21" t="s">
        <v>62</v>
      </c>
    </row>
    <row r="69" spans="1:16" s="27" customFormat="1">
      <c r="A69" s="29">
        <f t="shared" si="1"/>
        <v>67</v>
      </c>
    </row>
    <row r="70" spans="1:16" ht="60">
      <c r="A70" s="29">
        <f t="shared" si="1"/>
        <v>68</v>
      </c>
      <c r="B70" s="11" t="s">
        <v>453</v>
      </c>
      <c r="C70" s="11">
        <v>2002</v>
      </c>
      <c r="D70" s="11" t="s">
        <v>454</v>
      </c>
      <c r="E70" s="11" t="s">
        <v>40</v>
      </c>
      <c r="F70" s="11" t="s">
        <v>42</v>
      </c>
      <c r="G70" s="11" t="s">
        <v>120</v>
      </c>
      <c r="H70" s="11" t="s">
        <v>364</v>
      </c>
      <c r="I70" s="11" t="s">
        <v>81</v>
      </c>
      <c r="J70" s="11" t="s">
        <v>365</v>
      </c>
      <c r="K70" s="11" t="s">
        <v>455</v>
      </c>
      <c r="L70" s="11" t="s">
        <v>402</v>
      </c>
      <c r="M70" s="21" t="s">
        <v>44</v>
      </c>
    </row>
    <row r="71" spans="1:16" ht="60">
      <c r="A71" s="29">
        <f t="shared" si="1"/>
        <v>69</v>
      </c>
      <c r="B71" s="11" t="s">
        <v>457</v>
      </c>
      <c r="C71" s="11">
        <v>2018</v>
      </c>
      <c r="D71" s="11" t="s">
        <v>458</v>
      </c>
      <c r="E71" s="11" t="s">
        <v>40</v>
      </c>
      <c r="F71" s="11" t="s">
        <v>42</v>
      </c>
      <c r="G71" s="11" t="s">
        <v>120</v>
      </c>
      <c r="H71" s="11" t="s">
        <v>122</v>
      </c>
      <c r="I71" s="11" t="s">
        <v>81</v>
      </c>
      <c r="J71" s="11" t="s">
        <v>121</v>
      </c>
      <c r="K71" s="11" t="s">
        <v>121</v>
      </c>
      <c r="L71" s="11" t="s">
        <v>402</v>
      </c>
      <c r="M71" s="21" t="s">
        <v>140</v>
      </c>
    </row>
    <row r="72" spans="1:16" s="27" customFormat="1">
      <c r="A72" s="29">
        <f t="shared" si="1"/>
        <v>70</v>
      </c>
    </row>
    <row r="73" spans="1:16" ht="45">
      <c r="A73" s="29">
        <f t="shared" si="1"/>
        <v>71</v>
      </c>
      <c r="B73" s="11" t="s">
        <v>460</v>
      </c>
      <c r="C73" s="11">
        <v>2007</v>
      </c>
      <c r="D73" s="11" t="s">
        <v>461</v>
      </c>
      <c r="E73" s="11" t="s">
        <v>41</v>
      </c>
      <c r="F73" s="11" t="s">
        <v>42</v>
      </c>
      <c r="G73" s="11" t="s">
        <v>120</v>
      </c>
      <c r="H73" s="11" t="s">
        <v>121</v>
      </c>
      <c r="I73" s="11" t="s">
        <v>81</v>
      </c>
      <c r="J73" s="11" t="s">
        <v>121</v>
      </c>
      <c r="K73" s="11" t="s">
        <v>121</v>
      </c>
      <c r="L73" s="11" t="s">
        <v>402</v>
      </c>
      <c r="M73" s="21" t="s">
        <v>140</v>
      </c>
      <c r="N73" s="21" t="s">
        <v>62</v>
      </c>
      <c r="O73" s="21" t="s">
        <v>44</v>
      </c>
      <c r="P73" s="9" t="s">
        <v>54</v>
      </c>
    </row>
    <row r="74" spans="1:16" s="27" customFormat="1">
      <c r="A74" s="29">
        <f>A75-1</f>
        <v>72</v>
      </c>
    </row>
    <row r="75" spans="1:16" ht="75">
      <c r="A75" s="29">
        <v>73</v>
      </c>
      <c r="B75" s="11" t="s">
        <v>495</v>
      </c>
      <c r="C75" s="11">
        <v>2013</v>
      </c>
      <c r="D75" s="11" t="s">
        <v>496</v>
      </c>
      <c r="E75" s="11" t="s">
        <v>40</v>
      </c>
      <c r="F75" s="11" t="s">
        <v>42</v>
      </c>
      <c r="G75" s="11" t="s">
        <v>120</v>
      </c>
      <c r="H75" s="11" t="s">
        <v>80</v>
      </c>
      <c r="I75" s="11" t="s">
        <v>81</v>
      </c>
      <c r="J75" s="11" t="s">
        <v>158</v>
      </c>
      <c r="K75" s="11" t="s">
        <v>497</v>
      </c>
      <c r="L75" s="11" t="s">
        <v>402</v>
      </c>
      <c r="M75" s="21" t="s">
        <v>140</v>
      </c>
    </row>
    <row r="76" spans="1:16" ht="60">
      <c r="A76" s="29">
        <v>74</v>
      </c>
      <c r="B76" s="11" t="s">
        <v>500</v>
      </c>
      <c r="C76" s="11">
        <v>2016</v>
      </c>
      <c r="D76" s="11" t="s">
        <v>501</v>
      </c>
      <c r="E76" s="11" t="s">
        <v>41</v>
      </c>
      <c r="F76" s="11" t="s">
        <v>157</v>
      </c>
      <c r="G76" s="11" t="s">
        <v>120</v>
      </c>
      <c r="H76" s="11" t="s">
        <v>121</v>
      </c>
      <c r="I76" s="11" t="s">
        <v>162</v>
      </c>
      <c r="J76" s="11" t="s">
        <v>502</v>
      </c>
      <c r="K76" s="11" t="s">
        <v>121</v>
      </c>
      <c r="L76" s="11" t="s">
        <v>402</v>
      </c>
      <c r="M76" s="21" t="s">
        <v>62</v>
      </c>
    </row>
    <row r="77" spans="1:16" ht="120">
      <c r="A77" s="29">
        <v>75</v>
      </c>
      <c r="B77" s="11" t="s">
        <v>504</v>
      </c>
      <c r="C77" s="11">
        <v>2019</v>
      </c>
      <c r="D77" s="11" t="s">
        <v>505</v>
      </c>
      <c r="E77" s="11" t="s">
        <v>40</v>
      </c>
      <c r="F77" s="11" t="s">
        <v>42</v>
      </c>
      <c r="G77" s="11" t="s">
        <v>120</v>
      </c>
      <c r="H77" s="11" t="s">
        <v>364</v>
      </c>
      <c r="I77" s="11" t="s">
        <v>162</v>
      </c>
      <c r="J77" s="11" t="s">
        <v>506</v>
      </c>
      <c r="K77" s="11" t="s">
        <v>507</v>
      </c>
      <c r="L77" s="11" t="s">
        <v>402</v>
      </c>
      <c r="M77" s="21" t="s">
        <v>62</v>
      </c>
    </row>
    <row r="78" spans="1:16" ht="60">
      <c r="A78" s="29">
        <v>76</v>
      </c>
      <c r="B78" s="11" t="s">
        <v>522</v>
      </c>
      <c r="C78" s="11">
        <v>2020</v>
      </c>
      <c r="D78" s="11" t="s">
        <v>523</v>
      </c>
      <c r="E78" s="11" t="s">
        <v>40</v>
      </c>
      <c r="F78" s="11" t="s">
        <v>42</v>
      </c>
      <c r="G78" s="11" t="s">
        <v>120</v>
      </c>
      <c r="H78" s="11" t="s">
        <v>80</v>
      </c>
      <c r="I78" s="11" t="s">
        <v>524</v>
      </c>
      <c r="J78" s="11" t="s">
        <v>411</v>
      </c>
      <c r="K78" s="11" t="s">
        <v>525</v>
      </c>
      <c r="M78" s="21" t="s">
        <v>149</v>
      </c>
    </row>
    <row r="79" spans="1:16" ht="90">
      <c r="A79" s="29">
        <v>77</v>
      </c>
      <c r="B79" s="11" t="s">
        <v>530</v>
      </c>
      <c r="C79" s="11">
        <v>2021</v>
      </c>
      <c r="D79" s="11" t="s">
        <v>531</v>
      </c>
      <c r="E79" s="11" t="s">
        <v>40</v>
      </c>
      <c r="F79" s="11" t="s">
        <v>42</v>
      </c>
      <c r="G79" s="11" t="s">
        <v>120</v>
      </c>
      <c r="H79" s="11" t="s">
        <v>80</v>
      </c>
      <c r="I79" s="11" t="s">
        <v>532</v>
      </c>
      <c r="J79" s="11" t="s">
        <v>93</v>
      </c>
      <c r="K79" s="11" t="s">
        <v>533</v>
      </c>
      <c r="M79" s="21" t="s">
        <v>149</v>
      </c>
    </row>
    <row r="80" spans="1:16" ht="90">
      <c r="A80" s="29">
        <v>78</v>
      </c>
      <c r="B80" s="11" t="s">
        <v>537</v>
      </c>
      <c r="C80" s="11">
        <v>2021</v>
      </c>
      <c r="D80" s="11" t="s">
        <v>538</v>
      </c>
      <c r="E80" s="11" t="s">
        <v>40</v>
      </c>
      <c r="F80" s="11" t="s">
        <v>42</v>
      </c>
      <c r="G80" s="11" t="s">
        <v>120</v>
      </c>
      <c r="H80" s="11" t="s">
        <v>80</v>
      </c>
      <c r="I80" s="11" t="s">
        <v>81</v>
      </c>
      <c r="J80" s="11" t="s">
        <v>158</v>
      </c>
      <c r="K80" s="11" t="s">
        <v>539</v>
      </c>
      <c r="M80" s="21" t="s">
        <v>149</v>
      </c>
    </row>
    <row r="81" spans="1:14" ht="60">
      <c r="A81" s="29">
        <v>79</v>
      </c>
      <c r="B81" s="11" t="s">
        <v>542</v>
      </c>
      <c r="C81" s="11">
        <v>2019</v>
      </c>
      <c r="D81" s="11" t="s">
        <v>543</v>
      </c>
      <c r="E81" s="11" t="s">
        <v>40</v>
      </c>
      <c r="F81" s="11" t="s">
        <v>42</v>
      </c>
      <c r="G81" s="11" t="s">
        <v>120</v>
      </c>
      <c r="H81" s="11" t="s">
        <v>80</v>
      </c>
      <c r="I81" s="11" t="s">
        <v>81</v>
      </c>
      <c r="J81" s="11" t="s">
        <v>360</v>
      </c>
      <c r="K81" s="11" t="s">
        <v>544</v>
      </c>
      <c r="M81" s="21" t="s">
        <v>149</v>
      </c>
    </row>
    <row r="82" spans="1:14" ht="75">
      <c r="A82" s="29">
        <v>80</v>
      </c>
      <c r="B82" s="11" t="s">
        <v>545</v>
      </c>
      <c r="C82" s="11">
        <v>2019</v>
      </c>
      <c r="D82" s="11" t="s">
        <v>546</v>
      </c>
      <c r="E82" s="11" t="s">
        <v>40</v>
      </c>
      <c r="F82" s="11" t="s">
        <v>42</v>
      </c>
      <c r="G82" s="11" t="s">
        <v>120</v>
      </c>
      <c r="H82" s="11" t="s">
        <v>80</v>
      </c>
      <c r="I82" s="11" t="s">
        <v>81</v>
      </c>
      <c r="J82" s="11" t="s">
        <v>158</v>
      </c>
      <c r="K82" s="11" t="s">
        <v>547</v>
      </c>
      <c r="M82" s="21" t="s">
        <v>149</v>
      </c>
    </row>
    <row r="83" spans="1:14" ht="75">
      <c r="A83" s="29">
        <v>81</v>
      </c>
      <c r="B83" s="11" t="s">
        <v>550</v>
      </c>
      <c r="C83" s="11">
        <v>2023</v>
      </c>
      <c r="D83" s="11" t="s">
        <v>551</v>
      </c>
      <c r="E83" s="11" t="s">
        <v>40</v>
      </c>
      <c r="F83" s="11" t="s">
        <v>42</v>
      </c>
      <c r="G83" s="11" t="s">
        <v>120</v>
      </c>
      <c r="H83" s="11" t="s">
        <v>80</v>
      </c>
      <c r="I83" s="11" t="s">
        <v>552</v>
      </c>
      <c r="J83" s="11" t="s">
        <v>411</v>
      </c>
      <c r="K83" s="11" t="s">
        <v>553</v>
      </c>
      <c r="M83" s="21" t="s">
        <v>149</v>
      </c>
    </row>
    <row r="84" spans="1:14" ht="90">
      <c r="A84" s="29">
        <v>82</v>
      </c>
      <c r="B84" s="11" t="s">
        <v>555</v>
      </c>
      <c r="C84" s="11">
        <v>2020</v>
      </c>
      <c r="D84" s="11" t="s">
        <v>556</v>
      </c>
      <c r="E84" s="11" t="s">
        <v>40</v>
      </c>
      <c r="F84" s="11" t="s">
        <v>42</v>
      </c>
      <c r="G84" s="11" t="s">
        <v>120</v>
      </c>
      <c r="H84" s="11" t="s">
        <v>80</v>
      </c>
      <c r="I84" s="11" t="s">
        <v>77</v>
      </c>
      <c r="J84" s="11" t="s">
        <v>158</v>
      </c>
      <c r="K84" s="11" t="s">
        <v>557</v>
      </c>
      <c r="M84" s="21" t="s">
        <v>149</v>
      </c>
    </row>
    <row r="85" spans="1:14" ht="75">
      <c r="A85" s="29">
        <v>83</v>
      </c>
      <c r="B85" s="11" t="s">
        <v>562</v>
      </c>
      <c r="C85" s="11">
        <v>2021</v>
      </c>
      <c r="D85" s="11" t="s">
        <v>563</v>
      </c>
      <c r="E85" s="11" t="s">
        <v>40</v>
      </c>
      <c r="F85" s="11" t="s">
        <v>42</v>
      </c>
      <c r="G85" s="11" t="s">
        <v>120</v>
      </c>
      <c r="H85" s="11" t="s">
        <v>80</v>
      </c>
      <c r="I85" s="11" t="s">
        <v>564</v>
      </c>
      <c r="J85" s="11" t="s">
        <v>93</v>
      </c>
      <c r="K85" s="11" t="s">
        <v>565</v>
      </c>
      <c r="M85" s="21" t="s">
        <v>149</v>
      </c>
      <c r="N85" s="21" t="s">
        <v>561</v>
      </c>
    </row>
    <row r="86" spans="1:14" ht="45">
      <c r="A86" s="29">
        <v>84</v>
      </c>
      <c r="B86" s="11" t="s">
        <v>567</v>
      </c>
      <c r="C86" s="11">
        <v>2022</v>
      </c>
      <c r="D86" s="11" t="s">
        <v>568</v>
      </c>
      <c r="E86" s="11" t="s">
        <v>40</v>
      </c>
      <c r="F86" s="11" t="s">
        <v>42</v>
      </c>
      <c r="G86" s="11" t="s">
        <v>120</v>
      </c>
      <c r="H86" s="11" t="s">
        <v>569</v>
      </c>
      <c r="I86" s="11" t="s">
        <v>569</v>
      </c>
      <c r="J86" s="11" t="s">
        <v>569</v>
      </c>
      <c r="K86" s="11" t="s">
        <v>569</v>
      </c>
      <c r="M86" s="21" t="s">
        <v>149</v>
      </c>
    </row>
    <row r="87" spans="1:14" ht="90">
      <c r="A87" s="29">
        <v>85</v>
      </c>
      <c r="B87" s="11" t="s">
        <v>571</v>
      </c>
      <c r="C87" s="11">
        <v>2019</v>
      </c>
      <c r="D87" s="11" t="s">
        <v>572</v>
      </c>
      <c r="E87" s="11" t="s">
        <v>573</v>
      </c>
      <c r="F87" s="11" t="s">
        <v>42</v>
      </c>
      <c r="G87" s="11" t="s">
        <v>120</v>
      </c>
      <c r="H87" s="11" t="s">
        <v>80</v>
      </c>
      <c r="I87" s="11" t="s">
        <v>394</v>
      </c>
      <c r="J87" s="11" t="s">
        <v>93</v>
      </c>
      <c r="K87" s="11" t="s">
        <v>574</v>
      </c>
      <c r="M87" s="21" t="s">
        <v>149</v>
      </c>
    </row>
    <row r="88" spans="1:14" ht="120">
      <c r="A88" s="29">
        <v>86</v>
      </c>
      <c r="B88" s="11" t="s">
        <v>576</v>
      </c>
      <c r="C88" s="11">
        <v>2021</v>
      </c>
      <c r="D88" s="11" t="s">
        <v>577</v>
      </c>
      <c r="E88" s="11" t="s">
        <v>40</v>
      </c>
      <c r="F88" s="11" t="s">
        <v>42</v>
      </c>
      <c r="G88" s="11" t="s">
        <v>120</v>
      </c>
      <c r="H88" s="11" t="s">
        <v>122</v>
      </c>
      <c r="I88" s="11" t="s">
        <v>569</v>
      </c>
      <c r="J88" s="11" t="s">
        <v>578</v>
      </c>
      <c r="K88" s="11" t="s">
        <v>569</v>
      </c>
      <c r="M88" s="21" t="s">
        <v>149</v>
      </c>
    </row>
    <row r="89" spans="1:14" ht="105">
      <c r="A89" s="29">
        <v>87</v>
      </c>
      <c r="B89" s="11" t="s">
        <v>579</v>
      </c>
      <c r="C89" s="11">
        <v>2020</v>
      </c>
      <c r="D89" s="11" t="s">
        <v>580</v>
      </c>
      <c r="E89" s="11" t="s">
        <v>40</v>
      </c>
      <c r="F89" s="11" t="s">
        <v>42</v>
      </c>
      <c r="G89" s="11" t="s">
        <v>120</v>
      </c>
      <c r="H89" s="11" t="s">
        <v>80</v>
      </c>
      <c r="I89" s="11" t="s">
        <v>81</v>
      </c>
      <c r="J89" s="11" t="s">
        <v>93</v>
      </c>
      <c r="K89" s="11" t="s">
        <v>581</v>
      </c>
      <c r="M89" s="21" t="s">
        <v>149</v>
      </c>
    </row>
    <row r="90" spans="1:14" ht="90">
      <c r="A90" s="29">
        <v>88</v>
      </c>
      <c r="B90" s="11" t="s">
        <v>585</v>
      </c>
      <c r="C90" s="11">
        <v>2021</v>
      </c>
      <c r="D90" s="11" t="s">
        <v>586</v>
      </c>
      <c r="E90" s="11" t="s">
        <v>40</v>
      </c>
      <c r="F90" s="11" t="s">
        <v>42</v>
      </c>
      <c r="G90" s="11" t="s">
        <v>120</v>
      </c>
      <c r="H90" s="11" t="s">
        <v>80</v>
      </c>
      <c r="I90" s="11" t="s">
        <v>81</v>
      </c>
      <c r="J90" s="11" t="s">
        <v>411</v>
      </c>
      <c r="K90" s="11" t="s">
        <v>587</v>
      </c>
      <c r="M90" s="21" t="s">
        <v>149</v>
      </c>
    </row>
    <row r="91" spans="1:14" ht="90">
      <c r="A91" s="29">
        <v>89</v>
      </c>
      <c r="B91" s="11" t="s">
        <v>585</v>
      </c>
      <c r="C91" s="11">
        <v>2021</v>
      </c>
      <c r="D91" s="11" t="s">
        <v>589</v>
      </c>
      <c r="E91" s="11" t="s">
        <v>40</v>
      </c>
      <c r="F91" s="11" t="s">
        <v>42</v>
      </c>
      <c r="G91" s="11" t="s">
        <v>120</v>
      </c>
      <c r="H91" s="11" t="s">
        <v>80</v>
      </c>
      <c r="I91" s="11" t="s">
        <v>81</v>
      </c>
      <c r="J91" s="11" t="s">
        <v>411</v>
      </c>
      <c r="K91" s="11" t="s">
        <v>590</v>
      </c>
      <c r="M91" s="21" t="s">
        <v>149</v>
      </c>
    </row>
    <row r="92" spans="1:14" ht="90">
      <c r="A92" s="29">
        <v>90</v>
      </c>
      <c r="B92" s="11" t="s">
        <v>593</v>
      </c>
      <c r="C92" s="11">
        <v>2021</v>
      </c>
      <c r="D92" s="11" t="s">
        <v>594</v>
      </c>
      <c r="E92" s="11" t="s">
        <v>40</v>
      </c>
      <c r="F92" s="11" t="s">
        <v>42</v>
      </c>
      <c r="G92" s="11" t="s">
        <v>120</v>
      </c>
      <c r="H92" s="11" t="s">
        <v>595</v>
      </c>
      <c r="I92" s="11" t="s">
        <v>569</v>
      </c>
      <c r="J92" s="11" t="s">
        <v>595</v>
      </c>
      <c r="K92" s="11" t="s">
        <v>596</v>
      </c>
      <c r="M92" s="21" t="s">
        <v>149</v>
      </c>
    </row>
    <row r="93" spans="1:14" ht="120">
      <c r="A93" s="29">
        <v>91</v>
      </c>
      <c r="B93" s="11" t="s">
        <v>597</v>
      </c>
      <c r="C93" s="11">
        <v>2022</v>
      </c>
      <c r="D93" s="11" t="s">
        <v>600</v>
      </c>
      <c r="E93" s="11" t="s">
        <v>40</v>
      </c>
      <c r="F93" s="11" t="s">
        <v>42</v>
      </c>
      <c r="G93" s="11" t="s">
        <v>120</v>
      </c>
      <c r="H93" s="11" t="s">
        <v>80</v>
      </c>
      <c r="I93" s="11" t="s">
        <v>92</v>
      </c>
      <c r="J93" s="11" t="s">
        <v>158</v>
      </c>
      <c r="K93" s="11" t="s">
        <v>601</v>
      </c>
      <c r="M93" s="21" t="s">
        <v>149</v>
      </c>
    </row>
    <row r="94" spans="1:14" ht="45">
      <c r="A94" s="29">
        <v>92</v>
      </c>
      <c r="B94" s="11" t="s">
        <v>599</v>
      </c>
      <c r="C94" s="11">
        <v>2022</v>
      </c>
      <c r="D94" s="11" t="s">
        <v>602</v>
      </c>
      <c r="E94" s="11" t="s">
        <v>40</v>
      </c>
      <c r="F94" s="11" t="s">
        <v>42</v>
      </c>
      <c r="G94" s="11" t="s">
        <v>120</v>
      </c>
      <c r="H94" s="11" t="s">
        <v>80</v>
      </c>
      <c r="I94" s="11" t="s">
        <v>603</v>
      </c>
      <c r="J94" s="11" t="s">
        <v>93</v>
      </c>
      <c r="K94" s="11" t="s">
        <v>604</v>
      </c>
      <c r="M94" s="21" t="s">
        <v>149</v>
      </c>
    </row>
    <row r="95" spans="1:14" ht="120">
      <c r="A95" s="29">
        <v>93</v>
      </c>
      <c r="B95" s="11" t="s">
        <v>608</v>
      </c>
      <c r="C95" s="11">
        <v>2019</v>
      </c>
      <c r="D95" s="11" t="s">
        <v>609</v>
      </c>
      <c r="E95" s="11" t="s">
        <v>40</v>
      </c>
      <c r="F95" s="11" t="s">
        <v>42</v>
      </c>
      <c r="G95" s="11" t="s">
        <v>120</v>
      </c>
      <c r="H95" s="11" t="s">
        <v>80</v>
      </c>
      <c r="I95" s="11" t="s">
        <v>610</v>
      </c>
      <c r="J95" s="11" t="s">
        <v>93</v>
      </c>
      <c r="K95" s="11" t="s">
        <v>611</v>
      </c>
      <c r="M95" s="21" t="s">
        <v>149</v>
      </c>
    </row>
    <row r="96" spans="1:14" ht="75">
      <c r="A96" s="29">
        <v>94</v>
      </c>
      <c r="B96" s="11" t="s">
        <v>613</v>
      </c>
      <c r="C96" s="11">
        <v>2019</v>
      </c>
      <c r="D96" s="11" t="s">
        <v>614</v>
      </c>
      <c r="E96" s="11" t="s">
        <v>40</v>
      </c>
      <c r="F96" s="11" t="s">
        <v>42</v>
      </c>
      <c r="G96" s="11" t="s">
        <v>120</v>
      </c>
      <c r="H96" s="11" t="s">
        <v>80</v>
      </c>
      <c r="I96" s="11" t="s">
        <v>162</v>
      </c>
      <c r="J96" s="11" t="s">
        <v>411</v>
      </c>
      <c r="K96" s="11" t="s">
        <v>615</v>
      </c>
      <c r="M96" s="21" t="s">
        <v>149</v>
      </c>
    </row>
    <row r="97" spans="1:14" ht="90">
      <c r="A97" s="29">
        <v>95</v>
      </c>
      <c r="B97" s="11" t="s">
        <v>618</v>
      </c>
      <c r="C97" s="11">
        <v>2021</v>
      </c>
      <c r="D97" s="11" t="s">
        <v>619</v>
      </c>
      <c r="E97" s="11" t="s">
        <v>40</v>
      </c>
      <c r="F97" s="11" t="s">
        <v>42</v>
      </c>
      <c r="G97" s="11" t="s">
        <v>120</v>
      </c>
      <c r="H97" s="11" t="s">
        <v>80</v>
      </c>
      <c r="I97" s="11" t="s">
        <v>81</v>
      </c>
      <c r="J97" s="11" t="s">
        <v>93</v>
      </c>
      <c r="K97" s="11" t="s">
        <v>620</v>
      </c>
      <c r="M97" s="21" t="s">
        <v>149</v>
      </c>
    </row>
    <row r="98" spans="1:14" ht="75">
      <c r="A98" s="29">
        <v>96</v>
      </c>
      <c r="B98" s="11" t="s">
        <v>621</v>
      </c>
      <c r="C98" s="11">
        <v>2020</v>
      </c>
      <c r="D98" s="11" t="s">
        <v>622</v>
      </c>
      <c r="E98" s="11" t="s">
        <v>40</v>
      </c>
      <c r="F98" s="11" t="s">
        <v>42</v>
      </c>
      <c r="G98" s="11" t="s">
        <v>120</v>
      </c>
      <c r="H98" s="11" t="s">
        <v>80</v>
      </c>
      <c r="I98" s="11" t="s">
        <v>92</v>
      </c>
      <c r="J98" s="11" t="s">
        <v>93</v>
      </c>
      <c r="K98" s="11" t="s">
        <v>623</v>
      </c>
      <c r="M98" s="21" t="s">
        <v>149</v>
      </c>
    </row>
    <row r="99" spans="1:14" ht="120">
      <c r="A99" s="29">
        <v>97</v>
      </c>
      <c r="B99" s="11" t="s">
        <v>627</v>
      </c>
      <c r="C99" s="11">
        <v>2019</v>
      </c>
      <c r="D99" s="11" t="s">
        <v>626</v>
      </c>
      <c r="E99" s="11" t="s">
        <v>40</v>
      </c>
      <c r="F99" s="11" t="s">
        <v>42</v>
      </c>
      <c r="G99" s="11" t="s">
        <v>120</v>
      </c>
      <c r="H99" s="11" t="s">
        <v>80</v>
      </c>
      <c r="I99" s="11" t="s">
        <v>77</v>
      </c>
      <c r="J99" s="11" t="s">
        <v>411</v>
      </c>
      <c r="K99" s="11" t="s">
        <v>628</v>
      </c>
      <c r="M99" s="21" t="s">
        <v>149</v>
      </c>
    </row>
    <row r="100" spans="1:14" ht="45">
      <c r="A100" s="29">
        <v>98</v>
      </c>
      <c r="B100" s="11" t="s">
        <v>631</v>
      </c>
      <c r="C100" s="11">
        <v>2022</v>
      </c>
      <c r="D100" s="11" t="s">
        <v>630</v>
      </c>
      <c r="E100" s="11" t="s">
        <v>40</v>
      </c>
      <c r="F100" s="11" t="s">
        <v>42</v>
      </c>
      <c r="G100" s="11" t="s">
        <v>120</v>
      </c>
      <c r="H100" s="11" t="s">
        <v>80</v>
      </c>
      <c r="I100" s="11" t="s">
        <v>81</v>
      </c>
      <c r="J100" s="11" t="s">
        <v>93</v>
      </c>
      <c r="K100" s="11" t="s">
        <v>632</v>
      </c>
      <c r="M100" s="21" t="s">
        <v>149</v>
      </c>
    </row>
    <row r="101" spans="1:14" ht="75">
      <c r="A101" s="29">
        <v>99</v>
      </c>
      <c r="B101" s="11" t="s">
        <v>634</v>
      </c>
      <c r="C101" s="11">
        <v>2022</v>
      </c>
      <c r="D101" s="11" t="s">
        <v>635</v>
      </c>
      <c r="E101" s="11" t="s">
        <v>40</v>
      </c>
      <c r="F101" s="11" t="s">
        <v>42</v>
      </c>
      <c r="G101" s="11" t="s">
        <v>120</v>
      </c>
      <c r="H101" s="11" t="s">
        <v>80</v>
      </c>
      <c r="I101" s="11" t="s">
        <v>92</v>
      </c>
      <c r="J101" s="11" t="s">
        <v>93</v>
      </c>
      <c r="K101" s="11" t="s">
        <v>636</v>
      </c>
      <c r="M101" s="21" t="s">
        <v>149</v>
      </c>
    </row>
    <row r="102" spans="1:14" ht="90">
      <c r="A102" s="29">
        <v>100</v>
      </c>
      <c r="B102" s="11" t="s">
        <v>639</v>
      </c>
      <c r="C102" s="11">
        <v>2021</v>
      </c>
      <c r="D102" s="11" t="s">
        <v>640</v>
      </c>
      <c r="E102" s="11" t="s">
        <v>40</v>
      </c>
      <c r="F102" s="11" t="s">
        <v>42</v>
      </c>
      <c r="G102" s="11" t="s">
        <v>120</v>
      </c>
      <c r="H102" s="11" t="s">
        <v>121</v>
      </c>
      <c r="I102" s="11" t="s">
        <v>569</v>
      </c>
      <c r="J102" s="11" t="s">
        <v>595</v>
      </c>
      <c r="K102" s="11" t="s">
        <v>569</v>
      </c>
      <c r="M102" s="21" t="s">
        <v>149</v>
      </c>
    </row>
    <row r="103" spans="1:14" ht="60">
      <c r="A103" s="29">
        <v>101</v>
      </c>
      <c r="B103" s="11" t="s">
        <v>641</v>
      </c>
      <c r="C103" s="11">
        <v>2019</v>
      </c>
      <c r="D103" s="11" t="s">
        <v>642</v>
      </c>
      <c r="E103" s="11" t="s">
        <v>40</v>
      </c>
      <c r="F103" s="11" t="s">
        <v>42</v>
      </c>
      <c r="G103" s="11" t="s">
        <v>120</v>
      </c>
      <c r="H103" s="11" t="s">
        <v>80</v>
      </c>
      <c r="I103" s="11" t="s">
        <v>564</v>
      </c>
      <c r="J103" s="11" t="s">
        <v>158</v>
      </c>
      <c r="K103" s="11" t="s">
        <v>643</v>
      </c>
      <c r="M103" s="21" t="s">
        <v>149</v>
      </c>
    </row>
    <row r="104" spans="1:14" ht="60">
      <c r="A104" s="29">
        <v>102</v>
      </c>
      <c r="B104" s="11" t="s">
        <v>646</v>
      </c>
      <c r="C104" s="11">
        <v>2022</v>
      </c>
      <c r="D104" s="11" t="s">
        <v>647</v>
      </c>
      <c r="E104" s="11" t="s">
        <v>40</v>
      </c>
      <c r="F104" s="11" t="s">
        <v>42</v>
      </c>
      <c r="G104" s="11" t="s">
        <v>120</v>
      </c>
      <c r="H104" s="11" t="s">
        <v>80</v>
      </c>
      <c r="I104" s="11" t="s">
        <v>81</v>
      </c>
      <c r="J104" s="11" t="s">
        <v>93</v>
      </c>
      <c r="K104" s="11" t="s">
        <v>649</v>
      </c>
      <c r="M104" s="21" t="s">
        <v>149</v>
      </c>
    </row>
    <row r="105" spans="1:14" ht="90">
      <c r="A105" s="29">
        <v>103</v>
      </c>
      <c r="B105" s="11" t="s">
        <v>652</v>
      </c>
      <c r="C105" s="11">
        <v>2020</v>
      </c>
      <c r="D105" s="11" t="s">
        <v>653</v>
      </c>
      <c r="E105" s="11" t="s">
        <v>40</v>
      </c>
      <c r="F105" s="11" t="s">
        <v>42</v>
      </c>
      <c r="G105" s="11" t="s">
        <v>120</v>
      </c>
      <c r="H105" s="11" t="s">
        <v>80</v>
      </c>
      <c r="I105" s="11" t="s">
        <v>81</v>
      </c>
      <c r="J105" s="11" t="s">
        <v>158</v>
      </c>
      <c r="K105" s="11" t="s">
        <v>654</v>
      </c>
      <c r="M105" s="21" t="s">
        <v>149</v>
      </c>
    </row>
    <row r="106" spans="1:14" ht="105">
      <c r="A106" s="29">
        <v>104</v>
      </c>
      <c r="B106" s="11" t="s">
        <v>657</v>
      </c>
      <c r="C106" s="11">
        <v>2020</v>
      </c>
      <c r="D106" s="11" t="s">
        <v>658</v>
      </c>
      <c r="E106" s="11" t="s">
        <v>40</v>
      </c>
      <c r="F106" s="11" t="s">
        <v>42</v>
      </c>
      <c r="G106" s="11" t="s">
        <v>120</v>
      </c>
      <c r="H106" s="11" t="s">
        <v>80</v>
      </c>
      <c r="I106" s="11" t="s">
        <v>81</v>
      </c>
      <c r="J106" s="11" t="s">
        <v>158</v>
      </c>
      <c r="K106" s="11" t="s">
        <v>659</v>
      </c>
      <c r="M106" s="21" t="s">
        <v>149</v>
      </c>
      <c r="N106" s="21" t="s">
        <v>62</v>
      </c>
    </row>
    <row r="107" spans="1:14" ht="90">
      <c r="A107" s="29">
        <v>105</v>
      </c>
      <c r="B107" s="11" t="s">
        <v>660</v>
      </c>
      <c r="C107" s="11">
        <v>2019</v>
      </c>
      <c r="D107" s="11" t="s">
        <v>661</v>
      </c>
      <c r="E107" s="11" t="s">
        <v>40</v>
      </c>
      <c r="F107" s="11" t="s">
        <v>42</v>
      </c>
      <c r="G107" s="11" t="s">
        <v>120</v>
      </c>
      <c r="H107" s="11" t="s">
        <v>80</v>
      </c>
      <c r="I107" s="11" t="s">
        <v>81</v>
      </c>
      <c r="J107" s="11" t="s">
        <v>158</v>
      </c>
      <c r="K107" s="11" t="s">
        <v>662</v>
      </c>
      <c r="M107" s="21" t="s">
        <v>149</v>
      </c>
    </row>
    <row r="108" spans="1:14" ht="105">
      <c r="A108" s="29">
        <v>106</v>
      </c>
      <c r="B108" s="11" t="s">
        <v>665</v>
      </c>
      <c r="C108" s="11">
        <v>2023</v>
      </c>
      <c r="D108" s="11" t="s">
        <v>667</v>
      </c>
      <c r="E108" s="11" t="s">
        <v>40</v>
      </c>
      <c r="F108" s="11" t="s">
        <v>42</v>
      </c>
      <c r="G108" s="11" t="s">
        <v>120</v>
      </c>
      <c r="H108" s="11" t="s">
        <v>80</v>
      </c>
      <c r="I108" s="11" t="s">
        <v>81</v>
      </c>
      <c r="J108" s="11" t="s">
        <v>158</v>
      </c>
      <c r="K108" s="11" t="s">
        <v>666</v>
      </c>
      <c r="M108" s="21" t="s">
        <v>149</v>
      </c>
    </row>
    <row r="109" spans="1:14" ht="75">
      <c r="A109" s="29">
        <v>107</v>
      </c>
      <c r="B109" s="11" t="s">
        <v>669</v>
      </c>
      <c r="C109" s="11">
        <v>2021</v>
      </c>
      <c r="D109" s="11" t="s">
        <v>670</v>
      </c>
      <c r="E109" s="11" t="s">
        <v>40</v>
      </c>
      <c r="F109" s="11" t="s">
        <v>91</v>
      </c>
      <c r="G109" s="11" t="s">
        <v>120</v>
      </c>
      <c r="H109" s="11" t="s">
        <v>80</v>
      </c>
      <c r="I109" s="11" t="s">
        <v>671</v>
      </c>
      <c r="J109" s="11" t="s">
        <v>93</v>
      </c>
      <c r="K109" s="11" t="s">
        <v>672</v>
      </c>
      <c r="M109" s="21" t="s">
        <v>149</v>
      </c>
    </row>
    <row r="110" spans="1:14" ht="75">
      <c r="A110" s="29">
        <v>108</v>
      </c>
      <c r="B110" s="11" t="s">
        <v>673</v>
      </c>
      <c r="C110" s="11">
        <v>2023</v>
      </c>
      <c r="D110" s="11" t="s">
        <v>674</v>
      </c>
      <c r="E110" s="11" t="s">
        <v>40</v>
      </c>
      <c r="F110" s="11" t="s">
        <v>157</v>
      </c>
      <c r="G110" s="11" t="s">
        <v>120</v>
      </c>
      <c r="H110" s="11" t="s">
        <v>80</v>
      </c>
      <c r="I110" s="11" t="s">
        <v>162</v>
      </c>
      <c r="J110" s="11" t="s">
        <v>158</v>
      </c>
      <c r="K110" s="11" t="s">
        <v>675</v>
      </c>
      <c r="M110" s="21" t="s">
        <v>149</v>
      </c>
    </row>
    <row r="111" spans="1:14" ht="150">
      <c r="A111" s="29">
        <v>109</v>
      </c>
      <c r="B111" s="11" t="s">
        <v>677</v>
      </c>
      <c r="C111" s="11">
        <v>2021</v>
      </c>
      <c r="D111" s="11" t="s">
        <v>678</v>
      </c>
      <c r="E111" s="11" t="s">
        <v>40</v>
      </c>
      <c r="F111" s="11" t="s">
        <v>42</v>
      </c>
      <c r="G111" s="11" t="s">
        <v>120</v>
      </c>
      <c r="H111" s="11" t="s">
        <v>80</v>
      </c>
      <c r="I111" s="11" t="s">
        <v>552</v>
      </c>
      <c r="J111" s="11" t="s">
        <v>158</v>
      </c>
      <c r="K111" s="11" t="s">
        <v>679</v>
      </c>
      <c r="M111" s="21" t="s">
        <v>149</v>
      </c>
    </row>
    <row r="112" spans="1:14" ht="105">
      <c r="A112" s="29">
        <v>110</v>
      </c>
      <c r="B112" s="11" t="s">
        <v>682</v>
      </c>
      <c r="C112" s="11">
        <v>2019</v>
      </c>
      <c r="D112" s="11" t="s">
        <v>683</v>
      </c>
      <c r="E112" s="11" t="s">
        <v>40</v>
      </c>
      <c r="F112" s="11" t="s">
        <v>91</v>
      </c>
      <c r="G112" s="11" t="s">
        <v>120</v>
      </c>
      <c r="H112" s="11" t="s">
        <v>80</v>
      </c>
      <c r="I112" s="11" t="s">
        <v>684</v>
      </c>
      <c r="J112" s="11" t="s">
        <v>93</v>
      </c>
      <c r="K112" s="11" t="s">
        <v>685</v>
      </c>
      <c r="M112" s="21" t="s">
        <v>149</v>
      </c>
    </row>
    <row r="113" spans="1:14" ht="105">
      <c r="A113" s="29">
        <v>111</v>
      </c>
      <c r="B113" s="11" t="s">
        <v>687</v>
      </c>
      <c r="C113" s="11">
        <v>2020</v>
      </c>
      <c r="D113" s="11" t="s">
        <v>686</v>
      </c>
      <c r="E113" s="11" t="s">
        <v>40</v>
      </c>
      <c r="F113" s="11" t="s">
        <v>91</v>
      </c>
      <c r="G113" s="11" t="s">
        <v>120</v>
      </c>
      <c r="H113" s="11" t="s">
        <v>80</v>
      </c>
      <c r="I113" s="11" t="s">
        <v>564</v>
      </c>
      <c r="J113" s="11" t="s">
        <v>93</v>
      </c>
      <c r="K113" s="11" t="s">
        <v>688</v>
      </c>
      <c r="M113" s="21" t="s">
        <v>149</v>
      </c>
    </row>
    <row r="114" spans="1:14" ht="105">
      <c r="A114" s="29">
        <v>112</v>
      </c>
      <c r="B114" s="11" t="s">
        <v>691</v>
      </c>
      <c r="C114" s="11">
        <v>2020</v>
      </c>
      <c r="D114" s="11" t="s">
        <v>692</v>
      </c>
      <c r="E114" s="11" t="s">
        <v>40</v>
      </c>
      <c r="F114" s="11" t="s">
        <v>91</v>
      </c>
      <c r="G114" s="11" t="s">
        <v>120</v>
      </c>
      <c r="H114" s="11" t="s">
        <v>80</v>
      </c>
      <c r="I114" s="11" t="s">
        <v>693</v>
      </c>
      <c r="J114" s="11" t="s">
        <v>93</v>
      </c>
      <c r="K114" s="11" t="s">
        <v>694</v>
      </c>
      <c r="M114" s="21" t="s">
        <v>149</v>
      </c>
    </row>
    <row r="115" spans="1:14" ht="90">
      <c r="A115" s="29">
        <v>113</v>
      </c>
      <c r="B115" s="11" t="s">
        <v>695</v>
      </c>
      <c r="C115" s="11">
        <v>2022</v>
      </c>
      <c r="D115" s="11" t="s">
        <v>696</v>
      </c>
      <c r="E115" s="11" t="s">
        <v>40</v>
      </c>
      <c r="F115" s="11" t="s">
        <v>91</v>
      </c>
      <c r="G115" s="11" t="s">
        <v>120</v>
      </c>
      <c r="H115" s="11" t="s">
        <v>122</v>
      </c>
      <c r="I115" s="11" t="s">
        <v>569</v>
      </c>
      <c r="J115" s="11" t="s">
        <v>697</v>
      </c>
      <c r="M115" s="21" t="s">
        <v>149</v>
      </c>
    </row>
    <row r="116" spans="1:14" ht="120">
      <c r="A116" s="29">
        <v>114</v>
      </c>
      <c r="B116" s="11" t="s">
        <v>703</v>
      </c>
      <c r="C116" s="11">
        <v>2020</v>
      </c>
      <c r="D116" s="11" t="s">
        <v>704</v>
      </c>
      <c r="E116" s="11" t="s">
        <v>40</v>
      </c>
      <c r="F116" s="11" t="s">
        <v>91</v>
      </c>
      <c r="G116" s="11" t="s">
        <v>120</v>
      </c>
      <c r="H116" s="11" t="s">
        <v>80</v>
      </c>
      <c r="I116" s="11" t="s">
        <v>81</v>
      </c>
      <c r="J116" s="11" t="s">
        <v>158</v>
      </c>
      <c r="K116" s="11" t="s">
        <v>705</v>
      </c>
      <c r="M116" s="21" t="s">
        <v>149</v>
      </c>
    </row>
    <row r="117" spans="1:14" ht="90">
      <c r="A117" s="29">
        <v>115</v>
      </c>
      <c r="B117" s="11" t="s">
        <v>707</v>
      </c>
      <c r="C117" s="11">
        <v>2021</v>
      </c>
      <c r="D117" s="11" t="s">
        <v>708</v>
      </c>
      <c r="E117" s="11" t="s">
        <v>40</v>
      </c>
      <c r="F117" s="11" t="s">
        <v>91</v>
      </c>
      <c r="G117" s="11" t="s">
        <v>120</v>
      </c>
      <c r="H117" s="11" t="s">
        <v>80</v>
      </c>
      <c r="I117" s="11" t="s">
        <v>81</v>
      </c>
      <c r="J117" s="11" t="s">
        <v>158</v>
      </c>
      <c r="K117" s="11" t="s">
        <v>709</v>
      </c>
      <c r="M117" s="21" t="s">
        <v>149</v>
      </c>
    </row>
    <row r="118" spans="1:14" ht="75">
      <c r="A118" s="29">
        <v>116</v>
      </c>
      <c r="B118" s="11" t="s">
        <v>710</v>
      </c>
      <c r="C118" s="11">
        <v>2018</v>
      </c>
      <c r="D118" s="11" t="s">
        <v>711</v>
      </c>
      <c r="E118" s="11" t="s">
        <v>40</v>
      </c>
      <c r="F118" s="11" t="s">
        <v>42</v>
      </c>
      <c r="G118" s="11" t="s">
        <v>120</v>
      </c>
      <c r="H118" s="11" t="s">
        <v>80</v>
      </c>
      <c r="I118" s="11" t="s">
        <v>421</v>
      </c>
      <c r="J118" s="11" t="s">
        <v>158</v>
      </c>
      <c r="K118" s="11" t="s">
        <v>712</v>
      </c>
      <c r="M118" s="21" t="s">
        <v>62</v>
      </c>
      <c r="N118" s="21" t="s">
        <v>124</v>
      </c>
    </row>
    <row r="119" spans="1:14" ht="45">
      <c r="A119" s="29">
        <v>117</v>
      </c>
      <c r="B119" s="11" t="s">
        <v>718</v>
      </c>
      <c r="C119" s="11">
        <v>2020</v>
      </c>
      <c r="D119" s="11" t="s">
        <v>719</v>
      </c>
      <c r="E119" s="11" t="s">
        <v>40</v>
      </c>
      <c r="F119" s="11" t="s">
        <v>91</v>
      </c>
      <c r="G119" s="11" t="s">
        <v>120</v>
      </c>
      <c r="H119" s="11" t="s">
        <v>595</v>
      </c>
      <c r="I119" s="11" t="s">
        <v>569</v>
      </c>
      <c r="J119" s="11" t="s">
        <v>595</v>
      </c>
      <c r="K119" s="11" t="s">
        <v>569</v>
      </c>
      <c r="M119" s="21" t="s">
        <v>149</v>
      </c>
    </row>
    <row r="120" spans="1:14" ht="90">
      <c r="A120" s="29">
        <v>118</v>
      </c>
      <c r="B120" s="11" t="s">
        <v>723</v>
      </c>
      <c r="C120" s="11">
        <v>2019</v>
      </c>
      <c r="D120" s="11" t="s">
        <v>724</v>
      </c>
      <c r="E120" s="11" t="s">
        <v>40</v>
      </c>
      <c r="F120" s="11" t="s">
        <v>42</v>
      </c>
      <c r="G120" s="11" t="s">
        <v>120</v>
      </c>
      <c r="H120" s="11" t="s">
        <v>595</v>
      </c>
      <c r="I120" s="11" t="s">
        <v>569</v>
      </c>
      <c r="J120" s="11" t="s">
        <v>595</v>
      </c>
      <c r="K120" s="11" t="s">
        <v>569</v>
      </c>
      <c r="M120" s="21" t="s">
        <v>149</v>
      </c>
    </row>
    <row r="121" spans="1:14" ht="105">
      <c r="A121" s="29">
        <v>119</v>
      </c>
      <c r="B121" s="11" t="s">
        <v>726</v>
      </c>
      <c r="C121" s="11">
        <v>2023</v>
      </c>
      <c r="D121" s="11" t="s">
        <v>727</v>
      </c>
      <c r="E121" s="11" t="s">
        <v>40</v>
      </c>
      <c r="F121" s="11" t="s">
        <v>91</v>
      </c>
      <c r="G121" s="11" t="s">
        <v>120</v>
      </c>
      <c r="H121" s="11" t="s">
        <v>80</v>
      </c>
      <c r="I121" s="11" t="s">
        <v>92</v>
      </c>
      <c r="J121" s="11" t="s">
        <v>158</v>
      </c>
      <c r="K121" s="11" t="s">
        <v>728</v>
      </c>
      <c r="M121" s="21" t="s">
        <v>149</v>
      </c>
    </row>
    <row r="122" spans="1:14" ht="90">
      <c r="A122" s="29">
        <v>120</v>
      </c>
      <c r="B122" s="11" t="s">
        <v>747</v>
      </c>
      <c r="C122" s="11">
        <v>2019</v>
      </c>
      <c r="D122" s="11" t="s">
        <v>731</v>
      </c>
      <c r="E122" s="11" t="s">
        <v>40</v>
      </c>
      <c r="F122" s="11" t="s">
        <v>91</v>
      </c>
      <c r="G122" s="11" t="s">
        <v>120</v>
      </c>
      <c r="H122" s="11" t="s">
        <v>80</v>
      </c>
      <c r="I122" s="11" t="s">
        <v>732</v>
      </c>
      <c r="J122" s="11" t="s">
        <v>93</v>
      </c>
      <c r="K122" s="11" t="s">
        <v>733</v>
      </c>
      <c r="M122" s="21" t="s">
        <v>149</v>
      </c>
    </row>
    <row r="123" spans="1:14" ht="90">
      <c r="A123" s="29">
        <v>121</v>
      </c>
      <c r="B123" s="11" t="s">
        <v>734</v>
      </c>
      <c r="C123" s="11">
        <v>2021</v>
      </c>
      <c r="D123" s="11" t="s">
        <v>735</v>
      </c>
      <c r="E123" s="11" t="s">
        <v>40</v>
      </c>
      <c r="F123" s="11" t="s">
        <v>42</v>
      </c>
      <c r="G123" s="11" t="s">
        <v>120</v>
      </c>
      <c r="H123" s="11" t="s">
        <v>80</v>
      </c>
      <c r="I123" s="11" t="s">
        <v>92</v>
      </c>
      <c r="J123" s="11" t="s">
        <v>158</v>
      </c>
      <c r="K123" s="11" t="s">
        <v>736</v>
      </c>
      <c r="M123" s="21" t="s">
        <v>149</v>
      </c>
    </row>
    <row r="124" spans="1:14" ht="90">
      <c r="A124" s="29">
        <v>122</v>
      </c>
      <c r="B124" s="11" t="s">
        <v>738</v>
      </c>
      <c r="C124" s="11">
        <v>2020</v>
      </c>
      <c r="D124" s="11" t="s">
        <v>739</v>
      </c>
      <c r="E124" s="11" t="s">
        <v>40</v>
      </c>
      <c r="F124" s="11" t="s">
        <v>42</v>
      </c>
      <c r="G124" s="11" t="s">
        <v>120</v>
      </c>
      <c r="H124" s="11" t="s">
        <v>80</v>
      </c>
      <c r="I124" s="11" t="s">
        <v>732</v>
      </c>
      <c r="J124" s="11" t="s">
        <v>93</v>
      </c>
      <c r="K124" s="11" t="s">
        <v>740</v>
      </c>
      <c r="M124" s="21" t="s">
        <v>149</v>
      </c>
    </row>
    <row r="125" spans="1:14" ht="90">
      <c r="A125" s="29">
        <v>123</v>
      </c>
      <c r="B125" s="11" t="s">
        <v>742</v>
      </c>
      <c r="C125" s="11">
        <v>2022</v>
      </c>
      <c r="D125" s="11" t="s">
        <v>743</v>
      </c>
      <c r="E125" s="11" t="s">
        <v>40</v>
      </c>
      <c r="F125" s="11" t="s">
        <v>42</v>
      </c>
      <c r="G125" s="11" t="s">
        <v>120</v>
      </c>
      <c r="H125" s="11" t="s">
        <v>80</v>
      </c>
      <c r="I125" s="11" t="s">
        <v>732</v>
      </c>
      <c r="J125" s="11" t="s">
        <v>93</v>
      </c>
      <c r="K125" s="11" t="s">
        <v>744</v>
      </c>
      <c r="M125" s="21" t="s">
        <v>149</v>
      </c>
    </row>
    <row r="128" spans="1:14">
      <c r="B128" s="11">
        <f>COUNTA(B2:B125)</f>
        <v>101</v>
      </c>
    </row>
  </sheetData>
  <sortState xmlns:xlrd2="http://schemas.microsoft.com/office/spreadsheetml/2017/richdata2" ref="A2:P77">
    <sortCondition ref="A1"/>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23"/>
  <sheetViews>
    <sheetView topLeftCell="K1" workbookViewId="0">
      <pane ySplit="1" topLeftCell="A2" activePane="bottomLeft" state="frozen"/>
      <selection pane="bottomLeft" activeCell="E23" sqref="E23"/>
    </sheetView>
  </sheetViews>
  <sheetFormatPr defaultColWidth="9.140625" defaultRowHeight="15"/>
  <cols>
    <col min="1" max="1" width="9.140625" style="5"/>
    <col min="2" max="2" width="39.42578125" style="11" customWidth="1"/>
    <col min="3" max="3" width="25.7109375" style="11" customWidth="1"/>
    <col min="4" max="4" width="23.42578125" style="11" customWidth="1"/>
    <col min="5" max="5" width="9.140625" style="11"/>
    <col min="6" max="6" width="23.5703125" style="11" customWidth="1"/>
    <col min="7" max="16" width="27.85546875" style="11" customWidth="1"/>
    <col min="17" max="17" width="16.5703125" style="9" customWidth="1"/>
    <col min="18" max="18" width="21.140625" style="9" customWidth="1"/>
    <col min="19" max="19" width="17" style="9" customWidth="1"/>
    <col min="20" max="21" width="9.140625" style="9"/>
    <col min="22" max="22" width="9.140625" style="21"/>
    <col min="23" max="16384" width="9.140625" style="5"/>
  </cols>
  <sheetData>
    <row r="1" spans="1:22" s="17" customFormat="1" ht="30">
      <c r="A1" s="17" t="s">
        <v>49</v>
      </c>
      <c r="B1" s="18" t="s">
        <v>48</v>
      </c>
      <c r="C1" s="18" t="s">
        <v>87</v>
      </c>
      <c r="D1" s="18" t="s">
        <v>87</v>
      </c>
      <c r="E1" s="18" t="s">
        <v>87</v>
      </c>
      <c r="F1" s="18" t="s">
        <v>87</v>
      </c>
      <c r="G1" s="18" t="s">
        <v>87</v>
      </c>
      <c r="H1" s="18" t="s">
        <v>87</v>
      </c>
      <c r="I1" s="18" t="s">
        <v>87</v>
      </c>
      <c r="J1" s="18" t="s">
        <v>87</v>
      </c>
      <c r="K1" s="18" t="s">
        <v>87</v>
      </c>
      <c r="L1" s="18" t="s">
        <v>87</v>
      </c>
      <c r="M1" s="18" t="s">
        <v>87</v>
      </c>
      <c r="N1" s="18" t="s">
        <v>87</v>
      </c>
      <c r="O1" s="18" t="s">
        <v>87</v>
      </c>
      <c r="P1" s="18"/>
      <c r="Q1" s="19" t="s">
        <v>88</v>
      </c>
      <c r="R1" s="19" t="s">
        <v>89</v>
      </c>
      <c r="S1" s="19" t="s">
        <v>89</v>
      </c>
      <c r="T1" s="19" t="s">
        <v>89</v>
      </c>
      <c r="U1" s="19" t="s">
        <v>89</v>
      </c>
      <c r="V1" s="20" t="s">
        <v>89</v>
      </c>
    </row>
    <row r="2" spans="1:22" ht="294">
      <c r="A2" s="5">
        <v>3</v>
      </c>
      <c r="B2" s="10" t="s">
        <v>491</v>
      </c>
      <c r="Q2" s="9" t="s">
        <v>59</v>
      </c>
      <c r="R2" s="9" t="s">
        <v>60</v>
      </c>
      <c r="S2" s="9" t="s">
        <v>61</v>
      </c>
    </row>
    <row r="3" spans="1:22" ht="409.5">
      <c r="A3" s="5">
        <v>12</v>
      </c>
      <c r="B3" s="11" t="s">
        <v>126</v>
      </c>
      <c r="C3" s="11" t="s">
        <v>129</v>
      </c>
      <c r="D3" s="10" t="s">
        <v>131</v>
      </c>
      <c r="E3" s="10" t="s">
        <v>132</v>
      </c>
      <c r="F3" s="10" t="s">
        <v>133</v>
      </c>
      <c r="G3" s="11" t="s">
        <v>135</v>
      </c>
      <c r="Q3" s="9" t="s">
        <v>124</v>
      </c>
      <c r="R3" s="9" t="s">
        <v>125</v>
      </c>
      <c r="S3" s="9" t="s">
        <v>128</v>
      </c>
      <c r="T3" s="9" t="s">
        <v>134</v>
      </c>
      <c r="U3" s="9" t="s">
        <v>59</v>
      </c>
    </row>
    <row r="4" spans="1:22" ht="409.5">
      <c r="A4" s="5">
        <v>32</v>
      </c>
      <c r="B4" s="11" t="s">
        <v>194</v>
      </c>
      <c r="C4" s="11" t="s">
        <v>196</v>
      </c>
      <c r="D4" s="11" t="s">
        <v>198</v>
      </c>
      <c r="E4" s="11" t="s">
        <v>200</v>
      </c>
      <c r="F4" s="11" t="s">
        <v>202</v>
      </c>
      <c r="G4" s="11" t="s">
        <v>203</v>
      </c>
      <c r="H4" s="11" t="s">
        <v>204</v>
      </c>
      <c r="I4" s="11" t="s">
        <v>205</v>
      </c>
      <c r="J4" s="11" t="s">
        <v>206</v>
      </c>
      <c r="K4" s="11" t="s">
        <v>207</v>
      </c>
      <c r="L4" s="11" t="s">
        <v>208</v>
      </c>
      <c r="M4" s="11" t="s">
        <v>211</v>
      </c>
      <c r="N4" s="11" t="s">
        <v>210</v>
      </c>
      <c r="O4" s="11" t="s">
        <v>214</v>
      </c>
      <c r="P4" s="11" t="s">
        <v>213</v>
      </c>
      <c r="Q4" s="9" t="s">
        <v>197</v>
      </c>
      <c r="R4" s="9" t="s">
        <v>199</v>
      </c>
      <c r="S4" s="9" t="s">
        <v>201</v>
      </c>
      <c r="T4" s="9" t="s">
        <v>212</v>
      </c>
    </row>
    <row r="5" spans="1:22" ht="409.5">
      <c r="A5" s="5">
        <v>39</v>
      </c>
      <c r="B5" s="25" t="s">
        <v>492</v>
      </c>
      <c r="C5" s="25" t="s">
        <v>493</v>
      </c>
      <c r="D5" s="25" t="s">
        <v>494</v>
      </c>
      <c r="E5" s="11" t="s">
        <v>228</v>
      </c>
      <c r="F5" s="11" t="s">
        <v>229</v>
      </c>
      <c r="G5" s="11" t="s">
        <v>230</v>
      </c>
      <c r="H5" s="11" t="s">
        <v>231</v>
      </c>
      <c r="Q5" s="9" t="s">
        <v>225</v>
      </c>
      <c r="R5" s="9" t="s">
        <v>226</v>
      </c>
      <c r="S5" s="9" t="s">
        <v>167</v>
      </c>
    </row>
    <row r="6" spans="1:22" ht="225">
      <c r="A6" s="5">
        <v>48</v>
      </c>
      <c r="B6" s="11" t="s">
        <v>251</v>
      </c>
      <c r="Q6" s="9" t="s">
        <v>249</v>
      </c>
      <c r="R6" s="9" t="s">
        <v>226</v>
      </c>
    </row>
    <row r="7" spans="1:22" ht="409.5">
      <c r="A7" s="5">
        <v>10</v>
      </c>
      <c r="B7" s="11" t="s">
        <v>282</v>
      </c>
      <c r="C7" s="11" t="s">
        <v>283</v>
      </c>
      <c r="D7" s="11" t="s">
        <v>284</v>
      </c>
      <c r="E7" s="11" t="s">
        <v>286</v>
      </c>
      <c r="F7" s="11" t="s">
        <v>287</v>
      </c>
      <c r="G7" s="11" t="s">
        <v>288</v>
      </c>
      <c r="Q7" s="9" t="s">
        <v>125</v>
      </c>
      <c r="R7" s="9" t="s">
        <v>280</v>
      </c>
      <c r="S7" s="9" t="s">
        <v>140</v>
      </c>
      <c r="T7" s="9" t="s">
        <v>59</v>
      </c>
      <c r="U7" s="9" t="s">
        <v>134</v>
      </c>
    </row>
    <row r="8" spans="1:22" ht="409.5">
      <c r="A8" s="5">
        <v>24</v>
      </c>
      <c r="B8" s="11" t="s">
        <v>315</v>
      </c>
      <c r="C8" s="11" t="s">
        <v>317</v>
      </c>
      <c r="D8" s="11" t="s">
        <v>318</v>
      </c>
      <c r="E8" s="11" t="s">
        <v>322</v>
      </c>
      <c r="Q8" s="9" t="s">
        <v>124</v>
      </c>
      <c r="R8" s="9" t="s">
        <v>59</v>
      </c>
      <c r="S8" s="9" t="s">
        <v>220</v>
      </c>
    </row>
    <row r="9" spans="1:22" ht="405">
      <c r="A9" s="5">
        <v>36</v>
      </c>
      <c r="B9" s="11" t="s">
        <v>327</v>
      </c>
      <c r="C9" s="11" t="s">
        <v>329</v>
      </c>
      <c r="Q9" s="9" t="s">
        <v>328</v>
      </c>
      <c r="R9" s="9" t="s">
        <v>125</v>
      </c>
    </row>
    <row r="10" spans="1:22" ht="409.5">
      <c r="A10" s="5">
        <v>35</v>
      </c>
      <c r="B10" s="11" t="s">
        <v>346</v>
      </c>
      <c r="C10" s="11" t="s">
        <v>348</v>
      </c>
      <c r="D10" s="11" t="s">
        <v>349</v>
      </c>
      <c r="E10" s="11" t="s">
        <v>351</v>
      </c>
      <c r="F10" s="11" t="s">
        <v>352</v>
      </c>
      <c r="G10" s="11" t="s">
        <v>353</v>
      </c>
      <c r="H10" s="11" t="s">
        <v>354</v>
      </c>
      <c r="Q10" s="9" t="s">
        <v>347</v>
      </c>
      <c r="R10" s="9" t="s">
        <v>106</v>
      </c>
      <c r="S10" s="9" t="s">
        <v>350</v>
      </c>
      <c r="T10" s="9" t="s">
        <v>59</v>
      </c>
    </row>
    <row r="11" spans="1:22" ht="345">
      <c r="A11" s="5">
        <v>51</v>
      </c>
      <c r="B11" s="11" t="s">
        <v>368</v>
      </c>
      <c r="C11" s="11" t="s">
        <v>369</v>
      </c>
      <c r="D11" s="11" t="s">
        <v>370</v>
      </c>
      <c r="Q11" s="9" t="s">
        <v>188</v>
      </c>
      <c r="R11" s="9" t="s">
        <v>51</v>
      </c>
    </row>
    <row r="12" spans="1:22" ht="165">
      <c r="A12" s="5">
        <v>52</v>
      </c>
      <c r="B12" s="11" t="s">
        <v>371</v>
      </c>
      <c r="C12" s="11" t="s">
        <v>372</v>
      </c>
      <c r="Q12" s="9" t="s">
        <v>167</v>
      </c>
    </row>
    <row r="13" spans="1:22" ht="409.5">
      <c r="A13" s="5">
        <v>53</v>
      </c>
      <c r="B13" s="11" t="s">
        <v>376</v>
      </c>
      <c r="C13" s="11" t="s">
        <v>377</v>
      </c>
      <c r="D13" s="11" t="s">
        <v>378</v>
      </c>
      <c r="E13" s="11" t="s">
        <v>379</v>
      </c>
      <c r="F13" s="11" t="s">
        <v>380</v>
      </c>
    </row>
    <row r="14" spans="1:22" ht="135">
      <c r="A14" s="5">
        <v>58</v>
      </c>
      <c r="B14" s="11" t="s">
        <v>406</v>
      </c>
      <c r="C14" s="11" t="s">
        <v>407</v>
      </c>
      <c r="Q14" s="9" t="s">
        <v>405</v>
      </c>
    </row>
    <row r="15" spans="1:22" ht="120">
      <c r="A15" s="5">
        <v>60</v>
      </c>
      <c r="B15" s="11" t="s">
        <v>419</v>
      </c>
      <c r="Q15" s="9" t="s">
        <v>167</v>
      </c>
    </row>
    <row r="16" spans="1:22" ht="135">
      <c r="A16" s="5">
        <v>61</v>
      </c>
      <c r="B16" s="11" t="s">
        <v>425</v>
      </c>
      <c r="Q16" s="9" t="s">
        <v>426</v>
      </c>
      <c r="R16" s="9" t="s">
        <v>106</v>
      </c>
      <c r="S16" s="9" t="s">
        <v>218</v>
      </c>
      <c r="T16" s="9" t="s">
        <v>167</v>
      </c>
      <c r="U16" s="9" t="s">
        <v>147</v>
      </c>
    </row>
    <row r="17" spans="1:19" ht="135">
      <c r="A17" s="5">
        <v>66</v>
      </c>
      <c r="B17" s="11" t="s">
        <v>452</v>
      </c>
      <c r="Q17" s="9" t="s">
        <v>60</v>
      </c>
      <c r="R17" s="9" t="s">
        <v>440</v>
      </c>
      <c r="S17" s="9" t="s">
        <v>226</v>
      </c>
    </row>
    <row r="18" spans="1:19" ht="135">
      <c r="A18" s="5">
        <v>71</v>
      </c>
      <c r="B18" s="11" t="s">
        <v>464</v>
      </c>
      <c r="C18" s="11" t="s">
        <v>468</v>
      </c>
      <c r="Q18" s="9" t="s">
        <v>125</v>
      </c>
    </row>
    <row r="19" spans="1:19" ht="409.5">
      <c r="A19" s="5">
        <v>28</v>
      </c>
      <c r="B19" s="11" t="s">
        <v>474</v>
      </c>
      <c r="C19" s="11" t="s">
        <v>475</v>
      </c>
      <c r="D19" s="11" t="s">
        <v>476</v>
      </c>
      <c r="E19" s="11" t="s">
        <v>480</v>
      </c>
      <c r="F19" s="11" t="s">
        <v>481</v>
      </c>
      <c r="G19" s="11" t="s">
        <v>482</v>
      </c>
      <c r="H19" s="11" t="s">
        <v>485</v>
      </c>
      <c r="I19" s="11" t="s">
        <v>488</v>
      </c>
      <c r="J19" s="11" t="s">
        <v>489</v>
      </c>
      <c r="Q19" s="9" t="s">
        <v>125</v>
      </c>
      <c r="R19" s="9" t="s">
        <v>97</v>
      </c>
      <c r="S19" s="9" t="s">
        <v>167</v>
      </c>
    </row>
    <row r="20" spans="1:19" ht="180">
      <c r="A20" s="5">
        <v>74</v>
      </c>
      <c r="B20" s="11" t="s">
        <v>503</v>
      </c>
    </row>
    <row r="21" spans="1:19" ht="409.5">
      <c r="A21" s="5">
        <v>75</v>
      </c>
      <c r="B21" s="11" t="s">
        <v>508</v>
      </c>
      <c r="C21" s="11" t="s">
        <v>509</v>
      </c>
      <c r="D21" s="11" t="s">
        <v>510</v>
      </c>
      <c r="E21" s="11" t="s">
        <v>511</v>
      </c>
    </row>
    <row r="22" spans="1:19" ht="90">
      <c r="A22" s="5">
        <v>104</v>
      </c>
      <c r="B22" s="11" t="s">
        <v>656</v>
      </c>
    </row>
    <row r="23" spans="1:19" ht="409.5">
      <c r="A23" s="5">
        <v>116</v>
      </c>
      <c r="B23" s="11" t="s">
        <v>716</v>
      </c>
      <c r="C23" s="11" t="s">
        <v>715</v>
      </c>
      <c r="D23" s="11" t="s">
        <v>714</v>
      </c>
      <c r="E23" s="11" t="s">
        <v>717</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12"/>
  <sheetViews>
    <sheetView topLeftCell="F1" workbookViewId="0">
      <pane ySplit="1" topLeftCell="A2" activePane="bottomLeft" state="frozen"/>
      <selection pane="bottomLeft" activeCell="P12" sqref="P12"/>
    </sheetView>
  </sheetViews>
  <sheetFormatPr defaultColWidth="9.140625" defaultRowHeight="15"/>
  <cols>
    <col min="1" max="1" width="9.140625" style="5"/>
    <col min="2" max="2" width="39.5703125" style="11" customWidth="1"/>
    <col min="3" max="3" width="23" style="11" customWidth="1"/>
    <col min="4" max="4" width="26" style="11" customWidth="1"/>
    <col min="5" max="5" width="20.85546875" style="11" customWidth="1"/>
    <col min="6" max="16" width="21.28515625" style="11" customWidth="1"/>
    <col min="17" max="17" width="23.7109375" style="9" customWidth="1"/>
    <col min="18" max="18" width="14.28515625" style="9" customWidth="1"/>
    <col min="19" max="21" width="9.140625" style="9"/>
    <col min="22" max="22" width="9.140625" style="21"/>
    <col min="23" max="16384" width="9.140625" style="5"/>
  </cols>
  <sheetData>
    <row r="1" spans="1:22" s="17" customFormat="1">
      <c r="A1" s="17" t="s">
        <v>49</v>
      </c>
      <c r="B1" s="18" t="s">
        <v>48</v>
      </c>
      <c r="C1" s="18" t="s">
        <v>87</v>
      </c>
      <c r="D1" s="18" t="s">
        <v>87</v>
      </c>
      <c r="E1" s="18" t="s">
        <v>87</v>
      </c>
      <c r="F1" s="18" t="s">
        <v>87</v>
      </c>
      <c r="G1" s="18" t="s">
        <v>87</v>
      </c>
      <c r="H1" s="18" t="s">
        <v>87</v>
      </c>
      <c r="I1" s="18" t="s">
        <v>87</v>
      </c>
      <c r="J1" s="18" t="s">
        <v>87</v>
      </c>
      <c r="K1" s="18" t="s">
        <v>87</v>
      </c>
      <c r="L1" s="18" t="s">
        <v>87</v>
      </c>
      <c r="M1" s="18" t="s">
        <v>87</v>
      </c>
      <c r="N1" s="18" t="s">
        <v>87</v>
      </c>
      <c r="O1" s="18" t="s">
        <v>87</v>
      </c>
      <c r="P1" s="18" t="s">
        <v>87</v>
      </c>
      <c r="Q1" s="19" t="s">
        <v>88</v>
      </c>
      <c r="R1" s="19" t="s">
        <v>89</v>
      </c>
      <c r="S1" s="19" t="s">
        <v>89</v>
      </c>
      <c r="T1" s="19" t="s">
        <v>89</v>
      </c>
      <c r="U1" s="19" t="s">
        <v>89</v>
      </c>
      <c r="V1" s="20" t="s">
        <v>89</v>
      </c>
    </row>
    <row r="2" spans="1:22" ht="409.6">
      <c r="A2" s="5">
        <v>2</v>
      </c>
      <c r="B2" s="12" t="s">
        <v>45</v>
      </c>
      <c r="C2" s="12" t="s">
        <v>55</v>
      </c>
      <c r="D2" s="12" t="s">
        <v>56</v>
      </c>
      <c r="E2" s="13" t="s">
        <v>58</v>
      </c>
      <c r="Q2" s="9" t="s">
        <v>50</v>
      </c>
      <c r="R2" s="9" t="s">
        <v>51</v>
      </c>
    </row>
    <row r="3" spans="1:22" ht="409.5">
      <c r="A3" s="5">
        <v>3</v>
      </c>
      <c r="B3" s="11" t="s">
        <v>66</v>
      </c>
      <c r="C3" s="11" t="s">
        <v>63</v>
      </c>
      <c r="Q3" s="9" t="s">
        <v>59</v>
      </c>
      <c r="R3" s="9" t="s">
        <v>64</v>
      </c>
      <c r="S3" s="9" t="s">
        <v>65</v>
      </c>
    </row>
    <row r="4" spans="1:22" ht="409.5">
      <c r="A4" s="5">
        <v>11</v>
      </c>
      <c r="B4" s="11" t="s">
        <v>107</v>
      </c>
      <c r="C4" s="11" t="s">
        <v>108</v>
      </c>
      <c r="D4" s="11" t="s">
        <v>110</v>
      </c>
      <c r="E4" s="11" t="s">
        <v>114</v>
      </c>
      <c r="F4" s="10" t="s">
        <v>117</v>
      </c>
      <c r="G4" s="10" t="s">
        <v>118</v>
      </c>
      <c r="H4" s="10"/>
      <c r="I4" s="10"/>
      <c r="J4" s="10"/>
      <c r="K4" s="10"/>
      <c r="L4" s="10"/>
      <c r="M4" s="10"/>
      <c r="N4" s="10"/>
      <c r="O4" s="10"/>
      <c r="P4" s="10"/>
      <c r="Q4" s="9" t="s">
        <v>106</v>
      </c>
      <c r="R4" s="9" t="s">
        <v>109</v>
      </c>
      <c r="S4" s="9" t="s">
        <v>111</v>
      </c>
      <c r="T4" s="9" t="s">
        <v>115</v>
      </c>
      <c r="U4" s="9" t="s">
        <v>116</v>
      </c>
    </row>
    <row r="5" spans="1:22" ht="409.5">
      <c r="A5" s="5">
        <v>16</v>
      </c>
      <c r="B5" s="10" t="s">
        <v>141</v>
      </c>
      <c r="C5" s="10" t="s">
        <v>143</v>
      </c>
      <c r="Q5" s="9" t="s">
        <v>140</v>
      </c>
      <c r="R5" s="9" t="s">
        <v>144</v>
      </c>
      <c r="S5" s="9" t="s">
        <v>44</v>
      </c>
      <c r="T5" s="9" t="s">
        <v>70</v>
      </c>
    </row>
    <row r="6" spans="1:22" ht="216.75">
      <c r="A6" s="5">
        <v>20</v>
      </c>
      <c r="B6" s="10" t="s">
        <v>160</v>
      </c>
      <c r="Q6" s="9" t="s">
        <v>50</v>
      </c>
      <c r="R6" s="9" t="s">
        <v>116</v>
      </c>
      <c r="S6" s="9" t="s">
        <v>97</v>
      </c>
    </row>
    <row r="7" spans="1:22" ht="60">
      <c r="A7" s="5">
        <v>31</v>
      </c>
      <c r="B7" s="11" t="s">
        <v>187</v>
      </c>
    </row>
    <row r="8" spans="1:22" ht="409.5">
      <c r="A8" s="5">
        <v>34</v>
      </c>
      <c r="B8" s="11" t="s">
        <v>217</v>
      </c>
      <c r="C8" s="11" t="s">
        <v>221</v>
      </c>
      <c r="D8" s="11" t="s">
        <v>222</v>
      </c>
      <c r="E8" s="11" t="s">
        <v>223</v>
      </c>
      <c r="Q8" s="9" t="s">
        <v>218</v>
      </c>
      <c r="R8" s="9" t="s">
        <v>219</v>
      </c>
      <c r="S8" s="9" t="s">
        <v>220</v>
      </c>
      <c r="T8" s="9" t="s">
        <v>109</v>
      </c>
      <c r="U8" s="9" t="s">
        <v>59</v>
      </c>
      <c r="V8" s="21" t="s">
        <v>51</v>
      </c>
    </row>
    <row r="9" spans="1:22" ht="409.5">
      <c r="A9" s="5">
        <v>43</v>
      </c>
      <c r="B9" s="11" t="s">
        <v>240</v>
      </c>
      <c r="C9" s="11" t="s">
        <v>241</v>
      </c>
      <c r="D9" s="11" t="s">
        <v>243</v>
      </c>
      <c r="Q9" s="9" t="s">
        <v>167</v>
      </c>
      <c r="R9" s="9" t="s">
        <v>242</v>
      </c>
      <c r="S9" s="9" t="s">
        <v>244</v>
      </c>
    </row>
    <row r="10" spans="1:22" ht="165">
      <c r="A10" s="5">
        <v>4</v>
      </c>
      <c r="B10" s="11" t="s">
        <v>276</v>
      </c>
      <c r="Q10" s="9" t="s">
        <v>199</v>
      </c>
      <c r="R10" s="9" t="s">
        <v>59</v>
      </c>
      <c r="S10" s="9" t="s">
        <v>277</v>
      </c>
      <c r="T10" s="9" t="s">
        <v>97</v>
      </c>
      <c r="U10" s="9" t="s">
        <v>147</v>
      </c>
    </row>
    <row r="11" spans="1:22" ht="105">
      <c r="A11" s="5">
        <v>15</v>
      </c>
      <c r="B11" s="11" t="s">
        <v>303</v>
      </c>
      <c r="Q11" s="9" t="s">
        <v>304</v>
      </c>
      <c r="R11" s="9" t="s">
        <v>51</v>
      </c>
    </row>
    <row r="12" spans="1:22" ht="60">
      <c r="A12" s="5">
        <v>71</v>
      </c>
      <c r="B12" s="11" t="s">
        <v>467</v>
      </c>
      <c r="Q12" s="9" t="s">
        <v>147</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58"/>
  <sheetViews>
    <sheetView topLeftCell="I1" workbookViewId="0">
      <pane ySplit="1" topLeftCell="A2" activePane="bottomLeft" state="frozen"/>
      <selection pane="bottomLeft" activeCell="B59" sqref="B59"/>
    </sheetView>
  </sheetViews>
  <sheetFormatPr defaultColWidth="9.140625" defaultRowHeight="15"/>
  <cols>
    <col min="1" max="1" width="9.140625" style="5"/>
    <col min="2" max="2" width="42.7109375" style="11" customWidth="1"/>
    <col min="3" max="3" width="15.85546875" style="11" customWidth="1"/>
    <col min="4" max="4" width="18.5703125" style="11" customWidth="1"/>
    <col min="5" max="5" width="21.7109375" style="11" customWidth="1"/>
    <col min="6" max="16" width="21.5703125" style="11" customWidth="1"/>
    <col min="17" max="17" width="20.140625" style="9" customWidth="1"/>
    <col min="18" max="18" width="27.42578125" style="9" customWidth="1"/>
    <col min="19" max="19" width="19.5703125" style="9" customWidth="1"/>
    <col min="20" max="21" width="9.140625" style="9"/>
    <col min="22" max="22" width="9.140625" style="21"/>
    <col min="23" max="16384" width="9.140625" style="5"/>
  </cols>
  <sheetData>
    <row r="1" spans="1:22" s="17" customFormat="1">
      <c r="A1" s="17" t="s">
        <v>49</v>
      </c>
      <c r="B1" s="18" t="s">
        <v>48</v>
      </c>
      <c r="C1" s="18" t="s">
        <v>87</v>
      </c>
      <c r="D1" s="18" t="s">
        <v>87</v>
      </c>
      <c r="E1" s="18" t="s">
        <v>87</v>
      </c>
      <c r="F1" s="18" t="s">
        <v>87</v>
      </c>
      <c r="G1" s="18" t="s">
        <v>87</v>
      </c>
      <c r="H1" s="18" t="s">
        <v>87</v>
      </c>
      <c r="I1" s="18" t="s">
        <v>87</v>
      </c>
      <c r="J1" s="18" t="s">
        <v>87</v>
      </c>
      <c r="K1" s="18" t="s">
        <v>87</v>
      </c>
      <c r="L1" s="18" t="s">
        <v>87</v>
      </c>
      <c r="M1" s="18" t="s">
        <v>87</v>
      </c>
      <c r="N1" s="18" t="s">
        <v>87</v>
      </c>
      <c r="O1" s="18" t="s">
        <v>87</v>
      </c>
      <c r="P1" s="18" t="s">
        <v>87</v>
      </c>
      <c r="Q1" s="19" t="s">
        <v>88</v>
      </c>
      <c r="R1" s="19" t="s">
        <v>89</v>
      </c>
      <c r="S1" s="19" t="s">
        <v>89</v>
      </c>
      <c r="T1" s="19" t="s">
        <v>89</v>
      </c>
      <c r="U1" s="19" t="s">
        <v>89</v>
      </c>
      <c r="V1" s="20" t="s">
        <v>89</v>
      </c>
    </row>
    <row r="2" spans="1:22" ht="150">
      <c r="A2" s="5">
        <v>2</v>
      </c>
      <c r="B2" s="12" t="s">
        <v>46</v>
      </c>
      <c r="C2" s="11" t="s">
        <v>52</v>
      </c>
      <c r="D2" s="11" t="s">
        <v>57</v>
      </c>
      <c r="Q2" s="9" t="s">
        <v>50</v>
      </c>
      <c r="R2" s="9" t="s">
        <v>51</v>
      </c>
      <c r="S2" s="9" t="s">
        <v>54</v>
      </c>
    </row>
    <row r="3" spans="1:22" ht="409.5">
      <c r="A3" s="5">
        <v>18</v>
      </c>
      <c r="B3" s="10" t="s">
        <v>150</v>
      </c>
      <c r="C3" s="10" t="s">
        <v>155</v>
      </c>
      <c r="Q3" s="9" t="s">
        <v>44</v>
      </c>
      <c r="R3" s="9" t="s">
        <v>51</v>
      </c>
      <c r="S3" s="9" t="s">
        <v>147</v>
      </c>
      <c r="T3" s="9" t="s">
        <v>154</v>
      </c>
    </row>
    <row r="4" spans="1:22" ht="180">
      <c r="A4" s="5">
        <v>31</v>
      </c>
      <c r="B4" s="11" t="s">
        <v>190</v>
      </c>
    </row>
    <row r="5" spans="1:22" ht="75">
      <c r="A5" s="5">
        <v>42</v>
      </c>
      <c r="B5" s="11" t="s">
        <v>236</v>
      </c>
      <c r="Q5" s="9" t="s">
        <v>51</v>
      </c>
      <c r="R5" s="9" t="s">
        <v>50</v>
      </c>
      <c r="S5" s="9" t="s">
        <v>152</v>
      </c>
    </row>
    <row r="6" spans="1:22" ht="409.5">
      <c r="A6" s="5">
        <v>49</v>
      </c>
      <c r="B6" s="11" t="s">
        <v>261</v>
      </c>
      <c r="C6" s="11" t="s">
        <v>263</v>
      </c>
      <c r="D6" s="11" t="s">
        <v>264</v>
      </c>
      <c r="Q6" s="9" t="s">
        <v>50</v>
      </c>
      <c r="R6" s="9" t="s">
        <v>262</v>
      </c>
      <c r="S6" s="9" t="s">
        <v>197</v>
      </c>
      <c r="T6" s="9" t="s">
        <v>267</v>
      </c>
      <c r="U6" s="9" t="s">
        <v>268</v>
      </c>
    </row>
    <row r="7" spans="1:22" ht="345">
      <c r="A7" s="5">
        <v>50</v>
      </c>
      <c r="B7" s="11" t="s">
        <v>272</v>
      </c>
      <c r="C7" s="11" t="s">
        <v>274</v>
      </c>
      <c r="Q7" s="9" t="s">
        <v>51</v>
      </c>
      <c r="R7" s="9" t="s">
        <v>188</v>
      </c>
    </row>
    <row r="8" spans="1:22" ht="345">
      <c r="A8" s="5">
        <v>13</v>
      </c>
      <c r="B8" s="11" t="s">
        <v>290</v>
      </c>
      <c r="C8" s="11" t="s">
        <v>292</v>
      </c>
      <c r="Q8" s="9" t="s">
        <v>291</v>
      </c>
      <c r="R8" s="9" t="s">
        <v>50</v>
      </c>
      <c r="S8" s="9" t="s">
        <v>152</v>
      </c>
      <c r="T8" s="9" t="s">
        <v>97</v>
      </c>
      <c r="U8" s="9" t="s">
        <v>51</v>
      </c>
      <c r="V8" s="21" t="s">
        <v>293</v>
      </c>
    </row>
    <row r="9" spans="1:22" ht="165">
      <c r="A9" s="5">
        <v>15</v>
      </c>
      <c r="B9" s="11" t="s">
        <v>305</v>
      </c>
      <c r="Q9" s="9" t="s">
        <v>65</v>
      </c>
      <c r="R9" s="9" t="s">
        <v>51</v>
      </c>
      <c r="S9" s="9" t="s">
        <v>307</v>
      </c>
    </row>
    <row r="10" spans="1:22" ht="90">
      <c r="A10" s="5">
        <v>19</v>
      </c>
      <c r="B10" s="11" t="s">
        <v>341</v>
      </c>
      <c r="Q10" s="9" t="s">
        <v>51</v>
      </c>
    </row>
    <row r="11" spans="1:22" ht="105">
      <c r="A11" s="5">
        <v>55</v>
      </c>
      <c r="B11" s="11" t="s">
        <v>390</v>
      </c>
      <c r="Q11" s="9" t="s">
        <v>391</v>
      </c>
    </row>
    <row r="12" spans="1:22" ht="270">
      <c r="A12" s="5">
        <v>76</v>
      </c>
      <c r="B12" s="11" t="s">
        <v>526</v>
      </c>
      <c r="C12" s="11" t="s">
        <v>527</v>
      </c>
      <c r="D12" s="11" t="s">
        <v>528</v>
      </c>
      <c r="E12" s="11" t="s">
        <v>529</v>
      </c>
    </row>
    <row r="13" spans="1:22" ht="90">
      <c r="A13" s="5">
        <v>77</v>
      </c>
      <c r="B13" s="11" t="s">
        <v>534</v>
      </c>
    </row>
    <row r="14" spans="1:22" ht="165">
      <c r="A14" s="5">
        <v>78</v>
      </c>
      <c r="B14" s="11" t="s">
        <v>535</v>
      </c>
      <c r="C14" s="11" t="s">
        <v>536</v>
      </c>
    </row>
    <row r="15" spans="1:22" ht="409.5">
      <c r="A15" s="5">
        <v>79</v>
      </c>
      <c r="B15" s="11" t="s">
        <v>540</v>
      </c>
      <c r="C15" s="11" t="s">
        <v>541</v>
      </c>
    </row>
    <row r="16" spans="1:22" ht="30">
      <c r="A16" s="5">
        <v>80</v>
      </c>
      <c r="B16" s="11" t="s">
        <v>548</v>
      </c>
    </row>
    <row r="17" spans="1:3" ht="165">
      <c r="A17" s="5">
        <v>81</v>
      </c>
      <c r="B17" s="11" t="s">
        <v>549</v>
      </c>
    </row>
    <row r="18" spans="1:3" ht="60">
      <c r="A18" s="5">
        <v>82</v>
      </c>
      <c r="B18" s="11" t="s">
        <v>554</v>
      </c>
    </row>
    <row r="19" spans="1:3" ht="270">
      <c r="A19" s="5">
        <v>83</v>
      </c>
      <c r="B19" s="11" t="s">
        <v>558</v>
      </c>
      <c r="C19" s="11" t="s">
        <v>560</v>
      </c>
    </row>
    <row r="20" spans="1:3" ht="150">
      <c r="A20" s="5">
        <v>84</v>
      </c>
      <c r="B20" s="11" t="s">
        <v>566</v>
      </c>
    </row>
    <row r="21" spans="1:3" ht="75">
      <c r="A21" s="5">
        <v>85</v>
      </c>
      <c r="B21" s="11" t="s">
        <v>570</v>
      </c>
    </row>
    <row r="22" spans="1:3" ht="105">
      <c r="A22" s="5">
        <v>86</v>
      </c>
      <c r="B22" s="11" t="s">
        <v>575</v>
      </c>
    </row>
    <row r="23" spans="1:3" ht="409.5">
      <c r="A23" s="5">
        <v>87</v>
      </c>
      <c r="B23" s="11" t="s">
        <v>582</v>
      </c>
      <c r="C23" s="11" t="s">
        <v>583</v>
      </c>
    </row>
    <row r="24" spans="1:3" ht="210">
      <c r="A24" s="5">
        <v>88</v>
      </c>
      <c r="B24" s="11" t="s">
        <v>584</v>
      </c>
    </row>
    <row r="25" spans="1:3" ht="409.5">
      <c r="A25" s="5">
        <v>89</v>
      </c>
      <c r="B25" s="11" t="s">
        <v>588</v>
      </c>
      <c r="C25" s="11" t="s">
        <v>591</v>
      </c>
    </row>
    <row r="26" spans="1:3" ht="75">
      <c r="A26" s="5">
        <v>90</v>
      </c>
      <c r="B26" s="11" t="s">
        <v>592</v>
      </c>
    </row>
    <row r="27" spans="1:3" ht="135">
      <c r="A27" s="5">
        <v>91</v>
      </c>
      <c r="B27" s="11" t="s">
        <v>598</v>
      </c>
    </row>
    <row r="28" spans="1:3" ht="409.5">
      <c r="A28" s="5">
        <v>92</v>
      </c>
      <c r="B28" s="11" t="s">
        <v>605</v>
      </c>
      <c r="C28" s="11" t="s">
        <v>606</v>
      </c>
    </row>
    <row r="29" spans="1:3" ht="105">
      <c r="A29" s="5">
        <v>93</v>
      </c>
      <c r="B29" s="11" t="s">
        <v>607</v>
      </c>
    </row>
    <row r="30" spans="1:3" ht="409.5">
      <c r="A30" s="5">
        <v>94</v>
      </c>
      <c r="B30" s="11" t="s">
        <v>612</v>
      </c>
      <c r="C30" s="11" t="s">
        <v>616</v>
      </c>
    </row>
    <row r="31" spans="1:3" ht="45">
      <c r="A31" s="5">
        <v>95</v>
      </c>
      <c r="B31" s="11" t="s">
        <v>617</v>
      </c>
    </row>
    <row r="32" spans="1:3" ht="60">
      <c r="A32" s="5">
        <v>96</v>
      </c>
      <c r="B32" s="11" t="s">
        <v>624</v>
      </c>
    </row>
    <row r="33" spans="1:3" ht="75">
      <c r="A33" s="5">
        <v>97</v>
      </c>
      <c r="B33" s="11" t="s">
        <v>625</v>
      </c>
    </row>
    <row r="34" spans="1:3" ht="120">
      <c r="A34" s="5">
        <v>98</v>
      </c>
      <c r="B34" s="11" t="s">
        <v>629</v>
      </c>
    </row>
    <row r="35" spans="1:3" ht="60">
      <c r="A35" s="5">
        <v>99</v>
      </c>
      <c r="B35" s="11" t="s">
        <v>633</v>
      </c>
    </row>
    <row r="36" spans="1:3" ht="345">
      <c r="A36" s="5">
        <v>100</v>
      </c>
      <c r="B36" s="11" t="s">
        <v>637</v>
      </c>
      <c r="C36" s="11" t="s">
        <v>638</v>
      </c>
    </row>
    <row r="37" spans="1:3" ht="60">
      <c r="A37" s="5">
        <v>101</v>
      </c>
      <c r="B37" s="11" t="s">
        <v>644</v>
      </c>
    </row>
    <row r="38" spans="1:3" ht="225">
      <c r="A38" s="5">
        <v>102</v>
      </c>
      <c r="B38" s="11" t="s">
        <v>645</v>
      </c>
      <c r="C38" s="11" t="s">
        <v>648</v>
      </c>
    </row>
    <row r="39" spans="1:3" ht="409.5">
      <c r="A39" s="5">
        <v>103</v>
      </c>
      <c r="B39" s="11" t="s">
        <v>650</v>
      </c>
      <c r="C39" s="11" t="s">
        <v>651</v>
      </c>
    </row>
    <row r="40" spans="1:3" ht="90">
      <c r="A40" s="5">
        <v>104</v>
      </c>
      <c r="B40" s="11" t="s">
        <v>655</v>
      </c>
    </row>
    <row r="41" spans="1:3" ht="180">
      <c r="A41" s="5">
        <v>105</v>
      </c>
      <c r="B41" s="11" t="s">
        <v>663</v>
      </c>
    </row>
    <row r="42" spans="1:3" ht="90">
      <c r="A42" s="5">
        <v>106</v>
      </c>
      <c r="B42" s="11" t="s">
        <v>664</v>
      </c>
    </row>
    <row r="43" spans="1:3" ht="75">
      <c r="A43" s="5">
        <v>107</v>
      </c>
      <c r="B43" s="11" t="s">
        <v>668</v>
      </c>
    </row>
    <row r="44" spans="1:3" ht="120">
      <c r="A44" s="5">
        <v>108</v>
      </c>
      <c r="B44" s="11" t="s">
        <v>676</v>
      </c>
    </row>
    <row r="45" spans="1:3" ht="150">
      <c r="A45" s="5">
        <v>109</v>
      </c>
      <c r="B45" s="11" t="s">
        <v>680</v>
      </c>
    </row>
    <row r="46" spans="1:3" ht="90">
      <c r="A46" s="5">
        <v>110</v>
      </c>
      <c r="B46" s="11" t="s">
        <v>681</v>
      </c>
    </row>
    <row r="47" spans="1:3" ht="75">
      <c r="A47" s="5">
        <v>111</v>
      </c>
      <c r="B47" s="11" t="s">
        <v>689</v>
      </c>
    </row>
    <row r="48" spans="1:3" ht="120">
      <c r="A48" s="5">
        <v>112</v>
      </c>
      <c r="B48" s="11" t="s">
        <v>690</v>
      </c>
    </row>
    <row r="49" spans="1:5" ht="240">
      <c r="A49" s="5">
        <v>113</v>
      </c>
      <c r="B49" s="11" t="s">
        <v>698</v>
      </c>
    </row>
    <row r="50" spans="1:5" ht="409.5">
      <c r="A50" s="5">
        <v>114</v>
      </c>
      <c r="B50" s="11" t="s">
        <v>702</v>
      </c>
      <c r="C50" s="11" t="s">
        <v>699</v>
      </c>
      <c r="D50" s="11" t="s">
        <v>700</v>
      </c>
      <c r="E50" s="11" t="s">
        <v>701</v>
      </c>
    </row>
    <row r="51" spans="1:5" ht="60">
      <c r="A51" s="5">
        <v>115</v>
      </c>
      <c r="B51" s="11" t="s">
        <v>706</v>
      </c>
    </row>
    <row r="52" spans="1:5" ht="409.5">
      <c r="A52" s="5">
        <v>117</v>
      </c>
      <c r="B52" s="11" t="s">
        <v>720</v>
      </c>
      <c r="C52" s="11" t="s">
        <v>721</v>
      </c>
      <c r="D52" s="11" t="s">
        <v>722</v>
      </c>
    </row>
    <row r="53" spans="1:5" ht="75">
      <c r="A53" s="5">
        <v>118</v>
      </c>
      <c r="B53" s="11" t="s">
        <v>725</v>
      </c>
    </row>
    <row r="54" spans="1:5" ht="60">
      <c r="A54" s="5">
        <v>119</v>
      </c>
      <c r="B54" s="11" t="s">
        <v>729</v>
      </c>
    </row>
    <row r="55" spans="1:5" ht="75">
      <c r="A55" s="5">
        <v>120</v>
      </c>
      <c r="B55" s="11" t="s">
        <v>730</v>
      </c>
    </row>
    <row r="56" spans="1:5" ht="135">
      <c r="A56" s="5">
        <v>121</v>
      </c>
      <c r="B56" s="11" t="s">
        <v>737</v>
      </c>
    </row>
    <row r="57" spans="1:5" ht="60">
      <c r="A57" s="5">
        <v>122</v>
      </c>
      <c r="B57" s="11" t="s">
        <v>741</v>
      </c>
    </row>
    <row r="58" spans="1:5" ht="135">
      <c r="A58" s="5">
        <v>123</v>
      </c>
      <c r="B58" s="11" t="s">
        <v>745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5"/>
  <sheetViews>
    <sheetView topLeftCell="F1" workbookViewId="0">
      <pane ySplit="1" topLeftCell="A2" activePane="bottomLeft" state="frozen"/>
      <selection pane="bottomLeft" activeCell="Q15" sqref="Q15"/>
    </sheetView>
  </sheetViews>
  <sheetFormatPr defaultColWidth="9.140625" defaultRowHeight="15"/>
  <cols>
    <col min="1" max="1" width="9.140625" style="5"/>
    <col min="2" max="2" width="51.140625" style="11" customWidth="1"/>
    <col min="3" max="3" width="19" style="11" customWidth="1"/>
    <col min="4" max="4" width="25.42578125" style="11" customWidth="1"/>
    <col min="5" max="5" width="21.5703125" style="11" customWidth="1"/>
    <col min="6" max="16" width="21.42578125" style="11" customWidth="1"/>
    <col min="17" max="17" width="24.28515625" style="9" customWidth="1"/>
    <col min="18" max="18" width="17.7109375" style="9" customWidth="1"/>
    <col min="19" max="21" width="9.140625" style="9"/>
    <col min="22" max="22" width="9.140625" style="21"/>
    <col min="23" max="16384" width="9.140625" style="5"/>
  </cols>
  <sheetData>
    <row r="1" spans="1:22" s="17" customFormat="1">
      <c r="A1" s="17" t="s">
        <v>49</v>
      </c>
      <c r="B1" s="18" t="s">
        <v>48</v>
      </c>
      <c r="C1" s="18" t="s">
        <v>87</v>
      </c>
      <c r="D1" s="18" t="s">
        <v>87</v>
      </c>
      <c r="E1" s="18" t="s">
        <v>87</v>
      </c>
      <c r="F1" s="18" t="s">
        <v>87</v>
      </c>
      <c r="G1" s="18" t="s">
        <v>87</v>
      </c>
      <c r="H1" s="18" t="s">
        <v>87</v>
      </c>
      <c r="I1" s="18" t="s">
        <v>87</v>
      </c>
      <c r="J1" s="18" t="s">
        <v>87</v>
      </c>
      <c r="K1" s="18" t="s">
        <v>87</v>
      </c>
      <c r="L1" s="18" t="s">
        <v>87</v>
      </c>
      <c r="M1" s="18" t="s">
        <v>87</v>
      </c>
      <c r="N1" s="18" t="s">
        <v>87</v>
      </c>
      <c r="O1" s="18" t="s">
        <v>87</v>
      </c>
      <c r="P1" s="18" t="s">
        <v>87</v>
      </c>
      <c r="Q1" s="19" t="s">
        <v>88</v>
      </c>
      <c r="R1" s="19" t="s">
        <v>89</v>
      </c>
      <c r="S1" s="19" t="s">
        <v>89</v>
      </c>
      <c r="T1" s="19" t="s">
        <v>89</v>
      </c>
      <c r="U1" s="19" t="s">
        <v>89</v>
      </c>
      <c r="V1" s="20" t="s">
        <v>89</v>
      </c>
    </row>
    <row r="2" spans="1:22" ht="36">
      <c r="A2" s="5">
        <v>2</v>
      </c>
      <c r="B2" s="12" t="s">
        <v>47</v>
      </c>
      <c r="Q2" s="9" t="s">
        <v>51</v>
      </c>
      <c r="R2" s="9" t="s">
        <v>54</v>
      </c>
    </row>
    <row r="3" spans="1:22" ht="270">
      <c r="A3" s="5">
        <v>5</v>
      </c>
      <c r="B3" s="11" t="s">
        <v>71</v>
      </c>
      <c r="Q3" s="9" t="s">
        <v>68</v>
      </c>
      <c r="R3" s="9" t="s">
        <v>69</v>
      </c>
      <c r="S3" s="9" t="s">
        <v>70</v>
      </c>
      <c r="T3" s="9" t="s">
        <v>85</v>
      </c>
    </row>
    <row r="4" spans="1:22" ht="178.5">
      <c r="A4" s="5">
        <v>18</v>
      </c>
      <c r="B4" s="10" t="s">
        <v>148</v>
      </c>
      <c r="C4" s="10" t="s">
        <v>151</v>
      </c>
      <c r="Q4" s="9" t="s">
        <v>146</v>
      </c>
      <c r="R4" s="9" t="s">
        <v>147</v>
      </c>
      <c r="S4" s="9" t="s">
        <v>51</v>
      </c>
      <c r="T4" s="9" t="s">
        <v>97</v>
      </c>
      <c r="U4" s="9" t="s">
        <v>50</v>
      </c>
      <c r="V4" s="21" t="s">
        <v>152</v>
      </c>
    </row>
    <row r="5" spans="1:22" ht="195">
      <c r="A5" s="5">
        <v>21</v>
      </c>
      <c r="B5" s="11" t="s">
        <v>173</v>
      </c>
      <c r="Q5" s="9" t="s">
        <v>50</v>
      </c>
      <c r="R5" s="9" t="s">
        <v>174</v>
      </c>
    </row>
    <row r="6" spans="1:22" ht="165">
      <c r="A6" s="5">
        <v>30</v>
      </c>
      <c r="B6" s="11" t="s">
        <v>181</v>
      </c>
      <c r="C6" s="11" t="s">
        <v>183</v>
      </c>
      <c r="Q6" s="9" t="s">
        <v>167</v>
      </c>
      <c r="R6" s="9" t="s">
        <v>182</v>
      </c>
      <c r="S6" s="9" t="s">
        <v>144</v>
      </c>
      <c r="T6" s="9" t="s">
        <v>50</v>
      </c>
      <c r="U6" s="9" t="s">
        <v>174</v>
      </c>
    </row>
    <row r="7" spans="1:22" ht="90">
      <c r="A7" s="5">
        <v>42</v>
      </c>
      <c r="B7" s="11" t="s">
        <v>234</v>
      </c>
      <c r="Q7" s="9" t="s">
        <v>51</v>
      </c>
      <c r="R7" s="9" t="s">
        <v>147</v>
      </c>
    </row>
    <row r="8" spans="1:22" ht="409.5">
      <c r="A8" s="5">
        <v>48</v>
      </c>
      <c r="B8" s="11" t="s">
        <v>253</v>
      </c>
      <c r="C8" s="11" t="s">
        <v>255</v>
      </c>
      <c r="Q8" s="9" t="s">
        <v>249</v>
      </c>
    </row>
    <row r="9" spans="1:22" ht="180">
      <c r="A9" s="5">
        <v>49</v>
      </c>
      <c r="B9" s="11" t="s">
        <v>265</v>
      </c>
      <c r="Q9" s="9" t="s">
        <v>266</v>
      </c>
    </row>
    <row r="10" spans="1:22" ht="409.5">
      <c r="A10" s="5">
        <v>23</v>
      </c>
      <c r="B10" s="11" t="s">
        <v>310</v>
      </c>
      <c r="C10" s="11" t="s">
        <v>311</v>
      </c>
      <c r="Q10" s="9" t="s">
        <v>124</v>
      </c>
      <c r="R10" s="9" t="s">
        <v>312</v>
      </c>
      <c r="S10" s="9" t="s">
        <v>59</v>
      </c>
      <c r="T10" s="9" t="s">
        <v>313</v>
      </c>
    </row>
    <row r="11" spans="1:22" ht="180">
      <c r="A11" s="5">
        <v>25</v>
      </c>
      <c r="B11" s="11" t="s">
        <v>325</v>
      </c>
      <c r="Q11" s="9" t="s">
        <v>147</v>
      </c>
      <c r="R11" s="9" t="s">
        <v>220</v>
      </c>
    </row>
    <row r="12" spans="1:22" ht="75">
      <c r="A12" s="5">
        <v>46</v>
      </c>
      <c r="B12" s="11" t="s">
        <v>359</v>
      </c>
      <c r="Q12" s="9" t="s">
        <v>50</v>
      </c>
    </row>
    <row r="13" spans="1:22" ht="75">
      <c r="A13" s="5">
        <v>65</v>
      </c>
      <c r="B13" s="11" t="s">
        <v>446</v>
      </c>
      <c r="Q13" s="9" t="s">
        <v>106</v>
      </c>
    </row>
    <row r="14" spans="1:22" ht="180">
      <c r="A14" s="5">
        <v>68</v>
      </c>
      <c r="B14" s="11" t="s">
        <v>456</v>
      </c>
      <c r="Q14" s="9" t="s">
        <v>466</v>
      </c>
    </row>
    <row r="15" spans="1:22" ht="90">
      <c r="A15" s="5">
        <v>71</v>
      </c>
      <c r="B15" s="11" t="s">
        <v>465</v>
      </c>
      <c r="Q15" s="9" t="s">
        <v>147</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3"/>
  <sheetViews>
    <sheetView workbookViewId="0">
      <selection activeCell="B4" sqref="B4"/>
    </sheetView>
  </sheetViews>
  <sheetFormatPr defaultColWidth="9.140625" defaultRowHeight="15"/>
  <cols>
    <col min="1" max="1" width="7.85546875" style="6" customWidth="1"/>
    <col min="2" max="2" width="22.28515625" style="3" customWidth="1"/>
    <col min="3" max="3" width="20.42578125" style="3" customWidth="1"/>
    <col min="4" max="4" width="18.7109375" style="3" customWidth="1"/>
    <col min="5" max="5" width="21.42578125" style="3" customWidth="1"/>
    <col min="6" max="16" width="17.7109375" style="3" customWidth="1"/>
    <col min="17" max="17" width="22.85546875" style="8" customWidth="1"/>
    <col min="18" max="18" width="17.42578125" style="8" customWidth="1"/>
    <col min="19" max="19" width="21.140625" style="8" customWidth="1"/>
    <col min="20" max="20" width="18.5703125" style="8" customWidth="1"/>
    <col min="21" max="21" width="9.140625" style="8"/>
    <col min="22" max="22" width="9.140625" style="16"/>
    <col min="23" max="16384" width="9.140625" style="6"/>
  </cols>
  <sheetData>
    <row r="1" spans="1:22" s="2" customFormat="1">
      <c r="A1" s="2" t="s">
        <v>49</v>
      </c>
      <c r="B1" s="1" t="s">
        <v>48</v>
      </c>
      <c r="C1" s="1" t="s">
        <v>87</v>
      </c>
      <c r="D1" s="1" t="s">
        <v>87</v>
      </c>
      <c r="E1" s="1" t="s">
        <v>87</v>
      </c>
      <c r="F1" s="1" t="s">
        <v>87</v>
      </c>
      <c r="G1" s="1" t="s">
        <v>87</v>
      </c>
      <c r="H1" s="1" t="s">
        <v>87</v>
      </c>
      <c r="I1" s="1" t="s">
        <v>87</v>
      </c>
      <c r="J1" s="1" t="s">
        <v>87</v>
      </c>
      <c r="K1" s="1" t="s">
        <v>87</v>
      </c>
      <c r="L1" s="1" t="s">
        <v>87</v>
      </c>
      <c r="M1" s="1" t="s">
        <v>87</v>
      </c>
      <c r="N1" s="1" t="s">
        <v>87</v>
      </c>
      <c r="O1" s="1" t="s">
        <v>87</v>
      </c>
      <c r="P1" s="1" t="s">
        <v>87</v>
      </c>
      <c r="Q1" s="7" t="s">
        <v>88</v>
      </c>
      <c r="R1" s="7" t="s">
        <v>89</v>
      </c>
      <c r="S1" s="7" t="s">
        <v>89</v>
      </c>
      <c r="T1" s="7" t="s">
        <v>89</v>
      </c>
      <c r="U1" s="7" t="s">
        <v>89</v>
      </c>
      <c r="V1" s="15" t="s">
        <v>89</v>
      </c>
    </row>
    <row r="2" spans="1:22" ht="210">
      <c r="A2" s="6">
        <v>8</v>
      </c>
      <c r="B2" s="11" t="s">
        <v>96</v>
      </c>
      <c r="Q2" s="8" t="s">
        <v>97</v>
      </c>
      <c r="R2" s="8" t="s">
        <v>99</v>
      </c>
      <c r="S2" s="8" t="s">
        <v>98</v>
      </c>
      <c r="T2" s="8" t="s">
        <v>100</v>
      </c>
    </row>
    <row r="3" spans="1:22" ht="90">
      <c r="A3" s="6">
        <v>83</v>
      </c>
      <c r="B3" s="11" t="s">
        <v>559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V8"/>
  <sheetViews>
    <sheetView workbookViewId="0">
      <selection activeCell="B9" sqref="B9"/>
    </sheetView>
  </sheetViews>
  <sheetFormatPr defaultColWidth="9.140625" defaultRowHeight="15"/>
  <cols>
    <col min="1" max="1" width="9.140625" style="5"/>
    <col min="2" max="2" width="28" style="11" customWidth="1"/>
    <col min="3" max="3" width="18.140625" style="11" customWidth="1"/>
    <col min="4" max="16" width="9.140625" style="11"/>
    <col min="17" max="21" width="9.140625" style="9"/>
    <col min="22" max="22" width="9.140625" style="21"/>
    <col min="23" max="16384" width="9.140625" style="5"/>
  </cols>
  <sheetData>
    <row r="1" spans="1:22" s="17" customFormat="1" ht="60">
      <c r="A1" s="17" t="s">
        <v>49</v>
      </c>
      <c r="B1" s="18" t="s">
        <v>48</v>
      </c>
      <c r="C1" s="18" t="s">
        <v>87</v>
      </c>
      <c r="D1" s="18" t="s">
        <v>87</v>
      </c>
      <c r="E1" s="18" t="s">
        <v>87</v>
      </c>
      <c r="F1" s="18" t="s">
        <v>87</v>
      </c>
      <c r="G1" s="18" t="s">
        <v>87</v>
      </c>
      <c r="H1" s="18" t="s">
        <v>87</v>
      </c>
      <c r="I1" s="18" t="s">
        <v>87</v>
      </c>
      <c r="J1" s="18" t="s">
        <v>87</v>
      </c>
      <c r="K1" s="18" t="s">
        <v>87</v>
      </c>
      <c r="L1" s="18" t="s">
        <v>87</v>
      </c>
      <c r="M1" s="18" t="s">
        <v>87</v>
      </c>
      <c r="N1" s="18" t="s">
        <v>87</v>
      </c>
      <c r="O1" s="18" t="s">
        <v>87</v>
      </c>
      <c r="P1" s="18" t="s">
        <v>87</v>
      </c>
      <c r="Q1" s="19" t="s">
        <v>88</v>
      </c>
      <c r="R1" s="19" t="s">
        <v>89</v>
      </c>
      <c r="S1" s="19" t="s">
        <v>89</v>
      </c>
      <c r="T1" s="19" t="s">
        <v>89</v>
      </c>
      <c r="U1" s="19" t="s">
        <v>89</v>
      </c>
      <c r="V1" s="20" t="s">
        <v>89</v>
      </c>
    </row>
    <row r="2" spans="1:22" ht="409.5">
      <c r="A2" s="5">
        <v>12</v>
      </c>
      <c r="B2" s="10" t="s">
        <v>127</v>
      </c>
      <c r="C2" s="10" t="s">
        <v>130</v>
      </c>
      <c r="D2" s="10" t="s">
        <v>136</v>
      </c>
      <c r="Q2" s="9" t="s">
        <v>62</v>
      </c>
      <c r="R2" s="9" t="s">
        <v>125</v>
      </c>
      <c r="S2" s="9" t="s">
        <v>128</v>
      </c>
      <c r="T2" s="9" t="s">
        <v>59</v>
      </c>
      <c r="U2" s="9" t="s">
        <v>134</v>
      </c>
    </row>
    <row r="3" spans="1:22" ht="409.5">
      <c r="A3" s="5">
        <v>10</v>
      </c>
      <c r="B3" s="11" t="s">
        <v>279</v>
      </c>
      <c r="C3" s="11" t="s">
        <v>281</v>
      </c>
      <c r="D3" s="11" t="s">
        <v>285</v>
      </c>
      <c r="Q3" s="9" t="s">
        <v>125</v>
      </c>
      <c r="R3" s="9" t="s">
        <v>280</v>
      </c>
      <c r="S3" s="9" t="s">
        <v>140</v>
      </c>
      <c r="T3" s="9" t="s">
        <v>59</v>
      </c>
    </row>
    <row r="4" spans="1:22" ht="345">
      <c r="A4" s="5">
        <v>15</v>
      </c>
      <c r="B4" s="11" t="s">
        <v>302</v>
      </c>
      <c r="Q4" s="9" t="s">
        <v>51</v>
      </c>
    </row>
    <row r="5" spans="1:22" ht="409.5">
      <c r="A5" s="5">
        <v>24</v>
      </c>
      <c r="B5" s="11" t="s">
        <v>316</v>
      </c>
      <c r="C5" s="11" t="s">
        <v>319</v>
      </c>
      <c r="Q5" s="9" t="s">
        <v>59</v>
      </c>
      <c r="R5" s="9" t="s">
        <v>312</v>
      </c>
      <c r="S5" s="9" t="s">
        <v>174</v>
      </c>
      <c r="T5" s="9" t="s">
        <v>197</v>
      </c>
    </row>
    <row r="6" spans="1:22" ht="315">
      <c r="A6" s="5">
        <v>58</v>
      </c>
      <c r="B6" s="11" t="s">
        <v>404</v>
      </c>
      <c r="Q6" s="9" t="s">
        <v>405</v>
      </c>
    </row>
    <row r="7" spans="1:22" ht="409.5">
      <c r="A7" s="5">
        <v>28</v>
      </c>
      <c r="B7" s="11" t="s">
        <v>472</v>
      </c>
      <c r="C7" s="11" t="s">
        <v>473</v>
      </c>
      <c r="D7" s="11" t="s">
        <v>477</v>
      </c>
      <c r="E7" s="11" t="s">
        <v>479</v>
      </c>
      <c r="F7" s="11" t="s">
        <v>483</v>
      </c>
      <c r="G7" s="11" t="s">
        <v>484</v>
      </c>
      <c r="H7" s="11" t="s">
        <v>486</v>
      </c>
      <c r="I7" s="11" t="s">
        <v>487</v>
      </c>
      <c r="J7" s="11" t="s">
        <v>490</v>
      </c>
      <c r="Q7" s="9" t="s">
        <v>405</v>
      </c>
      <c r="R7" s="9" t="s">
        <v>167</v>
      </c>
      <c r="S7" s="9" t="s">
        <v>60</v>
      </c>
      <c r="T7" s="9" t="s">
        <v>125</v>
      </c>
    </row>
    <row r="8" spans="1:22" ht="375">
      <c r="A8" s="5">
        <v>116</v>
      </c>
      <c r="B8" s="11" t="s">
        <v>713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V3"/>
  <sheetViews>
    <sheetView workbookViewId="0">
      <selection activeCell="T3" sqref="T3"/>
    </sheetView>
  </sheetViews>
  <sheetFormatPr defaultColWidth="9.140625" defaultRowHeight="15"/>
  <cols>
    <col min="1" max="1" width="9.140625" style="5"/>
    <col min="2" max="16" width="9.140625" style="11"/>
    <col min="17" max="21" width="9.140625" style="9"/>
    <col min="22" max="22" width="9.140625" style="21"/>
    <col min="23" max="16384" width="9.140625" style="5"/>
  </cols>
  <sheetData>
    <row r="1" spans="1:22" s="17" customFormat="1" ht="60">
      <c r="A1" s="17" t="s">
        <v>49</v>
      </c>
      <c r="B1" s="18" t="s">
        <v>48</v>
      </c>
      <c r="C1" s="18" t="s">
        <v>87</v>
      </c>
      <c r="D1" s="18" t="s">
        <v>87</v>
      </c>
      <c r="E1" s="18" t="s">
        <v>87</v>
      </c>
      <c r="F1" s="18" t="s">
        <v>87</v>
      </c>
      <c r="G1" s="18" t="s">
        <v>87</v>
      </c>
      <c r="H1" s="18" t="s">
        <v>87</v>
      </c>
      <c r="I1" s="18" t="s">
        <v>87</v>
      </c>
      <c r="J1" s="18" t="s">
        <v>87</v>
      </c>
      <c r="K1" s="18" t="s">
        <v>87</v>
      </c>
      <c r="L1" s="18" t="s">
        <v>87</v>
      </c>
      <c r="M1" s="18" t="s">
        <v>87</v>
      </c>
      <c r="N1" s="18" t="s">
        <v>87</v>
      </c>
      <c r="O1" s="18" t="s">
        <v>87</v>
      </c>
      <c r="P1" s="18" t="s">
        <v>87</v>
      </c>
      <c r="Q1" s="19" t="s">
        <v>88</v>
      </c>
      <c r="R1" s="19" t="s">
        <v>89</v>
      </c>
      <c r="S1" s="19" t="s">
        <v>89</v>
      </c>
      <c r="T1" s="19" t="s">
        <v>89</v>
      </c>
      <c r="U1" s="19" t="s">
        <v>89</v>
      </c>
      <c r="V1" s="20" t="s">
        <v>89</v>
      </c>
    </row>
    <row r="2" spans="1:22" ht="409.5">
      <c r="A2" s="5">
        <v>21</v>
      </c>
      <c r="B2" s="14" t="s">
        <v>164</v>
      </c>
      <c r="C2" s="14" t="s">
        <v>165</v>
      </c>
      <c r="D2" s="14" t="s">
        <v>166</v>
      </c>
      <c r="E2" s="14" t="s">
        <v>169</v>
      </c>
      <c r="F2" s="14" t="s">
        <v>172</v>
      </c>
      <c r="G2" s="11" t="s">
        <v>175</v>
      </c>
      <c r="H2" s="11" t="s">
        <v>176</v>
      </c>
      <c r="I2" s="11" t="s">
        <v>177</v>
      </c>
      <c r="Q2" s="9" t="s">
        <v>167</v>
      </c>
      <c r="R2" s="9" t="s">
        <v>168</v>
      </c>
      <c r="S2" s="9" t="s">
        <v>170</v>
      </c>
      <c r="T2" s="9" t="s">
        <v>171</v>
      </c>
      <c r="U2" s="9" t="s">
        <v>147</v>
      </c>
      <c r="V2" s="21" t="s">
        <v>154</v>
      </c>
    </row>
    <row r="3" spans="1:22" ht="409.5">
      <c r="A3" s="5">
        <v>41</v>
      </c>
      <c r="B3" s="11" t="s">
        <v>331</v>
      </c>
      <c r="C3" s="11" t="s">
        <v>332</v>
      </c>
      <c r="D3" s="11" t="s">
        <v>334</v>
      </c>
      <c r="E3" s="11" t="s">
        <v>337</v>
      </c>
      <c r="Q3" s="9" t="s">
        <v>333</v>
      </c>
      <c r="R3" s="9" t="s">
        <v>167</v>
      </c>
      <c r="S3" s="9" t="s">
        <v>51</v>
      </c>
      <c r="T3" s="9" t="s">
        <v>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Summary stats</vt:lpstr>
      <vt:lpstr>Bibliograpghic information</vt:lpstr>
      <vt:lpstr>Contribution</vt:lpstr>
      <vt:lpstr>Community service</vt:lpstr>
      <vt:lpstr>Prosocial behavior</vt:lpstr>
      <vt:lpstr>Volunteerism</vt:lpstr>
      <vt:lpstr>Altruistic behavior</vt:lpstr>
      <vt:lpstr>Thriving</vt:lpstr>
      <vt:lpstr>Generativity</vt:lpstr>
      <vt:lpstr>Civic engagement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2024-05-13T07:55:08Z</dcterms:modified>
</cp:coreProperties>
</file>