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985" yWindow="285" windowWidth="12780" windowHeight="8385" tabRatio="584"/>
  </bookViews>
  <sheets>
    <sheet name="OriginalData" sheetId="1" r:id="rId1"/>
    <sheet name="Profiles" sheetId="11" r:id="rId2"/>
    <sheet name="PositionsKey" sheetId="7" r:id="rId3"/>
    <sheet name="GPS" sheetId="5" r:id="rId4"/>
    <sheet name="GPS2" sheetId="12" r:id="rId5"/>
    <sheet name="GrainShape" sheetId="8" r:id="rId6"/>
    <sheet name="WolmanCounts" sheetId="9" r:id="rId7"/>
    <sheet name="Modelling" sheetId="14" r:id="rId8"/>
    <sheet name="PhotoData" sheetId="13" r:id="rId9"/>
    <sheet name="RejectedImages" sheetId="15" r:id="rId10"/>
  </sheets>
  <calcPr calcId="145621"/>
</workbook>
</file>

<file path=xl/calcChain.xml><?xml version="1.0" encoding="utf-8"?>
<calcChain xmlns="http://schemas.openxmlformats.org/spreadsheetml/2006/main">
  <c r="K35" i="15" l="1"/>
  <c r="K33" i="15"/>
  <c r="L33" i="15"/>
  <c r="N35" i="14" l="1"/>
  <c r="M35" i="14"/>
  <c r="L35" i="14"/>
  <c r="N33" i="14"/>
  <c r="M33" i="14"/>
  <c r="L33" i="14"/>
  <c r="N32" i="14"/>
  <c r="M32" i="14"/>
  <c r="L32" i="14"/>
  <c r="N31" i="14"/>
  <c r="M31" i="14"/>
  <c r="L31" i="14"/>
  <c r="N30" i="14"/>
  <c r="M30" i="14"/>
  <c r="L30" i="14"/>
  <c r="N29" i="14"/>
  <c r="M29" i="14"/>
  <c r="L29" i="14"/>
  <c r="N28" i="14"/>
  <c r="M28" i="14"/>
  <c r="L28" i="14"/>
  <c r="N27" i="14"/>
  <c r="M27" i="14"/>
  <c r="L27" i="14"/>
  <c r="N26" i="14"/>
  <c r="M26" i="14"/>
  <c r="L26" i="14"/>
  <c r="N25" i="14"/>
  <c r="M25" i="14"/>
  <c r="L25" i="14"/>
  <c r="N24" i="14"/>
  <c r="M24" i="14"/>
  <c r="L24" i="14"/>
  <c r="N23" i="14"/>
  <c r="M23" i="14"/>
  <c r="L23" i="14"/>
  <c r="N22" i="14"/>
  <c r="M22" i="14"/>
  <c r="L22" i="14"/>
  <c r="N21" i="14"/>
  <c r="M21" i="14"/>
  <c r="L21" i="14"/>
  <c r="N20" i="14"/>
  <c r="M20" i="14"/>
  <c r="L20" i="14"/>
  <c r="N19" i="14"/>
  <c r="M19" i="14"/>
  <c r="L19" i="14"/>
  <c r="N18" i="14"/>
  <c r="M18" i="14"/>
  <c r="L18" i="14"/>
  <c r="N17" i="14"/>
  <c r="M17" i="14"/>
  <c r="L17" i="14"/>
  <c r="N16" i="14"/>
  <c r="M16" i="14"/>
  <c r="L16" i="14"/>
  <c r="N15" i="14"/>
  <c r="M15" i="14"/>
  <c r="L15" i="14"/>
  <c r="N14" i="14"/>
  <c r="M14" i="14"/>
  <c r="L14" i="14"/>
  <c r="N13" i="14"/>
  <c r="M13" i="14"/>
  <c r="L13" i="14"/>
  <c r="N12" i="14"/>
  <c r="M12" i="14"/>
  <c r="L12" i="14"/>
  <c r="N11" i="14"/>
  <c r="M11" i="14"/>
  <c r="L11" i="14"/>
  <c r="N10" i="14"/>
  <c r="M10" i="14"/>
  <c r="L10" i="14"/>
  <c r="N9" i="14"/>
  <c r="M9" i="14"/>
  <c r="L9" i="14"/>
  <c r="N8" i="14"/>
  <c r="M8" i="14"/>
  <c r="L8" i="14"/>
  <c r="N7" i="14"/>
  <c r="M7" i="14"/>
  <c r="L7" i="14"/>
  <c r="U85" i="13" l="1"/>
  <c r="T85" i="13"/>
  <c r="S85" i="13"/>
  <c r="R85" i="13"/>
  <c r="Q85" i="13"/>
  <c r="P85" i="13"/>
  <c r="O85" i="13"/>
  <c r="U84" i="13"/>
  <c r="T84" i="13"/>
  <c r="S84" i="13"/>
  <c r="R84" i="13"/>
  <c r="Q84" i="13"/>
  <c r="P84" i="13"/>
  <c r="O84" i="13"/>
  <c r="U83" i="13"/>
  <c r="T83" i="13"/>
  <c r="S83" i="13"/>
  <c r="R83" i="13"/>
  <c r="Q83" i="13"/>
  <c r="P83" i="13"/>
  <c r="O83" i="13"/>
  <c r="U88" i="13"/>
  <c r="T88" i="13"/>
  <c r="S88" i="13"/>
  <c r="R88" i="13"/>
  <c r="Q88" i="13"/>
  <c r="P88" i="13"/>
  <c r="O88" i="13"/>
  <c r="N88" i="13"/>
  <c r="U87" i="13"/>
  <c r="T87" i="13"/>
  <c r="S87" i="13"/>
  <c r="R87" i="13"/>
  <c r="Q87" i="13"/>
  <c r="P87" i="13"/>
  <c r="O87" i="13"/>
  <c r="N87" i="13"/>
  <c r="U86" i="13"/>
  <c r="T86" i="13"/>
  <c r="S86" i="13"/>
  <c r="R86" i="13"/>
  <c r="Q86" i="13"/>
  <c r="P86" i="13"/>
  <c r="O86" i="13"/>
  <c r="N86" i="13"/>
  <c r="N85" i="13"/>
  <c r="N84" i="13"/>
  <c r="N83" i="13"/>
  <c r="U82" i="13"/>
  <c r="T82" i="13"/>
  <c r="S82" i="13"/>
  <c r="R82" i="13"/>
  <c r="Q82" i="13"/>
  <c r="P82" i="13"/>
  <c r="O82" i="13"/>
  <c r="N82" i="13"/>
  <c r="U81" i="13"/>
  <c r="T81" i="13"/>
  <c r="S81" i="13"/>
  <c r="R81" i="13"/>
  <c r="Q81" i="13"/>
  <c r="P81" i="13"/>
  <c r="O81" i="13"/>
  <c r="N81" i="13"/>
  <c r="U80" i="13"/>
  <c r="T80" i="13"/>
  <c r="S80" i="13"/>
  <c r="R80" i="13"/>
  <c r="Q80" i="13"/>
  <c r="P80" i="13"/>
  <c r="O80" i="13"/>
  <c r="N80" i="13"/>
  <c r="U79" i="13"/>
  <c r="T79" i="13"/>
  <c r="S79" i="13"/>
  <c r="R79" i="13"/>
  <c r="Q79" i="13"/>
  <c r="P79" i="13"/>
  <c r="O79" i="13"/>
  <c r="N79" i="13"/>
  <c r="U78" i="13"/>
  <c r="T78" i="13"/>
  <c r="S78" i="13"/>
  <c r="R78" i="13"/>
  <c r="Q78" i="13"/>
  <c r="P78" i="13"/>
  <c r="O78" i="13"/>
  <c r="N78" i="13"/>
  <c r="U77" i="13"/>
  <c r="T77" i="13"/>
  <c r="S77" i="13"/>
  <c r="R77" i="13"/>
  <c r="Q77" i="13"/>
  <c r="P77" i="13"/>
  <c r="O77" i="13"/>
  <c r="N77" i="13"/>
  <c r="U76" i="13"/>
  <c r="T76" i="13"/>
  <c r="S76" i="13"/>
  <c r="R76" i="13"/>
  <c r="Q76" i="13"/>
  <c r="P76" i="13"/>
  <c r="O76" i="13"/>
  <c r="N76" i="13"/>
  <c r="U75" i="13"/>
  <c r="T75" i="13"/>
  <c r="S75" i="13"/>
  <c r="R75" i="13"/>
  <c r="Q75" i="13"/>
  <c r="P75" i="13"/>
  <c r="O75" i="13"/>
  <c r="N75" i="13"/>
  <c r="U74" i="13"/>
  <c r="T74" i="13"/>
  <c r="S74" i="13"/>
  <c r="R74" i="13"/>
  <c r="Q74" i="13"/>
  <c r="P74" i="13"/>
  <c r="O74" i="13"/>
  <c r="N74" i="13"/>
  <c r="U73" i="13"/>
  <c r="T73" i="13"/>
  <c r="S73" i="13"/>
  <c r="R73" i="13"/>
  <c r="Q73" i="13"/>
  <c r="P73" i="13"/>
  <c r="O73" i="13"/>
  <c r="N73" i="13"/>
  <c r="U72" i="13"/>
  <c r="T72" i="13"/>
  <c r="S72" i="13"/>
  <c r="R72" i="13"/>
  <c r="Q72" i="13"/>
  <c r="P72" i="13"/>
  <c r="O72" i="13"/>
  <c r="N72" i="13"/>
  <c r="U71" i="13"/>
  <c r="T71" i="13"/>
  <c r="S71" i="13"/>
  <c r="R71" i="13"/>
  <c r="Q71" i="13"/>
  <c r="P71" i="13"/>
  <c r="O71" i="13"/>
  <c r="N71" i="13"/>
  <c r="U70" i="13"/>
  <c r="T70" i="13"/>
  <c r="S70" i="13"/>
  <c r="R70" i="13"/>
  <c r="Q70" i="13"/>
  <c r="P70" i="13"/>
  <c r="O70" i="13"/>
  <c r="N70" i="13"/>
  <c r="U69" i="13"/>
  <c r="T69" i="13"/>
  <c r="S69" i="13"/>
  <c r="R69" i="13"/>
  <c r="Q69" i="13"/>
  <c r="P69" i="13"/>
  <c r="O69" i="13"/>
  <c r="N69" i="13"/>
  <c r="U68" i="13"/>
  <c r="T68" i="13"/>
  <c r="S68" i="13"/>
  <c r="R68" i="13"/>
  <c r="Q68" i="13"/>
  <c r="P68" i="13"/>
  <c r="O68" i="13"/>
  <c r="N68" i="13"/>
  <c r="U67" i="13"/>
  <c r="T67" i="13"/>
  <c r="S67" i="13"/>
  <c r="R67" i="13"/>
  <c r="Q67" i="13"/>
  <c r="P67" i="13"/>
  <c r="O67" i="13"/>
  <c r="N67" i="13"/>
  <c r="U66" i="13"/>
  <c r="T66" i="13"/>
  <c r="S66" i="13"/>
  <c r="R66" i="13"/>
  <c r="Q66" i="13"/>
  <c r="P66" i="13"/>
  <c r="O66" i="13"/>
  <c r="N66" i="13"/>
  <c r="U65" i="13"/>
  <c r="T65" i="13"/>
  <c r="S65" i="13"/>
  <c r="R65" i="13"/>
  <c r="Q65" i="13"/>
  <c r="P65" i="13"/>
  <c r="O65" i="13"/>
  <c r="N65" i="13"/>
  <c r="U64" i="13"/>
  <c r="T64" i="13"/>
  <c r="S64" i="13"/>
  <c r="R64" i="13"/>
  <c r="Q64" i="13"/>
  <c r="P64" i="13"/>
  <c r="O64" i="13"/>
  <c r="N64" i="13"/>
  <c r="U63" i="13"/>
  <c r="T63" i="13"/>
  <c r="S63" i="13"/>
  <c r="R63" i="13"/>
  <c r="Q63" i="13"/>
  <c r="P63" i="13"/>
  <c r="O63" i="13"/>
  <c r="N63" i="13"/>
  <c r="U62" i="13"/>
  <c r="T62" i="13"/>
  <c r="S62" i="13"/>
  <c r="R62" i="13"/>
  <c r="Q62" i="13"/>
  <c r="P62" i="13"/>
  <c r="O62" i="13"/>
  <c r="N62" i="13"/>
  <c r="U61" i="13"/>
  <c r="T61" i="13"/>
  <c r="S61" i="13"/>
  <c r="R61" i="13"/>
  <c r="Q61" i="13"/>
  <c r="P61" i="13"/>
  <c r="O61" i="13"/>
  <c r="N61" i="13"/>
  <c r="U60" i="13"/>
  <c r="T60" i="13"/>
  <c r="S60" i="13"/>
  <c r="R60" i="13"/>
  <c r="Q60" i="13"/>
  <c r="P60" i="13"/>
  <c r="O60" i="13"/>
  <c r="N60" i="13"/>
  <c r="U59" i="13"/>
  <c r="T59" i="13"/>
  <c r="S59" i="13"/>
  <c r="R59" i="13"/>
  <c r="Q59" i="13"/>
  <c r="P59" i="13"/>
  <c r="O59" i="13"/>
  <c r="N59" i="13"/>
  <c r="U58" i="13"/>
  <c r="T58" i="13"/>
  <c r="S58" i="13"/>
  <c r="R58" i="13"/>
  <c r="Q58" i="13"/>
  <c r="P58" i="13"/>
  <c r="O58" i="13"/>
  <c r="N58" i="13"/>
  <c r="U57" i="13"/>
  <c r="T57" i="13"/>
  <c r="S57" i="13"/>
  <c r="R57" i="13"/>
  <c r="Q57" i="13"/>
  <c r="P57" i="13"/>
  <c r="O57" i="13"/>
  <c r="N57" i="13"/>
  <c r="U56" i="13"/>
  <c r="T56" i="13"/>
  <c r="S56" i="13"/>
  <c r="R56" i="13"/>
  <c r="Q56" i="13"/>
  <c r="P56" i="13"/>
  <c r="O56" i="13"/>
  <c r="N56" i="13"/>
  <c r="U55" i="13"/>
  <c r="T55" i="13"/>
  <c r="S55" i="13"/>
  <c r="R55" i="13"/>
  <c r="Q55" i="13"/>
  <c r="P55" i="13"/>
  <c r="O55" i="13"/>
  <c r="N55" i="13"/>
  <c r="U54" i="13"/>
  <c r="T54" i="13"/>
  <c r="S54" i="13"/>
  <c r="R54" i="13"/>
  <c r="Q54" i="13"/>
  <c r="P54" i="13"/>
  <c r="O54" i="13"/>
  <c r="N54" i="13"/>
  <c r="U53" i="13"/>
  <c r="T53" i="13"/>
  <c r="S53" i="13"/>
  <c r="R53" i="13"/>
  <c r="Q53" i="13"/>
  <c r="P53" i="13"/>
  <c r="O53" i="13"/>
  <c r="N53" i="13"/>
  <c r="U52" i="13"/>
  <c r="T52" i="13"/>
  <c r="S52" i="13"/>
  <c r="R52" i="13"/>
  <c r="Q52" i="13"/>
  <c r="P52" i="13"/>
  <c r="O52" i="13"/>
  <c r="N52" i="13"/>
  <c r="U51" i="13"/>
  <c r="T51" i="13"/>
  <c r="S51" i="13"/>
  <c r="R51" i="13"/>
  <c r="Q51" i="13"/>
  <c r="P51" i="13"/>
  <c r="O51" i="13"/>
  <c r="N51" i="13"/>
  <c r="U50" i="13"/>
  <c r="T50" i="13"/>
  <c r="S50" i="13"/>
  <c r="R50" i="13"/>
  <c r="Q50" i="13"/>
  <c r="P50" i="13"/>
  <c r="O50" i="13"/>
  <c r="N50" i="13"/>
  <c r="U49" i="13"/>
  <c r="T49" i="13"/>
  <c r="S49" i="13"/>
  <c r="R49" i="13"/>
  <c r="Q49" i="13"/>
  <c r="P49" i="13"/>
  <c r="O49" i="13"/>
  <c r="N49" i="13"/>
  <c r="U48" i="13"/>
  <c r="T48" i="13"/>
  <c r="S48" i="13"/>
  <c r="R48" i="13"/>
  <c r="Q48" i="13"/>
  <c r="P48" i="13"/>
  <c r="O48" i="13"/>
  <c r="N48" i="13"/>
  <c r="U47" i="13"/>
  <c r="T47" i="13"/>
  <c r="S47" i="13"/>
  <c r="R47" i="13"/>
  <c r="Q47" i="13"/>
  <c r="P47" i="13"/>
  <c r="O47" i="13"/>
  <c r="N47" i="13"/>
  <c r="U46" i="13"/>
  <c r="T46" i="13"/>
  <c r="S46" i="13"/>
  <c r="R46" i="13"/>
  <c r="Q46" i="13"/>
  <c r="P46" i="13"/>
  <c r="O46" i="13"/>
  <c r="N46" i="13"/>
  <c r="U45" i="13"/>
  <c r="T45" i="13"/>
  <c r="S45" i="13"/>
  <c r="R45" i="13"/>
  <c r="Q45" i="13"/>
  <c r="P45" i="13"/>
  <c r="O45" i="13"/>
  <c r="N45" i="13"/>
  <c r="U44" i="13"/>
  <c r="T44" i="13"/>
  <c r="S44" i="13"/>
  <c r="R44" i="13"/>
  <c r="Q44" i="13"/>
  <c r="P44" i="13"/>
  <c r="O44" i="13"/>
  <c r="N44" i="13"/>
  <c r="U43" i="13"/>
  <c r="T43" i="13"/>
  <c r="S43" i="13"/>
  <c r="R43" i="13"/>
  <c r="Q43" i="13"/>
  <c r="P43" i="13"/>
  <c r="O43" i="13"/>
  <c r="N43" i="13"/>
  <c r="U42" i="13"/>
  <c r="T42" i="13"/>
  <c r="S42" i="13"/>
  <c r="R42" i="13"/>
  <c r="Q42" i="13"/>
  <c r="P42" i="13"/>
  <c r="O42" i="13"/>
  <c r="N42" i="13"/>
  <c r="U41" i="13"/>
  <c r="T41" i="13"/>
  <c r="S41" i="13"/>
  <c r="R41" i="13"/>
  <c r="Q41" i="13"/>
  <c r="P41" i="13"/>
  <c r="O41" i="13"/>
  <c r="N41" i="13"/>
  <c r="U40" i="13"/>
  <c r="T40" i="13"/>
  <c r="S40" i="13"/>
  <c r="R40" i="13"/>
  <c r="Q40" i="13"/>
  <c r="P40" i="13"/>
  <c r="O40" i="13"/>
  <c r="N40" i="13"/>
  <c r="U39" i="13"/>
  <c r="T39" i="13"/>
  <c r="S39" i="13"/>
  <c r="R39" i="13"/>
  <c r="Q39" i="13"/>
  <c r="P39" i="13"/>
  <c r="O39" i="13"/>
  <c r="N39" i="13"/>
  <c r="U38" i="13"/>
  <c r="T38" i="13"/>
  <c r="S38" i="13"/>
  <c r="R38" i="13"/>
  <c r="Q38" i="13"/>
  <c r="P38" i="13"/>
  <c r="O38" i="13"/>
  <c r="N38" i="13"/>
  <c r="U37" i="13"/>
  <c r="T37" i="13"/>
  <c r="S37" i="13"/>
  <c r="R37" i="13"/>
  <c r="Q37" i="13"/>
  <c r="P37" i="13"/>
  <c r="O37" i="13"/>
  <c r="U36" i="13"/>
  <c r="T36" i="13"/>
  <c r="S36" i="13"/>
  <c r="R36" i="13"/>
  <c r="Q36" i="13"/>
  <c r="P36" i="13"/>
  <c r="O36" i="13"/>
  <c r="U35" i="13"/>
  <c r="T35" i="13"/>
  <c r="S35" i="13"/>
  <c r="R35" i="13"/>
  <c r="Q35" i="13"/>
  <c r="P35" i="13"/>
  <c r="O35" i="13"/>
  <c r="U34" i="13"/>
  <c r="T34" i="13"/>
  <c r="S34" i="13"/>
  <c r="R34" i="13"/>
  <c r="Q34" i="13"/>
  <c r="P34" i="13"/>
  <c r="O34" i="13"/>
  <c r="U33" i="13"/>
  <c r="T33" i="13"/>
  <c r="S33" i="13"/>
  <c r="R33" i="13"/>
  <c r="Q33" i="13"/>
  <c r="P33" i="13"/>
  <c r="O33" i="13"/>
  <c r="U32" i="13"/>
  <c r="T32" i="13"/>
  <c r="S32" i="13"/>
  <c r="R32" i="13"/>
  <c r="Q32" i="13"/>
  <c r="P32" i="13"/>
  <c r="O32" i="13"/>
  <c r="U31" i="13"/>
  <c r="T31" i="13"/>
  <c r="S31" i="13"/>
  <c r="R31" i="13"/>
  <c r="Q31" i="13"/>
  <c r="P31" i="13"/>
  <c r="O31" i="13"/>
  <c r="U30" i="13"/>
  <c r="T30" i="13"/>
  <c r="S30" i="13"/>
  <c r="R30" i="13"/>
  <c r="Q30" i="13"/>
  <c r="P30" i="13"/>
  <c r="O30" i="13"/>
  <c r="U29" i="13"/>
  <c r="T29" i="13"/>
  <c r="S29" i="13"/>
  <c r="R29" i="13"/>
  <c r="Q29" i="13"/>
  <c r="P29" i="13"/>
  <c r="O29" i="13"/>
  <c r="U28" i="13"/>
  <c r="T28" i="13"/>
  <c r="S28" i="13"/>
  <c r="R28" i="13"/>
  <c r="Q28" i="13"/>
  <c r="P28" i="13"/>
  <c r="O28" i="13"/>
  <c r="U27" i="13"/>
  <c r="T27" i="13"/>
  <c r="S27" i="13"/>
  <c r="R27" i="13"/>
  <c r="Q27" i="13"/>
  <c r="P27" i="13"/>
  <c r="O27" i="13"/>
  <c r="U26" i="13"/>
  <c r="T26" i="13"/>
  <c r="S26" i="13"/>
  <c r="R26" i="13"/>
  <c r="Q26" i="13"/>
  <c r="P26" i="13"/>
  <c r="O26" i="13"/>
  <c r="U25" i="13"/>
  <c r="T25" i="13"/>
  <c r="S25" i="13"/>
  <c r="R25" i="13"/>
  <c r="Q25" i="13"/>
  <c r="P25" i="13"/>
  <c r="O25" i="13"/>
  <c r="U24" i="13"/>
  <c r="T24" i="13"/>
  <c r="S24" i="13"/>
  <c r="R24" i="13"/>
  <c r="Q24" i="13"/>
  <c r="P24" i="13"/>
  <c r="O24" i="13"/>
  <c r="U23" i="13"/>
  <c r="T23" i="13"/>
  <c r="S23" i="13"/>
  <c r="R23" i="13"/>
  <c r="Q23" i="13"/>
  <c r="P23" i="13"/>
  <c r="O23" i="13"/>
  <c r="U22" i="13"/>
  <c r="T22" i="13"/>
  <c r="S22" i="13"/>
  <c r="R22" i="13"/>
  <c r="U21" i="13"/>
  <c r="T21" i="13"/>
  <c r="S21" i="13"/>
  <c r="R21" i="13"/>
  <c r="U20" i="13"/>
  <c r="T20" i="13"/>
  <c r="S20" i="13"/>
  <c r="R20" i="13"/>
  <c r="U19" i="13"/>
  <c r="T19" i="13"/>
  <c r="S19" i="13"/>
  <c r="R19" i="13"/>
  <c r="U18" i="13"/>
  <c r="T18" i="13"/>
  <c r="S18" i="13"/>
  <c r="R18" i="13"/>
  <c r="U17" i="13"/>
  <c r="T17" i="13"/>
  <c r="S17" i="13"/>
  <c r="R17" i="13"/>
  <c r="U16" i="13"/>
  <c r="T16" i="13"/>
  <c r="S16" i="13"/>
  <c r="R16" i="13"/>
  <c r="U15" i="13"/>
  <c r="T15" i="13"/>
  <c r="S15" i="13"/>
  <c r="R15" i="13"/>
  <c r="U14" i="13"/>
  <c r="T14" i="13"/>
  <c r="S14" i="13"/>
  <c r="R14" i="13"/>
  <c r="U13" i="13"/>
  <c r="T13" i="13"/>
  <c r="S13" i="13"/>
  <c r="U12" i="13"/>
  <c r="T12" i="13"/>
  <c r="S12" i="13"/>
  <c r="U11" i="13"/>
  <c r="T11" i="13"/>
  <c r="S11" i="13"/>
  <c r="U10" i="13"/>
  <c r="T10" i="13"/>
  <c r="S10" i="13"/>
  <c r="U9" i="13"/>
  <c r="T9" i="13"/>
  <c r="S9" i="13"/>
  <c r="U8" i="13"/>
  <c r="T8" i="13"/>
  <c r="S8" i="13"/>
  <c r="T33" i="14"/>
  <c r="W33" i="14" s="1"/>
  <c r="S32" i="14"/>
  <c r="V32" i="14" s="1"/>
  <c r="R31" i="14"/>
  <c r="U31" i="14" s="1"/>
  <c r="T29" i="14"/>
  <c r="W29" i="14" s="1"/>
  <c r="S28" i="14"/>
  <c r="V28" i="14" s="1"/>
  <c r="R27" i="14"/>
  <c r="U27" i="14" s="1"/>
  <c r="T25" i="14"/>
  <c r="W25" i="14" s="1"/>
  <c r="S24" i="14"/>
  <c r="V24" i="14" s="1"/>
  <c r="R23" i="14"/>
  <c r="U23" i="14" s="1"/>
  <c r="T21" i="14"/>
  <c r="W21" i="14" s="1"/>
  <c r="S20" i="14"/>
  <c r="V20" i="14" s="1"/>
  <c r="R19" i="14"/>
  <c r="U19" i="14" s="1"/>
  <c r="T17" i="14"/>
  <c r="W17" i="14" s="1"/>
  <c r="S16" i="14"/>
  <c r="V16" i="14" s="1"/>
  <c r="R15" i="14"/>
  <c r="U15" i="14" s="1"/>
  <c r="T13" i="14"/>
  <c r="W13" i="14" s="1"/>
  <c r="S12" i="14"/>
  <c r="V12" i="14" s="1"/>
  <c r="R11" i="14"/>
  <c r="U11" i="14" s="1"/>
  <c r="T9" i="14"/>
  <c r="W9" i="14" s="1"/>
  <c r="S8" i="14"/>
  <c r="V8" i="14" s="1"/>
  <c r="R7" i="14"/>
  <c r="U7" i="14" s="1"/>
  <c r="Q33" i="14"/>
  <c r="P33" i="14"/>
  <c r="S33" i="14" s="1"/>
  <c r="V33" i="14" s="1"/>
  <c r="O33" i="14"/>
  <c r="R33" i="14" s="1"/>
  <c r="U33" i="14" s="1"/>
  <c r="Q32" i="14"/>
  <c r="T32" i="14" s="1"/>
  <c r="W32" i="14" s="1"/>
  <c r="P32" i="14"/>
  <c r="O32" i="14"/>
  <c r="R32" i="14" s="1"/>
  <c r="U32" i="14" s="1"/>
  <c r="Q31" i="14"/>
  <c r="T31" i="14" s="1"/>
  <c r="W31" i="14" s="1"/>
  <c r="P31" i="14"/>
  <c r="S31" i="14" s="1"/>
  <c r="V31" i="14" s="1"/>
  <c r="O31" i="14"/>
  <c r="Q30" i="14"/>
  <c r="T30" i="14" s="1"/>
  <c r="W30" i="14" s="1"/>
  <c r="P30" i="14"/>
  <c r="S30" i="14" s="1"/>
  <c r="V30" i="14" s="1"/>
  <c r="O30" i="14"/>
  <c r="R30" i="14" s="1"/>
  <c r="U30" i="14" s="1"/>
  <c r="Q29" i="14"/>
  <c r="P29" i="14"/>
  <c r="S29" i="14" s="1"/>
  <c r="V29" i="14" s="1"/>
  <c r="O29" i="14"/>
  <c r="R29" i="14" s="1"/>
  <c r="U29" i="14" s="1"/>
  <c r="Q28" i="14"/>
  <c r="T28" i="14" s="1"/>
  <c r="W28" i="14" s="1"/>
  <c r="P28" i="14"/>
  <c r="O28" i="14"/>
  <c r="R28" i="14" s="1"/>
  <c r="U28" i="14" s="1"/>
  <c r="Q27" i="14"/>
  <c r="T27" i="14" s="1"/>
  <c r="W27" i="14" s="1"/>
  <c r="P27" i="14"/>
  <c r="S27" i="14" s="1"/>
  <c r="V27" i="14" s="1"/>
  <c r="O27" i="14"/>
  <c r="Q26" i="14"/>
  <c r="T26" i="14" s="1"/>
  <c r="W26" i="14" s="1"/>
  <c r="P26" i="14"/>
  <c r="S26" i="14" s="1"/>
  <c r="V26" i="14" s="1"/>
  <c r="O26" i="14"/>
  <c r="R26" i="14" s="1"/>
  <c r="U26" i="14" s="1"/>
  <c r="Q25" i="14"/>
  <c r="P25" i="14"/>
  <c r="S25" i="14" s="1"/>
  <c r="V25" i="14" s="1"/>
  <c r="O25" i="14"/>
  <c r="R25" i="14" s="1"/>
  <c r="U25" i="14" s="1"/>
  <c r="Q24" i="14"/>
  <c r="T24" i="14" s="1"/>
  <c r="W24" i="14" s="1"/>
  <c r="P24" i="14"/>
  <c r="O24" i="14"/>
  <c r="R24" i="14" s="1"/>
  <c r="U24" i="14" s="1"/>
  <c r="Q23" i="14"/>
  <c r="T23" i="14" s="1"/>
  <c r="W23" i="14" s="1"/>
  <c r="P23" i="14"/>
  <c r="S23" i="14" s="1"/>
  <c r="V23" i="14" s="1"/>
  <c r="O23" i="14"/>
  <c r="Q22" i="14"/>
  <c r="T22" i="14" s="1"/>
  <c r="W22" i="14" s="1"/>
  <c r="P22" i="14"/>
  <c r="S22" i="14" s="1"/>
  <c r="V22" i="14" s="1"/>
  <c r="O22" i="14"/>
  <c r="R22" i="14" s="1"/>
  <c r="U22" i="14" s="1"/>
  <c r="Q21" i="14"/>
  <c r="P21" i="14"/>
  <c r="S21" i="14" s="1"/>
  <c r="V21" i="14" s="1"/>
  <c r="O21" i="14"/>
  <c r="R21" i="14" s="1"/>
  <c r="U21" i="14" s="1"/>
  <c r="Q20" i="14"/>
  <c r="T20" i="14" s="1"/>
  <c r="W20" i="14" s="1"/>
  <c r="P20" i="14"/>
  <c r="O20" i="14"/>
  <c r="R20" i="14" s="1"/>
  <c r="U20" i="14" s="1"/>
  <c r="Q19" i="14"/>
  <c r="T19" i="14" s="1"/>
  <c r="W19" i="14" s="1"/>
  <c r="P19" i="14"/>
  <c r="S19" i="14" s="1"/>
  <c r="V19" i="14" s="1"/>
  <c r="O19" i="14"/>
  <c r="Q18" i="14"/>
  <c r="T18" i="14" s="1"/>
  <c r="W18" i="14" s="1"/>
  <c r="P18" i="14"/>
  <c r="S18" i="14" s="1"/>
  <c r="V18" i="14" s="1"/>
  <c r="O18" i="14"/>
  <c r="R18" i="14" s="1"/>
  <c r="U18" i="14" s="1"/>
  <c r="Q17" i="14"/>
  <c r="P17" i="14"/>
  <c r="S17" i="14" s="1"/>
  <c r="V17" i="14" s="1"/>
  <c r="O17" i="14"/>
  <c r="R17" i="14" s="1"/>
  <c r="U17" i="14" s="1"/>
  <c r="Q16" i="14"/>
  <c r="T16" i="14" s="1"/>
  <c r="W16" i="14" s="1"/>
  <c r="P16" i="14"/>
  <c r="O16" i="14"/>
  <c r="R16" i="14" s="1"/>
  <c r="U16" i="14" s="1"/>
  <c r="Q15" i="14"/>
  <c r="T15" i="14" s="1"/>
  <c r="W15" i="14" s="1"/>
  <c r="P15" i="14"/>
  <c r="S15" i="14" s="1"/>
  <c r="V15" i="14" s="1"/>
  <c r="O15" i="14"/>
  <c r="Q14" i="14"/>
  <c r="T14" i="14" s="1"/>
  <c r="W14" i="14" s="1"/>
  <c r="P14" i="14"/>
  <c r="S14" i="14" s="1"/>
  <c r="V14" i="14" s="1"/>
  <c r="O14" i="14"/>
  <c r="R14" i="14" s="1"/>
  <c r="U14" i="14" s="1"/>
  <c r="Q13" i="14"/>
  <c r="P13" i="14"/>
  <c r="S13" i="14" s="1"/>
  <c r="V13" i="14" s="1"/>
  <c r="O13" i="14"/>
  <c r="R13" i="14" s="1"/>
  <c r="U13" i="14" s="1"/>
  <c r="Q12" i="14"/>
  <c r="T12" i="14" s="1"/>
  <c r="W12" i="14" s="1"/>
  <c r="P12" i="14"/>
  <c r="O12" i="14"/>
  <c r="R12" i="14" s="1"/>
  <c r="U12" i="14" s="1"/>
  <c r="Q11" i="14"/>
  <c r="T11" i="14" s="1"/>
  <c r="W11" i="14" s="1"/>
  <c r="P11" i="14"/>
  <c r="S11" i="14" s="1"/>
  <c r="V11" i="14" s="1"/>
  <c r="O11" i="14"/>
  <c r="Q10" i="14"/>
  <c r="T10" i="14" s="1"/>
  <c r="W10" i="14" s="1"/>
  <c r="P10" i="14"/>
  <c r="S10" i="14" s="1"/>
  <c r="V10" i="14" s="1"/>
  <c r="O10" i="14"/>
  <c r="R10" i="14" s="1"/>
  <c r="U10" i="14" s="1"/>
  <c r="Q9" i="14"/>
  <c r="P9" i="14"/>
  <c r="S9" i="14" s="1"/>
  <c r="V9" i="14" s="1"/>
  <c r="O9" i="14"/>
  <c r="R9" i="14" s="1"/>
  <c r="U9" i="14" s="1"/>
  <c r="Q8" i="14"/>
  <c r="T8" i="14" s="1"/>
  <c r="W8" i="14" s="1"/>
  <c r="P8" i="14"/>
  <c r="O8" i="14"/>
  <c r="R8" i="14" s="1"/>
  <c r="U8" i="14" s="1"/>
  <c r="Q7" i="14"/>
  <c r="T7" i="14" s="1"/>
  <c r="W7" i="14" s="1"/>
  <c r="P7" i="14"/>
  <c r="S7" i="14" s="1"/>
  <c r="V7" i="14" s="1"/>
  <c r="V35" i="14" s="1"/>
  <c r="O7" i="14"/>
  <c r="K33" i="14"/>
  <c r="J33" i="14"/>
  <c r="I33" i="14"/>
  <c r="K32" i="14"/>
  <c r="J32" i="14"/>
  <c r="I32" i="14"/>
  <c r="K31" i="14"/>
  <c r="J31" i="14"/>
  <c r="I31" i="14"/>
  <c r="K30" i="14"/>
  <c r="J30" i="14"/>
  <c r="I30" i="14"/>
  <c r="K29" i="14"/>
  <c r="J29" i="14"/>
  <c r="I29" i="14"/>
  <c r="K28" i="14"/>
  <c r="J28" i="14"/>
  <c r="I28" i="14"/>
  <c r="K27" i="14"/>
  <c r="J27" i="14"/>
  <c r="I27" i="14"/>
  <c r="K26" i="14"/>
  <c r="J26" i="14"/>
  <c r="I26" i="14"/>
  <c r="K25" i="14"/>
  <c r="J25" i="14"/>
  <c r="I25" i="14"/>
  <c r="K24" i="14"/>
  <c r="J24" i="14"/>
  <c r="I24" i="14"/>
  <c r="K23" i="14"/>
  <c r="J23" i="14"/>
  <c r="I23" i="14"/>
  <c r="K22" i="14"/>
  <c r="J22" i="14"/>
  <c r="I22" i="14"/>
  <c r="K21" i="14"/>
  <c r="J21" i="14"/>
  <c r="I21" i="14"/>
  <c r="K20" i="14"/>
  <c r="J20" i="14"/>
  <c r="I20" i="14"/>
  <c r="K19" i="14"/>
  <c r="J19" i="14"/>
  <c r="I19" i="14"/>
  <c r="K18" i="14"/>
  <c r="J18" i="14"/>
  <c r="I18" i="14"/>
  <c r="K17" i="14"/>
  <c r="J17" i="14"/>
  <c r="I17" i="14"/>
  <c r="K16" i="14"/>
  <c r="J16" i="14"/>
  <c r="I16" i="14"/>
  <c r="K15" i="14"/>
  <c r="J15" i="14"/>
  <c r="I15" i="14"/>
  <c r="K14" i="14"/>
  <c r="J14" i="14"/>
  <c r="I14" i="14"/>
  <c r="K13" i="14"/>
  <c r="J13" i="14"/>
  <c r="I13" i="14"/>
  <c r="K12" i="14"/>
  <c r="J12" i="14"/>
  <c r="I12" i="14"/>
  <c r="K11" i="14"/>
  <c r="J11" i="14"/>
  <c r="I11" i="14"/>
  <c r="K10" i="14"/>
  <c r="J10" i="14"/>
  <c r="I10" i="14"/>
  <c r="K9" i="14"/>
  <c r="J9" i="14"/>
  <c r="I9" i="14"/>
  <c r="K8" i="14"/>
  <c r="J8" i="14"/>
  <c r="I8" i="14"/>
  <c r="K7" i="14"/>
  <c r="K35" i="14" s="1"/>
  <c r="J7" i="14"/>
  <c r="J35" i="14" s="1"/>
  <c r="I7" i="14"/>
  <c r="I35" i="14" s="1"/>
  <c r="W35" i="14" l="1"/>
  <c r="U35" i="14"/>
  <c r="J36" i="14"/>
  <c r="K36" i="14"/>
  <c r="I36" i="14"/>
  <c r="D27" i="8"/>
  <c r="D26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</calcChain>
</file>

<file path=xl/sharedStrings.xml><?xml version="1.0" encoding="utf-8"?>
<sst xmlns="http://schemas.openxmlformats.org/spreadsheetml/2006/main" count="2302" uniqueCount="498">
  <si>
    <t>REGIONAL_N</t>
  </si>
  <si>
    <t>SOL_X</t>
  </si>
  <si>
    <t>SOL_Y</t>
  </si>
  <si>
    <t>EOL_X</t>
  </si>
  <si>
    <t>EOL_Y</t>
  </si>
  <si>
    <t>BEARING</t>
  </si>
  <si>
    <t>BASELINE</t>
  </si>
  <si>
    <t>INTERIM</t>
  </si>
  <si>
    <t>POST_STORM</t>
  </si>
  <si>
    <t>BATHY</t>
  </si>
  <si>
    <t>LIDAR</t>
  </si>
  <si>
    <t>BMP</t>
  </si>
  <si>
    <t>STRATEGY</t>
  </si>
  <si>
    <t>6a00108</t>
  </si>
  <si>
    <t>NO</t>
  </si>
  <si>
    <t>YES</t>
  </si>
  <si>
    <t>DO_NOTHING</t>
  </si>
  <si>
    <t>6a00109</t>
  </si>
  <si>
    <t>HOLD_THE_LINE</t>
  </si>
  <si>
    <t>6a00110</t>
  </si>
  <si>
    <t>6a00111</t>
  </si>
  <si>
    <t>6a00112</t>
  </si>
  <si>
    <t>6a00113</t>
  </si>
  <si>
    <t>6a00114</t>
  </si>
  <si>
    <t>6a00115</t>
  </si>
  <si>
    <t>6a00116</t>
  </si>
  <si>
    <t>6a00117</t>
  </si>
  <si>
    <t>6a00118</t>
  </si>
  <si>
    <t>6a00119</t>
  </si>
  <si>
    <t>6a00120</t>
  </si>
  <si>
    <t>6a00121</t>
  </si>
  <si>
    <t>6a00122</t>
  </si>
  <si>
    <t>6a00123</t>
  </si>
  <si>
    <t>6a00124</t>
  </si>
  <si>
    <t>6a00125</t>
  </si>
  <si>
    <t>6a00126</t>
  </si>
  <si>
    <t>6a00127</t>
  </si>
  <si>
    <t>6a00128</t>
  </si>
  <si>
    <t>6a00129</t>
  </si>
  <si>
    <t>6a00130</t>
  </si>
  <si>
    <t>6a00131</t>
  </si>
  <si>
    <t>6a00132</t>
  </si>
  <si>
    <t>6a00133</t>
  </si>
  <si>
    <t>6a00134</t>
  </si>
  <si>
    <t>6a00135</t>
  </si>
  <si>
    <t>6a00136</t>
  </si>
  <si>
    <t>6a00137</t>
  </si>
  <si>
    <t>6a00138</t>
  </si>
  <si>
    <t>6a00139</t>
  </si>
  <si>
    <t>6a00140</t>
  </si>
  <si>
    <t>6a00141</t>
  </si>
  <si>
    <t>6a00142</t>
  </si>
  <si>
    <t>6a00143</t>
  </si>
  <si>
    <t>6a00144</t>
  </si>
  <si>
    <t>6a00145</t>
  </si>
  <si>
    <t>6a00146</t>
  </si>
  <si>
    <t>6a00147</t>
  </si>
  <si>
    <t>6a00148</t>
  </si>
  <si>
    <t>6a00149</t>
  </si>
  <si>
    <t>6a00150</t>
  </si>
  <si>
    <t>6a00151</t>
  </si>
  <si>
    <t>6a00152</t>
  </si>
  <si>
    <t>6a00153</t>
  </si>
  <si>
    <t>6a00154</t>
  </si>
  <si>
    <t>6a00155</t>
  </si>
  <si>
    <t>6a00156</t>
  </si>
  <si>
    <t>6a00157</t>
  </si>
  <si>
    <t>6a00158</t>
  </si>
  <si>
    <t>6a00159</t>
  </si>
  <si>
    <t>6a00160</t>
  </si>
  <si>
    <t>6a00161</t>
  </si>
  <si>
    <t>6a00162</t>
  </si>
  <si>
    <t>6a00163</t>
  </si>
  <si>
    <t>6a00164</t>
  </si>
  <si>
    <t>6a00165</t>
  </si>
  <si>
    <t>6a00166</t>
  </si>
  <si>
    <t>6a00167</t>
  </si>
  <si>
    <t>6a00168</t>
  </si>
  <si>
    <t>6a00169</t>
  </si>
  <si>
    <t>6a00170</t>
  </si>
  <si>
    <t>6a00171</t>
  </si>
  <si>
    <t>6a00172</t>
  </si>
  <si>
    <t>6a00173</t>
  </si>
  <si>
    <t>6a00174</t>
  </si>
  <si>
    <t>6a00175</t>
  </si>
  <si>
    <t>6a00176</t>
  </si>
  <si>
    <t>6a00177</t>
  </si>
  <si>
    <t>6a00178</t>
  </si>
  <si>
    <t>6a00179</t>
  </si>
  <si>
    <t>6a00180</t>
  </si>
  <si>
    <t>a</t>
  </si>
  <si>
    <t>b</t>
  </si>
  <si>
    <t>c</t>
  </si>
  <si>
    <t>d</t>
  </si>
  <si>
    <t>e</t>
  </si>
  <si>
    <t>f</t>
  </si>
  <si>
    <t>g</t>
  </si>
  <si>
    <t>h</t>
  </si>
  <si>
    <t>E</t>
  </si>
  <si>
    <t>N</t>
  </si>
  <si>
    <t>Halfway up landward side of beach</t>
  </si>
  <si>
    <t>Top of beach crest</t>
  </si>
  <si>
    <t>Top of artificial berm 2 OR base of main slope (break of slope)</t>
  </si>
  <si>
    <t>Top of artificial berm 1 OR halfway between d and f</t>
  </si>
  <si>
    <t>Top of main (natural) berm. Wolman sample location</t>
  </si>
  <si>
    <t>Top of low berm</t>
  </si>
  <si>
    <t>Between g and swash (about 2 m below crest of low berm)</t>
  </si>
  <si>
    <t>Axis dimension (mm)</t>
  </si>
  <si>
    <t>p110</t>
  </si>
  <si>
    <t>p113</t>
  </si>
  <si>
    <t>p115</t>
  </si>
  <si>
    <t>p117</t>
  </si>
  <si>
    <t>p119</t>
  </si>
  <si>
    <t>p121</t>
  </si>
  <si>
    <t>p124</t>
  </si>
  <si>
    <t>p125</t>
  </si>
  <si>
    <t>p127</t>
  </si>
  <si>
    <t>p129</t>
  </si>
  <si>
    <t>p131</t>
  </si>
  <si>
    <t>p133</t>
  </si>
  <si>
    <t>p136</t>
  </si>
  <si>
    <t>p138</t>
  </si>
  <si>
    <t>p140</t>
  </si>
  <si>
    <t>p142</t>
  </si>
  <si>
    <t>p144</t>
  </si>
  <si>
    <t>p146</t>
  </si>
  <si>
    <t>p148</t>
  </si>
  <si>
    <t>p151</t>
  </si>
  <si>
    <t>p155</t>
  </si>
  <si>
    <t>p158</t>
  </si>
  <si>
    <t>p161</t>
  </si>
  <si>
    <t>p164</t>
  </si>
  <si>
    <t>p166</t>
  </si>
  <si>
    <t>p169</t>
  </si>
  <si>
    <t>p172</t>
  </si>
  <si>
    <t>ID</t>
  </si>
  <si>
    <t>profile</t>
  </si>
  <si>
    <t>sample</t>
  </si>
  <si>
    <t>109g</t>
  </si>
  <si>
    <t>109h</t>
  </si>
  <si>
    <t>110f</t>
  </si>
  <si>
    <t>110g</t>
  </si>
  <si>
    <t>110h</t>
  </si>
  <si>
    <t>113f</t>
  </si>
  <si>
    <t>113g</t>
  </si>
  <si>
    <t>113h</t>
  </si>
  <si>
    <t>115e</t>
  </si>
  <si>
    <t>115f</t>
  </si>
  <si>
    <t>115g</t>
  </si>
  <si>
    <t>115h</t>
  </si>
  <si>
    <t>117e</t>
  </si>
  <si>
    <t>117f</t>
  </si>
  <si>
    <t>117g</t>
  </si>
  <si>
    <t>117h</t>
  </si>
  <si>
    <t>119e</t>
  </si>
  <si>
    <t>119f</t>
  </si>
  <si>
    <t>119g</t>
  </si>
  <si>
    <t>119h</t>
  </si>
  <si>
    <t>121b</t>
  </si>
  <si>
    <t>121c</t>
  </si>
  <si>
    <t>121d</t>
  </si>
  <si>
    <t>121e</t>
  </si>
  <si>
    <t>121f</t>
  </si>
  <si>
    <t>121g</t>
  </si>
  <si>
    <t>121h</t>
  </si>
  <si>
    <t>124b</t>
  </si>
  <si>
    <t>124c</t>
  </si>
  <si>
    <t>124d</t>
  </si>
  <si>
    <t>124e</t>
  </si>
  <si>
    <t>124f</t>
  </si>
  <si>
    <t>124g</t>
  </si>
  <si>
    <t>124h</t>
  </si>
  <si>
    <t>125b</t>
  </si>
  <si>
    <t>125c</t>
  </si>
  <si>
    <t>125d</t>
  </si>
  <si>
    <t>125e</t>
  </si>
  <si>
    <t>125f</t>
  </si>
  <si>
    <t>125g</t>
  </si>
  <si>
    <t>125h</t>
  </si>
  <si>
    <t>127b</t>
  </si>
  <si>
    <t>127c</t>
  </si>
  <si>
    <t>127d</t>
  </si>
  <si>
    <t>127e</t>
  </si>
  <si>
    <t>127f</t>
  </si>
  <si>
    <t>127g</t>
  </si>
  <si>
    <t>127h</t>
  </si>
  <si>
    <t>129b</t>
  </si>
  <si>
    <t>129c</t>
  </si>
  <si>
    <t>129d</t>
  </si>
  <si>
    <t>129e</t>
  </si>
  <si>
    <t>129f</t>
  </si>
  <si>
    <t>129g</t>
  </si>
  <si>
    <t>129h</t>
  </si>
  <si>
    <t>131a</t>
  </si>
  <si>
    <t>131b</t>
  </si>
  <si>
    <t>131c</t>
  </si>
  <si>
    <t>131d</t>
  </si>
  <si>
    <t>131e</t>
  </si>
  <si>
    <t>131f</t>
  </si>
  <si>
    <t>131g</t>
  </si>
  <si>
    <t>131h</t>
  </si>
  <si>
    <t>133a</t>
  </si>
  <si>
    <t>133b</t>
  </si>
  <si>
    <t>133c</t>
  </si>
  <si>
    <t>133d</t>
  </si>
  <si>
    <t>133e</t>
  </si>
  <si>
    <t>133f</t>
  </si>
  <si>
    <t>133g</t>
  </si>
  <si>
    <t>133h</t>
  </si>
  <si>
    <t>136a</t>
  </si>
  <si>
    <t>136b</t>
  </si>
  <si>
    <t>136c</t>
  </si>
  <si>
    <t>136d</t>
  </si>
  <si>
    <t>136e</t>
  </si>
  <si>
    <t>136f</t>
  </si>
  <si>
    <t>136g</t>
  </si>
  <si>
    <t>136h</t>
  </si>
  <si>
    <t>138a</t>
  </si>
  <si>
    <t>138b</t>
  </si>
  <si>
    <t>138c</t>
  </si>
  <si>
    <t>138d</t>
  </si>
  <si>
    <t>138e</t>
  </si>
  <si>
    <t>138f</t>
  </si>
  <si>
    <t>138g</t>
  </si>
  <si>
    <t>138h</t>
  </si>
  <si>
    <t>140a</t>
  </si>
  <si>
    <t>140b</t>
  </si>
  <si>
    <t>140c</t>
  </si>
  <si>
    <t>140d</t>
  </si>
  <si>
    <t>140e</t>
  </si>
  <si>
    <t>140f</t>
  </si>
  <si>
    <t>140g</t>
  </si>
  <si>
    <t>140h</t>
  </si>
  <si>
    <t>142a</t>
  </si>
  <si>
    <t>142b</t>
  </si>
  <si>
    <t>142c</t>
  </si>
  <si>
    <t>142d</t>
  </si>
  <si>
    <t>142e</t>
  </si>
  <si>
    <t>142f</t>
  </si>
  <si>
    <t>142g</t>
  </si>
  <si>
    <t>142h</t>
  </si>
  <si>
    <t>144a</t>
  </si>
  <si>
    <t>144b</t>
  </si>
  <si>
    <t>144c</t>
  </si>
  <si>
    <t>144d</t>
  </si>
  <si>
    <t>144e</t>
  </si>
  <si>
    <t>144f</t>
  </si>
  <si>
    <t>144g</t>
  </si>
  <si>
    <t>144h</t>
  </si>
  <si>
    <t>146a</t>
  </si>
  <si>
    <t>146b</t>
  </si>
  <si>
    <t>146c</t>
  </si>
  <si>
    <t>146d</t>
  </si>
  <si>
    <t>146e</t>
  </si>
  <si>
    <t>146f</t>
  </si>
  <si>
    <t>146g</t>
  </si>
  <si>
    <t>146h</t>
  </si>
  <si>
    <t>148a</t>
  </si>
  <si>
    <t>148b</t>
  </si>
  <si>
    <t>148c</t>
  </si>
  <si>
    <t>148d</t>
  </si>
  <si>
    <t>148e</t>
  </si>
  <si>
    <t>148f</t>
  </si>
  <si>
    <t>148g</t>
  </si>
  <si>
    <t>148h</t>
  </si>
  <si>
    <t>151a</t>
  </si>
  <si>
    <t>151b</t>
  </si>
  <si>
    <t>151c</t>
  </si>
  <si>
    <t>151d</t>
  </si>
  <si>
    <t>151e</t>
  </si>
  <si>
    <t>151f</t>
  </si>
  <si>
    <t>151g</t>
  </si>
  <si>
    <t>151h</t>
  </si>
  <si>
    <t>155a</t>
  </si>
  <si>
    <t>155b</t>
  </si>
  <si>
    <t>155c</t>
  </si>
  <si>
    <t>155d</t>
  </si>
  <si>
    <t>155e</t>
  </si>
  <si>
    <t>155f</t>
  </si>
  <si>
    <t>155g</t>
  </si>
  <si>
    <t>155h</t>
  </si>
  <si>
    <t>158a</t>
  </si>
  <si>
    <t>158b</t>
  </si>
  <si>
    <t>158c</t>
  </si>
  <si>
    <t>158d</t>
  </si>
  <si>
    <t>158e</t>
  </si>
  <si>
    <t>158f</t>
  </si>
  <si>
    <t>158g</t>
  </si>
  <si>
    <t>158h</t>
  </si>
  <si>
    <t>161a</t>
  </si>
  <si>
    <t>161b</t>
  </si>
  <si>
    <t>161c</t>
  </si>
  <si>
    <t>161d</t>
  </si>
  <si>
    <t>161e</t>
  </si>
  <si>
    <t>161f</t>
  </si>
  <si>
    <t>161g</t>
  </si>
  <si>
    <t>161h</t>
  </si>
  <si>
    <t>164a</t>
  </si>
  <si>
    <t>164b</t>
  </si>
  <si>
    <t>164c</t>
  </si>
  <si>
    <t>164d</t>
  </si>
  <si>
    <t>164e</t>
  </si>
  <si>
    <t>164f</t>
  </si>
  <si>
    <t>164g</t>
  </si>
  <si>
    <t>164h</t>
  </si>
  <si>
    <t>166a</t>
  </si>
  <si>
    <t>166b</t>
  </si>
  <si>
    <t>166c</t>
  </si>
  <si>
    <t>166d</t>
  </si>
  <si>
    <t>166e</t>
  </si>
  <si>
    <t>166f</t>
  </si>
  <si>
    <t>166g</t>
  </si>
  <si>
    <t>166h</t>
  </si>
  <si>
    <t>169a</t>
  </si>
  <si>
    <t>169b</t>
  </si>
  <si>
    <t>169c</t>
  </si>
  <si>
    <t>169d</t>
  </si>
  <si>
    <t>169e</t>
  </si>
  <si>
    <t>169f</t>
  </si>
  <si>
    <t>169g</t>
  </si>
  <si>
    <t>169h</t>
  </si>
  <si>
    <t>172a</t>
  </si>
  <si>
    <t>172b</t>
  </si>
  <si>
    <t>172c</t>
  </si>
  <si>
    <t>172d</t>
  </si>
  <si>
    <t>172e</t>
  </si>
  <si>
    <t>172f</t>
  </si>
  <si>
    <t>172g</t>
  </si>
  <si>
    <t>172h</t>
  </si>
  <si>
    <t>Mean</t>
  </si>
  <si>
    <t>Sorting</t>
  </si>
  <si>
    <t>Skewness</t>
  </si>
  <si>
    <t>Kurtosis</t>
  </si>
  <si>
    <t>Psi</t>
  </si>
  <si>
    <t>5.13 Psi</t>
  </si>
  <si>
    <t>0.53 Psi</t>
  </si>
  <si>
    <t>4.95 Psi</t>
  </si>
  <si>
    <t>0.47 Psi</t>
  </si>
  <si>
    <t>4.92 Psi</t>
  </si>
  <si>
    <t>0.46 Psi</t>
  </si>
  <si>
    <t>4.90 Psi</t>
  </si>
  <si>
    <t>0.44 Psi</t>
  </si>
  <si>
    <t>4.91 Psi</t>
  </si>
  <si>
    <t>0.43 Psi</t>
  </si>
  <si>
    <t>0.55 Psi</t>
  </si>
  <si>
    <t>5.07 Psi</t>
  </si>
  <si>
    <t>0.57 Psi</t>
  </si>
  <si>
    <t>4.77 Psi</t>
  </si>
  <si>
    <t>0.42 Psi</t>
  </si>
  <si>
    <t>4.84 Psi</t>
  </si>
  <si>
    <t>4.74 Psi</t>
  </si>
  <si>
    <t>0.41 Psi</t>
  </si>
  <si>
    <t>4.96 Psi</t>
  </si>
  <si>
    <t>0.48 Psi</t>
  </si>
  <si>
    <t>4.75 Psi</t>
  </si>
  <si>
    <t>0.39 Psi</t>
  </si>
  <si>
    <t>4.76 Psi</t>
  </si>
  <si>
    <t>4.69 Psi</t>
  </si>
  <si>
    <t>0.36 Psi</t>
  </si>
  <si>
    <t>4.94 Psi</t>
  </si>
  <si>
    <t>0.40 Psi</t>
  </si>
  <si>
    <t>4.81 Psi</t>
  </si>
  <si>
    <t>0.45 Psi</t>
  </si>
  <si>
    <t>4.71 Psi</t>
  </si>
  <si>
    <t>4.85 Psi</t>
  </si>
  <si>
    <t>0.49 Psi</t>
  </si>
  <si>
    <t>4.63 Psi</t>
  </si>
  <si>
    <t>0.37 Psi</t>
  </si>
  <si>
    <t>4.73 Psi</t>
  </si>
  <si>
    <t>4.59 Psi</t>
  </si>
  <si>
    <t>0.34 Psi</t>
  </si>
  <si>
    <t>0.52 Psi</t>
  </si>
  <si>
    <t>4.67 Psi</t>
  </si>
  <si>
    <t>4.65 Psi</t>
  </si>
  <si>
    <t>4.66 Psi</t>
  </si>
  <si>
    <t>4.53 Psi</t>
  </si>
  <si>
    <t>0.31 Psi</t>
  </si>
  <si>
    <t>4.83 Psi</t>
  </si>
  <si>
    <t>4.58 Psi</t>
  </si>
  <si>
    <t>4.54 Psi</t>
  </si>
  <si>
    <t>0.35 Psi</t>
  </si>
  <si>
    <t>4.56 Psi</t>
  </si>
  <si>
    <t>4.60 Psi</t>
  </si>
  <si>
    <t>4.68 Psi</t>
  </si>
  <si>
    <t>4.51 Psi</t>
  </si>
  <si>
    <t>0.32 Psi</t>
  </si>
  <si>
    <t>4.64 Psi</t>
  </si>
  <si>
    <t>4.57 Psi</t>
  </si>
  <si>
    <t>4.47 Psi</t>
  </si>
  <si>
    <t>0.30 Psi</t>
  </si>
  <si>
    <t>0.38 Psi</t>
  </si>
  <si>
    <t>4.55 Psi</t>
  </si>
  <si>
    <t>0.33 Psi</t>
  </si>
  <si>
    <t>4.45 Psi</t>
  </si>
  <si>
    <t>0.29 Psi</t>
  </si>
  <si>
    <t>4.43 Psi</t>
  </si>
  <si>
    <t>4.50 Psi</t>
  </si>
  <si>
    <t>4.44 Psi</t>
  </si>
  <si>
    <t>4.49 Psi</t>
  </si>
  <si>
    <t>4.52 Psi</t>
  </si>
  <si>
    <t>4.41 Psi</t>
  </si>
  <si>
    <t>0.28 Psi</t>
  </si>
  <si>
    <t>4.48 Psi</t>
  </si>
  <si>
    <t>4.62 Psi</t>
  </si>
  <si>
    <t>4.39 Psi</t>
  </si>
  <si>
    <t>4.46 Psi</t>
  </si>
  <si>
    <t>0.27 Psi</t>
  </si>
  <si>
    <t>4.38 Psi</t>
  </si>
  <si>
    <t>4.37 Psi</t>
  </si>
  <si>
    <t>0.26 Psi</t>
  </si>
  <si>
    <t>4.40 Psi</t>
  </si>
  <si>
    <t>4.42 Psi</t>
  </si>
  <si>
    <t>4.36 Psi</t>
  </si>
  <si>
    <t>4.32 Psi</t>
  </si>
  <si>
    <t>0.24 Psi</t>
  </si>
  <si>
    <t>4.35 Psi</t>
  </si>
  <si>
    <t>0.23 Psi</t>
  </si>
  <si>
    <t>4.34 Psi</t>
  </si>
  <si>
    <t>All for position f</t>
  </si>
  <si>
    <t>d16</t>
  </si>
  <si>
    <t>d50</t>
  </si>
  <si>
    <t>d84</t>
  </si>
  <si>
    <t>Wolman percentiles</t>
  </si>
  <si>
    <t>Modelled percentiles</t>
  </si>
  <si>
    <t>Error in modelled percentiles</t>
  </si>
  <si>
    <t>SD</t>
  </si>
  <si>
    <t>Raw (uncorrected) AGS data</t>
  </si>
  <si>
    <r>
      <t>Ψ</t>
    </r>
    <r>
      <rPr>
        <vertAlign val="subscript"/>
        <sz val="12"/>
        <color rgb="FF000000"/>
        <rFont val="Arial"/>
        <family val="2"/>
      </rPr>
      <t>16</t>
    </r>
  </si>
  <si>
    <r>
      <t>Ψ</t>
    </r>
    <r>
      <rPr>
        <vertAlign val="subscript"/>
        <sz val="12"/>
        <color rgb="FF000000"/>
        <rFont val="Arial"/>
        <family val="2"/>
      </rPr>
      <t>50</t>
    </r>
  </si>
  <si>
    <r>
      <t>Ψ</t>
    </r>
    <r>
      <rPr>
        <vertAlign val="subscript"/>
        <sz val="12"/>
        <color rgb="FF000000"/>
        <rFont val="Arial"/>
        <family val="2"/>
      </rPr>
      <t>84</t>
    </r>
  </si>
  <si>
    <t>RMS errors in modelled percentiles</t>
  </si>
  <si>
    <t>RMS error</t>
  </si>
  <si>
    <t>c/a</t>
  </si>
  <si>
    <t>Mean:</t>
  </si>
  <si>
    <t>StDev:</t>
  </si>
  <si>
    <t>Base of landward side of beach (break of slope)</t>
  </si>
  <si>
    <t>mm</t>
  </si>
  <si>
    <r>
      <t>Ψ</t>
    </r>
    <r>
      <rPr>
        <vertAlign val="subscript"/>
        <sz val="12"/>
        <color rgb="FF000000"/>
        <rFont val="Arial"/>
        <family val="2"/>
      </rPr>
      <t>50</t>
    </r>
    <r>
      <rPr>
        <sz val="12"/>
        <color rgb="FF000000"/>
        <rFont val="Arial"/>
        <family val="2"/>
      </rPr>
      <t>^2</t>
    </r>
  </si>
  <si>
    <r>
      <t>Ψ</t>
    </r>
    <r>
      <rPr>
        <vertAlign val="subscript"/>
        <sz val="12"/>
        <color rgb="FF000000"/>
        <rFont val="Arial"/>
        <family val="2"/>
      </rPr>
      <t>16</t>
    </r>
    <r>
      <rPr>
        <sz val="12"/>
        <color rgb="FF000000"/>
        <rFont val="Arial"/>
        <family val="2"/>
      </rPr>
      <t>^2</t>
    </r>
  </si>
  <si>
    <r>
      <t>Ψ</t>
    </r>
    <r>
      <rPr>
        <vertAlign val="subscript"/>
        <sz val="12"/>
        <color rgb="FF000000"/>
        <rFont val="Arial"/>
        <family val="2"/>
      </rPr>
      <t>84</t>
    </r>
    <r>
      <rPr>
        <sz val="12"/>
        <color rgb="FF000000"/>
        <rFont val="Arial"/>
        <family val="2"/>
      </rPr>
      <t>^2</t>
    </r>
  </si>
  <si>
    <t>Raw image percentiles</t>
  </si>
  <si>
    <t>Error in image percentiles</t>
  </si>
  <si>
    <t>RMS error in image percentiles</t>
  </si>
  <si>
    <t>Profile</t>
  </si>
  <si>
    <t>percentile</t>
  </si>
  <si>
    <t>Raw (uncorrected) photo data</t>
  </si>
  <si>
    <t>Modelled photo data</t>
  </si>
  <si>
    <t>Note: This sheet contains the original data regarding the survey lines provided by the EA</t>
  </si>
  <si>
    <t>Note: This sheet is a subset of the previous, containing only the profiles used in this project</t>
  </si>
  <si>
    <t>Note: This sheet provides the coding key for the morphological locations of the samples across the beach</t>
  </si>
  <si>
    <t>Note: This sheet provides the GPS coordinates of the sample positions in list format</t>
  </si>
  <si>
    <t>Note: This sheet contains the GPS coordinates of all of the sample positions in table format</t>
  </si>
  <si>
    <t>Note: this sheet contains the information used to calcuate a mean flatness value (c/a) for the square hole sieve correction</t>
  </si>
  <si>
    <t>Note: Raw Wolman count data for position f (top of natural berm). All data in counts passing a particular size.</t>
  </si>
  <si>
    <t>Note: This sheet contains the data used to model the calibration factors based on the Wolman sample data for position f</t>
  </si>
  <si>
    <t>Note: This sheet contains the raw (uncalibrated) photo data from Digital Gravelometer and the modelled (calibrated) data</t>
  </si>
  <si>
    <t>xxxxx</t>
  </si>
  <si>
    <t>xx3x5</t>
  </si>
  <si>
    <t>x2345</t>
  </si>
  <si>
    <t>x234</t>
  </si>
  <si>
    <t>1x3xx</t>
  </si>
  <si>
    <t>12x45</t>
  </si>
  <si>
    <t>1x345</t>
  </si>
  <si>
    <t>1x34</t>
  </si>
  <si>
    <t>1234x</t>
  </si>
  <si>
    <t>1x34x</t>
  </si>
  <si>
    <t>x23x5</t>
  </si>
  <si>
    <t>123x5</t>
  </si>
  <si>
    <t>xx34</t>
  </si>
  <si>
    <t>1xx45</t>
  </si>
  <si>
    <t>12xx5</t>
  </si>
  <si>
    <t>x23xx</t>
  </si>
  <si>
    <t>Reject</t>
  </si>
  <si>
    <t>10/10</t>
  </si>
  <si>
    <t>0/15</t>
  </si>
  <si>
    <t>0/20</t>
  </si>
  <si>
    <t>4/21</t>
  </si>
  <si>
    <t>4/17</t>
  </si>
  <si>
    <t>1/35</t>
  </si>
  <si>
    <t>0/36</t>
  </si>
  <si>
    <t>0/35</t>
  </si>
  <si>
    <t>0/40</t>
  </si>
  <si>
    <t>2/39</t>
  </si>
  <si>
    <t>1/40</t>
  </si>
  <si>
    <t>2/40</t>
  </si>
  <si>
    <t>0/39</t>
  </si>
  <si>
    <t>4/40</t>
  </si>
  <si>
    <t>5/41</t>
  </si>
  <si>
    <t>2/38</t>
  </si>
  <si>
    <t>1/39</t>
  </si>
  <si>
    <t>0/41</t>
  </si>
  <si>
    <t>3/41</t>
  </si>
  <si>
    <t>5/39</t>
  </si>
  <si>
    <t>4/38</t>
  </si>
  <si>
    <t>6/40</t>
  </si>
  <si>
    <t>62/948</t>
  </si>
  <si>
    <t>%</t>
  </si>
  <si>
    <t>Note: This sheet records the samples which were accepted or rejected (marked with x) after image segmentation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</si>
</sst>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0000000"/>
    <numFmt numFmtId="166" formatCode="0.00000000000"/>
  </numFmts>
  <fonts count="4" x14ac:knownFonts="1">
    <font>
      <sz val="12"/>
      <color rgb="FF000000"/>
      <name val="Arial"/>
      <family val="2"/>
      <charset val="1"/>
    </font>
    <font>
      <b/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" fontId="0" fillId="0" borderId="0" xfId="0" quotePrefix="1" applyNumberFormat="1"/>
    <xf numFmtId="0" fontId="0" fillId="0" borderId="0" xfId="0" quotePrefix="1"/>
    <xf numFmtId="0" fontId="0" fillId="0" borderId="0" xfId="0" quotePrefix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FF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Modelling!$C$6</c:f>
              <c:strCache>
                <c:ptCount val="1"/>
                <c:pt idx="0">
                  <c:v>Ψ16</c:v>
                </c:pt>
              </c:strCache>
            </c:strRef>
          </c:tx>
          <c:spPr>
            <a:ln w="6350">
              <a:noFill/>
            </a:ln>
          </c:spPr>
          <c:marker>
            <c:symbol val="x"/>
            <c:size val="5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</c:marker>
          <c:trendline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Modelling!$C$7:$C$34</c:f>
              <c:numCache>
                <c:formatCode>General</c:formatCode>
                <c:ptCount val="28"/>
                <c:pt idx="0">
                  <c:v>4.59</c:v>
                </c:pt>
                <c:pt idx="1">
                  <c:v>4.45</c:v>
                </c:pt>
                <c:pt idx="2">
                  <c:v>4.3499999999999996</c:v>
                </c:pt>
                <c:pt idx="3">
                  <c:v>4.3499999999999996</c:v>
                </c:pt>
                <c:pt idx="4">
                  <c:v>4.3</c:v>
                </c:pt>
                <c:pt idx="5">
                  <c:v>4.2699999999999996</c:v>
                </c:pt>
                <c:pt idx="6">
                  <c:v>4.2699999999999996</c:v>
                </c:pt>
                <c:pt idx="7">
                  <c:v>4.25</c:v>
                </c:pt>
                <c:pt idx="8">
                  <c:v>4.22</c:v>
                </c:pt>
                <c:pt idx="9">
                  <c:v>4.24</c:v>
                </c:pt>
                <c:pt idx="10">
                  <c:v>4.2</c:v>
                </c:pt>
                <c:pt idx="11">
                  <c:v>4.2</c:v>
                </c:pt>
                <c:pt idx="12">
                  <c:v>4.2</c:v>
                </c:pt>
                <c:pt idx="13">
                  <c:v>4.18</c:v>
                </c:pt>
                <c:pt idx="14">
                  <c:v>4.1500000000000004</c:v>
                </c:pt>
                <c:pt idx="15">
                  <c:v>4.1900000000000004</c:v>
                </c:pt>
                <c:pt idx="16">
                  <c:v>4.17</c:v>
                </c:pt>
                <c:pt idx="17">
                  <c:v>4.1399999999999997</c:v>
                </c:pt>
                <c:pt idx="18">
                  <c:v>4.13</c:v>
                </c:pt>
                <c:pt idx="19">
                  <c:v>4.12</c:v>
                </c:pt>
                <c:pt idx="20">
                  <c:v>4.1100000000000003</c:v>
                </c:pt>
                <c:pt idx="21">
                  <c:v>4.0999999999999996</c:v>
                </c:pt>
                <c:pt idx="22">
                  <c:v>4.1100000000000003</c:v>
                </c:pt>
                <c:pt idx="23">
                  <c:v>4.12</c:v>
                </c:pt>
                <c:pt idx="24">
                  <c:v>4.12</c:v>
                </c:pt>
                <c:pt idx="25">
                  <c:v>4.1100000000000003</c:v>
                </c:pt>
                <c:pt idx="26">
                  <c:v>4.0999999999999996</c:v>
                </c:pt>
              </c:numCache>
            </c:numRef>
          </c:xVal>
          <c:yVal>
            <c:numRef>
              <c:f>Modelling!$F$7:$F$33</c:f>
              <c:numCache>
                <c:formatCode>0.00</c:formatCode>
                <c:ptCount val="27"/>
                <c:pt idx="0">
                  <c:v>5.2551577054179397</c:v>
                </c:pt>
                <c:pt idx="1">
                  <c:v>5.1141983249478002</c:v>
                </c:pt>
                <c:pt idx="2">
                  <c:v>5.0649253274397701</c:v>
                </c:pt>
                <c:pt idx="3">
                  <c:v>4.9513308674120102</c:v>
                </c:pt>
                <c:pt idx="4">
                  <c:v>4.8140457995217796</c:v>
                </c:pt>
                <c:pt idx="5">
                  <c:v>4.79083862534692</c:v>
                </c:pt>
                <c:pt idx="6">
                  <c:v>4.69712185546084</c:v>
                </c:pt>
                <c:pt idx="7">
                  <c:v>4.6308393896002702</c:v>
                </c:pt>
                <c:pt idx="8">
                  <c:v>4.5995755286820401</c:v>
                </c:pt>
                <c:pt idx="9">
                  <c:v>4.60896957994263</c:v>
                </c:pt>
                <c:pt idx="10">
                  <c:v>4.5987780154812201</c:v>
                </c:pt>
                <c:pt idx="11">
                  <c:v>4.5921257870196301</c:v>
                </c:pt>
                <c:pt idx="12">
                  <c:v>4.5845143502532997</c:v>
                </c:pt>
                <c:pt idx="13">
                  <c:v>4.5884914206318399</c:v>
                </c:pt>
                <c:pt idx="14">
                  <c:v>4.5829337616919501</c:v>
                </c:pt>
                <c:pt idx="15">
                  <c:v>4.5836802458283099</c:v>
                </c:pt>
                <c:pt idx="16">
                  <c:v>4.5699827739937904</c:v>
                </c:pt>
                <c:pt idx="17">
                  <c:v>4.5756778556622404</c:v>
                </c:pt>
                <c:pt idx="18">
                  <c:v>4.5803291433443096</c:v>
                </c:pt>
                <c:pt idx="19">
                  <c:v>4.5614461044822896</c:v>
                </c:pt>
                <c:pt idx="20">
                  <c:v>4.5175432494689103</c:v>
                </c:pt>
                <c:pt idx="21">
                  <c:v>4.49746685180373</c:v>
                </c:pt>
                <c:pt idx="22">
                  <c:v>4.4444735074718302</c:v>
                </c:pt>
                <c:pt idx="23">
                  <c:v>4.4512616260375104</c:v>
                </c:pt>
                <c:pt idx="24">
                  <c:v>4.3855031345680002</c:v>
                </c:pt>
                <c:pt idx="25">
                  <c:v>4.3239582776531602</c:v>
                </c:pt>
                <c:pt idx="26">
                  <c:v>4.3353635630796097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Modelling!$D$6</c:f>
              <c:strCache>
                <c:ptCount val="1"/>
                <c:pt idx="0">
                  <c:v>Ψ50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5"/>
            <c:spPr>
              <a:ln w="19050">
                <a:solidFill>
                  <a:srgbClr val="FF0000"/>
                </a:solidFill>
              </a:ln>
            </c:spPr>
          </c:marker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Modelling!$D$7:$D$33</c:f>
              <c:numCache>
                <c:formatCode>General</c:formatCode>
                <c:ptCount val="27"/>
                <c:pt idx="0">
                  <c:v>5.1100000000000003</c:v>
                </c:pt>
                <c:pt idx="1">
                  <c:v>4.88</c:v>
                </c:pt>
                <c:pt idx="2">
                  <c:v>4.76</c:v>
                </c:pt>
                <c:pt idx="3">
                  <c:v>4.74</c:v>
                </c:pt>
                <c:pt idx="4">
                  <c:v>4.68</c:v>
                </c:pt>
                <c:pt idx="5">
                  <c:v>4.6100000000000003</c:v>
                </c:pt>
                <c:pt idx="6">
                  <c:v>4.6100000000000003</c:v>
                </c:pt>
                <c:pt idx="7">
                  <c:v>4.55</c:v>
                </c:pt>
                <c:pt idx="8">
                  <c:v>4.55</c:v>
                </c:pt>
                <c:pt idx="9">
                  <c:v>4.5599999999999996</c:v>
                </c:pt>
                <c:pt idx="10">
                  <c:v>4.5199999999999996</c:v>
                </c:pt>
                <c:pt idx="11">
                  <c:v>4.51</c:v>
                </c:pt>
                <c:pt idx="12">
                  <c:v>4.51</c:v>
                </c:pt>
                <c:pt idx="13">
                  <c:v>4.46</c:v>
                </c:pt>
                <c:pt idx="14">
                  <c:v>4.41</c:v>
                </c:pt>
                <c:pt idx="15">
                  <c:v>4.49</c:v>
                </c:pt>
                <c:pt idx="16">
                  <c:v>4.47</c:v>
                </c:pt>
                <c:pt idx="17">
                  <c:v>4.46</c:v>
                </c:pt>
                <c:pt idx="18">
                  <c:v>4.38</c:v>
                </c:pt>
                <c:pt idx="19">
                  <c:v>4.3899999999999997</c:v>
                </c:pt>
                <c:pt idx="20">
                  <c:v>4.34</c:v>
                </c:pt>
                <c:pt idx="21">
                  <c:v>4.33</c:v>
                </c:pt>
                <c:pt idx="22">
                  <c:v>4.3099999999999996</c:v>
                </c:pt>
                <c:pt idx="23">
                  <c:v>4.3499999999999996</c:v>
                </c:pt>
                <c:pt idx="24">
                  <c:v>4.34</c:v>
                </c:pt>
                <c:pt idx="25">
                  <c:v>4.34</c:v>
                </c:pt>
                <c:pt idx="26">
                  <c:v>4.3</c:v>
                </c:pt>
              </c:numCache>
            </c:numRef>
          </c:xVal>
          <c:yVal>
            <c:numRef>
              <c:f>Modelling!$G$7:$G$33</c:f>
              <c:numCache>
                <c:formatCode>0.00</c:formatCode>
                <c:ptCount val="27"/>
                <c:pt idx="0">
                  <c:v>5.5817016218720097</c:v>
                </c:pt>
                <c:pt idx="1">
                  <c:v>5.3276227865424701</c:v>
                </c:pt>
                <c:pt idx="2">
                  <c:v>5.2505370856552398</c:v>
                </c:pt>
                <c:pt idx="3">
                  <c:v>5.1838926531491296</c:v>
                </c:pt>
                <c:pt idx="4">
                  <c:v>5.1266514550781501</c:v>
                </c:pt>
                <c:pt idx="5">
                  <c:v>5.0999653973198997</c:v>
                </c:pt>
                <c:pt idx="6">
                  <c:v>5.0085748368948799</c:v>
                </c:pt>
                <c:pt idx="7">
                  <c:v>4.8736484133723401</c:v>
                </c:pt>
                <c:pt idx="8">
                  <c:v>4.7902382274731004</c:v>
                </c:pt>
                <c:pt idx="9">
                  <c:v>4.8159595927579302</c:v>
                </c:pt>
                <c:pt idx="10">
                  <c:v>4.7880472917531796</c:v>
                </c:pt>
                <c:pt idx="11">
                  <c:v>4.7696244822686502</c:v>
                </c:pt>
                <c:pt idx="12">
                  <c:v>4.7482681460954099</c:v>
                </c:pt>
                <c:pt idx="13">
                  <c:v>4.7646375664851401</c:v>
                </c:pt>
                <c:pt idx="14">
                  <c:v>4.7487169837654601</c:v>
                </c:pt>
                <c:pt idx="15">
                  <c:v>4.7561165612282803</c:v>
                </c:pt>
                <c:pt idx="16">
                  <c:v>4.7310659294244601</c:v>
                </c:pt>
                <c:pt idx="17">
                  <c:v>4.7378044095913001</c:v>
                </c:pt>
                <c:pt idx="18">
                  <c:v>4.7410909453594297</c:v>
                </c:pt>
                <c:pt idx="19">
                  <c:v>4.7273957765379597</c:v>
                </c:pt>
                <c:pt idx="20">
                  <c:v>4.6999820568409598</c:v>
                </c:pt>
                <c:pt idx="21">
                  <c:v>4.6868265471387103</c:v>
                </c:pt>
                <c:pt idx="22">
                  <c:v>4.6509157804676597</c:v>
                </c:pt>
                <c:pt idx="23">
                  <c:v>4.6592637976182196</c:v>
                </c:pt>
                <c:pt idx="24">
                  <c:v>4.6171869601045898</c:v>
                </c:pt>
                <c:pt idx="25">
                  <c:v>4.5819406693665599</c:v>
                </c:pt>
                <c:pt idx="26">
                  <c:v>4.5880182792586499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Modelling!$E$6</c:f>
              <c:strCache>
                <c:ptCount val="1"/>
                <c:pt idx="0">
                  <c:v>Ψ84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 w="19050">
                <a:solidFill>
                  <a:srgbClr val="00B050"/>
                </a:solidFill>
              </a:ln>
            </c:spPr>
          </c:marker>
          <c:trendline>
            <c:spPr>
              <a:ln w="19050"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xVal>
            <c:numRef>
              <c:f>Modelling!$E$7:$E$33</c:f>
              <c:numCache>
                <c:formatCode>General</c:formatCode>
                <c:ptCount val="27"/>
                <c:pt idx="0">
                  <c:v>5.69</c:v>
                </c:pt>
                <c:pt idx="1">
                  <c:v>5.37</c:v>
                </c:pt>
                <c:pt idx="2">
                  <c:v>5.21</c:v>
                </c:pt>
                <c:pt idx="3">
                  <c:v>5.16</c:v>
                </c:pt>
                <c:pt idx="4">
                  <c:v>5.0999999999999996</c:v>
                </c:pt>
                <c:pt idx="5">
                  <c:v>5.01</c:v>
                </c:pt>
                <c:pt idx="6">
                  <c:v>5.07</c:v>
                </c:pt>
                <c:pt idx="7">
                  <c:v>4.95</c:v>
                </c:pt>
                <c:pt idx="8">
                  <c:v>4.91</c:v>
                </c:pt>
                <c:pt idx="9">
                  <c:v>4.8899999999999997</c:v>
                </c:pt>
                <c:pt idx="10">
                  <c:v>4.93</c:v>
                </c:pt>
                <c:pt idx="11">
                  <c:v>4.8899999999999997</c:v>
                </c:pt>
                <c:pt idx="12">
                  <c:v>4.8899999999999997</c:v>
                </c:pt>
                <c:pt idx="13">
                  <c:v>4.82</c:v>
                </c:pt>
                <c:pt idx="14">
                  <c:v>4.7300000000000004</c:v>
                </c:pt>
                <c:pt idx="15">
                  <c:v>4.8600000000000003</c:v>
                </c:pt>
                <c:pt idx="16">
                  <c:v>4.93</c:v>
                </c:pt>
                <c:pt idx="17">
                  <c:v>4.82</c:v>
                </c:pt>
                <c:pt idx="18">
                  <c:v>4.8099999999999996</c:v>
                </c:pt>
                <c:pt idx="19">
                  <c:v>4.7300000000000004</c:v>
                </c:pt>
                <c:pt idx="20">
                  <c:v>4.7</c:v>
                </c:pt>
                <c:pt idx="21">
                  <c:v>4.6500000000000004</c:v>
                </c:pt>
                <c:pt idx="22">
                  <c:v>4.62</c:v>
                </c:pt>
                <c:pt idx="23">
                  <c:v>4.67</c:v>
                </c:pt>
                <c:pt idx="24">
                  <c:v>4.67</c:v>
                </c:pt>
                <c:pt idx="25">
                  <c:v>4.72</c:v>
                </c:pt>
                <c:pt idx="26">
                  <c:v>4.62</c:v>
                </c:pt>
              </c:numCache>
            </c:numRef>
          </c:xVal>
          <c:yVal>
            <c:numRef>
              <c:f>Modelling!$H$7:$H$33</c:f>
              <c:numCache>
                <c:formatCode>0.00</c:formatCode>
                <c:ptCount val="27"/>
                <c:pt idx="0">
                  <c:v>5.8991787546752299</c:v>
                </c:pt>
                <c:pt idx="1">
                  <c:v>5.5849906511922001</c:v>
                </c:pt>
                <c:pt idx="2">
                  <c:v>5.43937697842793</c:v>
                </c:pt>
                <c:pt idx="3">
                  <c:v>5.3900722911137597</c:v>
                </c:pt>
                <c:pt idx="4">
                  <c:v>5.3930160593023899</c:v>
                </c:pt>
                <c:pt idx="5">
                  <c:v>5.3556131889652798</c:v>
                </c:pt>
                <c:pt idx="6">
                  <c:v>5.3230839991284098</c:v>
                </c:pt>
                <c:pt idx="7">
                  <c:v>5.1947527406252396</c:v>
                </c:pt>
                <c:pt idx="8">
                  <c:v>5.0231144880544099</c:v>
                </c:pt>
                <c:pt idx="9">
                  <c:v>5.0803907516223399</c:v>
                </c:pt>
                <c:pt idx="10">
                  <c:v>5.0183458458057899</c:v>
                </c:pt>
                <c:pt idx="11">
                  <c:v>4.9787436158071596</c:v>
                </c:pt>
                <c:pt idx="12">
                  <c:v>4.9344472861714799</c:v>
                </c:pt>
                <c:pt idx="13">
                  <c:v>4.9705780846718</c:v>
                </c:pt>
                <c:pt idx="14">
                  <c:v>4.9374980981678203</c:v>
                </c:pt>
                <c:pt idx="15">
                  <c:v>4.9550310819792598</c:v>
                </c:pt>
                <c:pt idx="16">
                  <c:v>4.9100939178158498</c:v>
                </c:pt>
                <c:pt idx="17">
                  <c:v>4.9199571160199396</c:v>
                </c:pt>
                <c:pt idx="18">
                  <c:v>4.9223201889181203</c:v>
                </c:pt>
                <c:pt idx="19">
                  <c:v>4.9113939690267197</c:v>
                </c:pt>
                <c:pt idx="20">
                  <c:v>4.8981628131357802</c:v>
                </c:pt>
                <c:pt idx="21">
                  <c:v>4.8885372634733804</c:v>
                </c:pt>
                <c:pt idx="22">
                  <c:v>4.86315412303545</c:v>
                </c:pt>
                <c:pt idx="23">
                  <c:v>4.87513846065018</c:v>
                </c:pt>
                <c:pt idx="24">
                  <c:v>4.84892358313905</c:v>
                </c:pt>
                <c:pt idx="25">
                  <c:v>4.8352429446717</c:v>
                </c:pt>
                <c:pt idx="26">
                  <c:v>4.8364722693389997</c:v>
                </c:pt>
              </c:numCache>
            </c:numRef>
          </c:yVal>
          <c:smooth val="0"/>
        </c:ser>
        <c:ser>
          <c:idx val="3"/>
          <c:order val="3"/>
          <c:tx>
            <c:v>Line of equality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</c:v>
              </c:pt>
              <c:pt idx="1">
                <c:v>6</c:v>
              </c:pt>
            </c:numLit>
          </c:xVal>
          <c:yVal>
            <c:numLit>
              <c:formatCode>General</c:formatCode>
              <c:ptCount val="2"/>
              <c:pt idx="0">
                <c:v>4</c:v>
              </c:pt>
              <c:pt idx="1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1184"/>
        <c:axId val="45191552"/>
      </c:scatterChart>
      <c:valAx>
        <c:axId val="45181184"/>
        <c:scaling>
          <c:orientation val="minMax"/>
          <c:max val="6"/>
          <c:min val="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 baseline="0"/>
                  <a:t>Raw photographic percentiles (</a:t>
                </a:r>
                <a:r>
                  <a:rPr lang="el-GR" sz="1400" baseline="0"/>
                  <a:t>Ψ</a:t>
                </a:r>
                <a:r>
                  <a:rPr lang="en-GB" sz="1400" baseline="0"/>
                  <a:t>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191552"/>
        <c:crosses val="autoZero"/>
        <c:crossBetween val="midCat"/>
        <c:majorUnit val="0.5"/>
      </c:valAx>
      <c:valAx>
        <c:axId val="45191552"/>
        <c:scaling>
          <c:orientation val="minMax"/>
          <c:max val="6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Wolman percentiles (</a:t>
                </a:r>
                <a:r>
                  <a:rPr lang="el-GR" sz="1400"/>
                  <a:t>Ψ</a:t>
                </a:r>
                <a:r>
                  <a:rPr lang="en-GB" sz="1400"/>
                  <a:t>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5181184"/>
        <c:crosses val="autoZero"/>
        <c:crossBetween val="midCat"/>
        <c:majorUnit val="0.5"/>
      </c:valAx>
      <c:spPr>
        <a:ln w="12700">
          <a:solidFill>
            <a:schemeClr val="tx1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1446682322604411"/>
          <c:y val="0.54859667111635613"/>
          <c:w val="0.27442206566284477"/>
          <c:h val="0.236958733966607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Modelling!$C$6</c:f>
              <c:strCache>
                <c:ptCount val="1"/>
                <c:pt idx="0">
                  <c:v>Ψ16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ln w="19050">
                <a:solidFill>
                  <a:schemeClr val="accent1">
                    <a:lumMod val="75000"/>
                  </a:schemeClr>
                </a:solidFill>
              </a:ln>
            </c:spPr>
          </c:marker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xVal>
            <c:numRef>
              <c:f>Modelling!$O$7:$O$33</c:f>
              <c:numCache>
                <c:formatCode>0.00</c:formatCode>
                <c:ptCount val="27"/>
                <c:pt idx="0">
                  <c:v>5.3375219999999999</c:v>
                </c:pt>
                <c:pt idx="1">
                  <c:v>5.07911</c:v>
                </c:pt>
                <c:pt idx="2">
                  <c:v>4.8945299999999996</c:v>
                </c:pt>
                <c:pt idx="3">
                  <c:v>4.8945299999999996</c:v>
                </c:pt>
                <c:pt idx="4">
                  <c:v>4.8022399999999994</c:v>
                </c:pt>
                <c:pt idx="5">
                  <c:v>4.7468659999999989</c:v>
                </c:pt>
                <c:pt idx="6">
                  <c:v>4.7468659999999989</c:v>
                </c:pt>
                <c:pt idx="7">
                  <c:v>4.709950000000001</c:v>
                </c:pt>
                <c:pt idx="8">
                  <c:v>4.6545760000000005</c:v>
                </c:pt>
                <c:pt idx="9">
                  <c:v>4.6914920000000002</c:v>
                </c:pt>
                <c:pt idx="10">
                  <c:v>4.6176600000000008</c:v>
                </c:pt>
                <c:pt idx="11">
                  <c:v>4.6176600000000008</c:v>
                </c:pt>
                <c:pt idx="12">
                  <c:v>4.6176600000000008</c:v>
                </c:pt>
                <c:pt idx="13">
                  <c:v>4.5807439999999993</c:v>
                </c:pt>
                <c:pt idx="14">
                  <c:v>4.5253700000000006</c:v>
                </c:pt>
                <c:pt idx="15">
                  <c:v>4.5992020000000018</c:v>
                </c:pt>
                <c:pt idx="16">
                  <c:v>4.5622860000000003</c:v>
                </c:pt>
                <c:pt idx="17">
                  <c:v>4.5069119999999998</c:v>
                </c:pt>
                <c:pt idx="18">
                  <c:v>4.4884540000000008</c:v>
                </c:pt>
                <c:pt idx="19">
                  <c:v>4.4699960000000001</c:v>
                </c:pt>
                <c:pt idx="20">
                  <c:v>4.4515380000000011</c:v>
                </c:pt>
                <c:pt idx="21">
                  <c:v>4.4330800000000004</c:v>
                </c:pt>
                <c:pt idx="22">
                  <c:v>4.4515380000000011</c:v>
                </c:pt>
                <c:pt idx="23">
                  <c:v>4.4699960000000001</c:v>
                </c:pt>
                <c:pt idx="24">
                  <c:v>4.4699960000000001</c:v>
                </c:pt>
                <c:pt idx="25">
                  <c:v>4.4515380000000011</c:v>
                </c:pt>
                <c:pt idx="26">
                  <c:v>4.4330800000000004</c:v>
                </c:pt>
              </c:numCache>
            </c:numRef>
          </c:xVal>
          <c:yVal>
            <c:numRef>
              <c:f>Modelling!$F$7:$F$33</c:f>
              <c:numCache>
                <c:formatCode>0.00</c:formatCode>
                <c:ptCount val="27"/>
                <c:pt idx="0">
                  <c:v>5.2551577054179397</c:v>
                </c:pt>
                <c:pt idx="1">
                  <c:v>5.1141983249478002</c:v>
                </c:pt>
                <c:pt idx="2">
                  <c:v>5.0649253274397701</c:v>
                </c:pt>
                <c:pt idx="3">
                  <c:v>4.9513308674120102</c:v>
                </c:pt>
                <c:pt idx="4">
                  <c:v>4.8140457995217796</c:v>
                </c:pt>
                <c:pt idx="5">
                  <c:v>4.79083862534692</c:v>
                </c:pt>
                <c:pt idx="6">
                  <c:v>4.69712185546084</c:v>
                </c:pt>
                <c:pt idx="7">
                  <c:v>4.6308393896002702</c:v>
                </c:pt>
                <c:pt idx="8">
                  <c:v>4.5995755286820401</c:v>
                </c:pt>
                <c:pt idx="9">
                  <c:v>4.60896957994263</c:v>
                </c:pt>
                <c:pt idx="10">
                  <c:v>4.5987780154812201</c:v>
                </c:pt>
                <c:pt idx="11">
                  <c:v>4.5921257870196301</c:v>
                </c:pt>
                <c:pt idx="12">
                  <c:v>4.5845143502532997</c:v>
                </c:pt>
                <c:pt idx="13">
                  <c:v>4.5884914206318399</c:v>
                </c:pt>
                <c:pt idx="14">
                  <c:v>4.5829337616919501</c:v>
                </c:pt>
                <c:pt idx="15">
                  <c:v>4.5836802458283099</c:v>
                </c:pt>
                <c:pt idx="16">
                  <c:v>4.5699827739937904</c:v>
                </c:pt>
                <c:pt idx="17">
                  <c:v>4.5756778556622404</c:v>
                </c:pt>
                <c:pt idx="18">
                  <c:v>4.5803291433443096</c:v>
                </c:pt>
                <c:pt idx="19">
                  <c:v>4.5614461044822896</c:v>
                </c:pt>
                <c:pt idx="20">
                  <c:v>4.5175432494689103</c:v>
                </c:pt>
                <c:pt idx="21">
                  <c:v>4.49746685180373</c:v>
                </c:pt>
                <c:pt idx="22">
                  <c:v>4.4444735074718302</c:v>
                </c:pt>
                <c:pt idx="23">
                  <c:v>4.4512616260375104</c:v>
                </c:pt>
                <c:pt idx="24">
                  <c:v>4.3855031345680002</c:v>
                </c:pt>
                <c:pt idx="25">
                  <c:v>4.3239582776531602</c:v>
                </c:pt>
                <c:pt idx="26">
                  <c:v>4.3353635630796097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Modelling!$D$6</c:f>
              <c:strCache>
                <c:ptCount val="1"/>
                <c:pt idx="0">
                  <c:v>Ψ50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5"/>
            <c:spPr>
              <a:ln w="19050">
                <a:solidFill>
                  <a:srgbClr val="FF0000"/>
                </a:solidFill>
              </a:ln>
            </c:spPr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xVal>
            <c:numRef>
              <c:f>Modelling!$P$7:$P$33</c:f>
              <c:numCache>
                <c:formatCode>0.00</c:formatCode>
                <c:ptCount val="27"/>
                <c:pt idx="0">
                  <c:v>5.6067560000000007</c:v>
                </c:pt>
                <c:pt idx="1">
                  <c:v>5.3147479999999998</c:v>
                </c:pt>
                <c:pt idx="2">
                  <c:v>5.1623959999999993</c:v>
                </c:pt>
                <c:pt idx="3">
                  <c:v>5.137004000000001</c:v>
                </c:pt>
                <c:pt idx="4">
                  <c:v>5.0608280000000008</c:v>
                </c:pt>
                <c:pt idx="5">
                  <c:v>4.9719560000000005</c:v>
                </c:pt>
                <c:pt idx="6">
                  <c:v>4.9719560000000005</c:v>
                </c:pt>
                <c:pt idx="7">
                  <c:v>4.8957800000000002</c:v>
                </c:pt>
                <c:pt idx="8">
                  <c:v>4.8957800000000002</c:v>
                </c:pt>
                <c:pt idx="9">
                  <c:v>4.9084760000000003</c:v>
                </c:pt>
                <c:pt idx="10">
                  <c:v>4.8576920000000001</c:v>
                </c:pt>
                <c:pt idx="11">
                  <c:v>4.8449960000000001</c:v>
                </c:pt>
                <c:pt idx="12">
                  <c:v>4.8449960000000001</c:v>
                </c:pt>
                <c:pt idx="13">
                  <c:v>4.7815159999999999</c:v>
                </c:pt>
                <c:pt idx="14">
                  <c:v>4.7180359999999997</c:v>
                </c:pt>
                <c:pt idx="15">
                  <c:v>4.819604</c:v>
                </c:pt>
                <c:pt idx="16">
                  <c:v>4.7942119999999999</c:v>
                </c:pt>
                <c:pt idx="17">
                  <c:v>4.7815159999999999</c:v>
                </c:pt>
                <c:pt idx="18">
                  <c:v>4.6799479999999996</c:v>
                </c:pt>
                <c:pt idx="19">
                  <c:v>4.6926439999999996</c:v>
                </c:pt>
                <c:pt idx="20">
                  <c:v>4.6291639999999994</c:v>
                </c:pt>
                <c:pt idx="21">
                  <c:v>4.6164680000000011</c:v>
                </c:pt>
                <c:pt idx="22">
                  <c:v>4.5910759999999993</c:v>
                </c:pt>
                <c:pt idx="23">
                  <c:v>4.6418599999999994</c:v>
                </c:pt>
                <c:pt idx="24">
                  <c:v>4.6291639999999994</c:v>
                </c:pt>
                <c:pt idx="25">
                  <c:v>4.6291639999999994</c:v>
                </c:pt>
                <c:pt idx="26">
                  <c:v>4.5783799999999992</c:v>
                </c:pt>
              </c:numCache>
            </c:numRef>
          </c:xVal>
          <c:yVal>
            <c:numRef>
              <c:f>Modelling!$G$7:$G$33</c:f>
              <c:numCache>
                <c:formatCode>0.00</c:formatCode>
                <c:ptCount val="27"/>
                <c:pt idx="0">
                  <c:v>5.5817016218720097</c:v>
                </c:pt>
                <c:pt idx="1">
                  <c:v>5.3276227865424701</c:v>
                </c:pt>
                <c:pt idx="2">
                  <c:v>5.2505370856552398</c:v>
                </c:pt>
                <c:pt idx="3">
                  <c:v>5.1838926531491296</c:v>
                </c:pt>
                <c:pt idx="4">
                  <c:v>5.1266514550781501</c:v>
                </c:pt>
                <c:pt idx="5">
                  <c:v>5.0999653973198997</c:v>
                </c:pt>
                <c:pt idx="6">
                  <c:v>5.0085748368948799</c:v>
                </c:pt>
                <c:pt idx="7">
                  <c:v>4.8736484133723401</c:v>
                </c:pt>
                <c:pt idx="8">
                  <c:v>4.7902382274731004</c:v>
                </c:pt>
                <c:pt idx="9">
                  <c:v>4.8159595927579302</c:v>
                </c:pt>
                <c:pt idx="10">
                  <c:v>4.7880472917531796</c:v>
                </c:pt>
                <c:pt idx="11">
                  <c:v>4.7696244822686502</c:v>
                </c:pt>
                <c:pt idx="12">
                  <c:v>4.7482681460954099</c:v>
                </c:pt>
                <c:pt idx="13">
                  <c:v>4.7646375664851401</c:v>
                </c:pt>
                <c:pt idx="14">
                  <c:v>4.7487169837654601</c:v>
                </c:pt>
                <c:pt idx="15">
                  <c:v>4.7561165612282803</c:v>
                </c:pt>
                <c:pt idx="16">
                  <c:v>4.7310659294244601</c:v>
                </c:pt>
                <c:pt idx="17">
                  <c:v>4.7378044095913001</c:v>
                </c:pt>
                <c:pt idx="18">
                  <c:v>4.7410909453594297</c:v>
                </c:pt>
                <c:pt idx="19">
                  <c:v>4.7273957765379597</c:v>
                </c:pt>
                <c:pt idx="20">
                  <c:v>4.6999820568409598</c:v>
                </c:pt>
                <c:pt idx="21">
                  <c:v>4.6868265471387103</c:v>
                </c:pt>
                <c:pt idx="22">
                  <c:v>4.6509157804676597</c:v>
                </c:pt>
                <c:pt idx="23">
                  <c:v>4.6592637976182196</c:v>
                </c:pt>
                <c:pt idx="24">
                  <c:v>4.6171869601045898</c:v>
                </c:pt>
                <c:pt idx="25">
                  <c:v>4.5819406693665599</c:v>
                </c:pt>
                <c:pt idx="26">
                  <c:v>4.5880182792586499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Modelling!$E$6</c:f>
              <c:strCache>
                <c:ptCount val="1"/>
                <c:pt idx="0">
                  <c:v>Ψ84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 w="19050">
                <a:solidFill>
                  <a:srgbClr val="00B050"/>
                </a:solidFill>
              </a:ln>
            </c:spPr>
          </c:marker>
          <c:trendline>
            <c:trendlineType val="linear"/>
            <c:dispRSqr val="0"/>
            <c:dispEq val="0"/>
          </c:trendline>
          <c:xVal>
            <c:numRef>
              <c:f>Modelling!$Q$7:$Q$33</c:f>
              <c:numCache>
                <c:formatCode>0.00</c:formatCode>
                <c:ptCount val="27"/>
                <c:pt idx="0">
                  <c:v>5.9117130000000007</c:v>
                </c:pt>
                <c:pt idx="1">
                  <c:v>5.5732490000000006</c:v>
                </c:pt>
                <c:pt idx="2">
                  <c:v>5.4040170000000005</c:v>
                </c:pt>
                <c:pt idx="3">
                  <c:v>5.3511320000000007</c:v>
                </c:pt>
                <c:pt idx="4">
                  <c:v>5.2876699999999994</c:v>
                </c:pt>
                <c:pt idx="5">
                  <c:v>5.1924770000000002</c:v>
                </c:pt>
                <c:pt idx="6">
                  <c:v>5.2559390000000006</c:v>
                </c:pt>
                <c:pt idx="7">
                  <c:v>5.1290150000000008</c:v>
                </c:pt>
                <c:pt idx="8">
                  <c:v>5.0867070000000005</c:v>
                </c:pt>
                <c:pt idx="9">
                  <c:v>5.0655529999999995</c:v>
                </c:pt>
                <c:pt idx="10">
                  <c:v>5.1078609999999998</c:v>
                </c:pt>
                <c:pt idx="11">
                  <c:v>5.0655529999999995</c:v>
                </c:pt>
                <c:pt idx="12">
                  <c:v>5.0655529999999995</c:v>
                </c:pt>
                <c:pt idx="13">
                  <c:v>4.9915140000000005</c:v>
                </c:pt>
                <c:pt idx="14">
                  <c:v>4.8963210000000004</c:v>
                </c:pt>
                <c:pt idx="15">
                  <c:v>5.0338220000000007</c:v>
                </c:pt>
                <c:pt idx="16">
                  <c:v>5.1078609999999998</c:v>
                </c:pt>
                <c:pt idx="17">
                  <c:v>4.9915140000000005</c:v>
                </c:pt>
                <c:pt idx="18">
                  <c:v>4.9809369999999999</c:v>
                </c:pt>
                <c:pt idx="19">
                  <c:v>4.8963210000000004</c:v>
                </c:pt>
                <c:pt idx="20">
                  <c:v>4.8645900000000006</c:v>
                </c:pt>
                <c:pt idx="21">
                  <c:v>4.8117050000000008</c:v>
                </c:pt>
                <c:pt idx="22">
                  <c:v>4.7799740000000002</c:v>
                </c:pt>
                <c:pt idx="23">
                  <c:v>4.832859</c:v>
                </c:pt>
                <c:pt idx="24">
                  <c:v>4.832859</c:v>
                </c:pt>
                <c:pt idx="25">
                  <c:v>4.8857439999999999</c:v>
                </c:pt>
                <c:pt idx="26">
                  <c:v>4.7799740000000002</c:v>
                </c:pt>
              </c:numCache>
            </c:numRef>
          </c:xVal>
          <c:yVal>
            <c:numRef>
              <c:f>Modelling!$H$7:$H$33</c:f>
              <c:numCache>
                <c:formatCode>0.00</c:formatCode>
                <c:ptCount val="27"/>
                <c:pt idx="0">
                  <c:v>5.8991787546752299</c:v>
                </c:pt>
                <c:pt idx="1">
                  <c:v>5.5849906511922001</c:v>
                </c:pt>
                <c:pt idx="2">
                  <c:v>5.43937697842793</c:v>
                </c:pt>
                <c:pt idx="3">
                  <c:v>5.3900722911137597</c:v>
                </c:pt>
                <c:pt idx="4">
                  <c:v>5.3930160593023899</c:v>
                </c:pt>
                <c:pt idx="5">
                  <c:v>5.3556131889652798</c:v>
                </c:pt>
                <c:pt idx="6">
                  <c:v>5.3230839991284098</c:v>
                </c:pt>
                <c:pt idx="7">
                  <c:v>5.1947527406252396</c:v>
                </c:pt>
                <c:pt idx="8">
                  <c:v>5.0231144880544099</c:v>
                </c:pt>
                <c:pt idx="9">
                  <c:v>5.0803907516223399</c:v>
                </c:pt>
                <c:pt idx="10">
                  <c:v>5.0183458458057899</c:v>
                </c:pt>
                <c:pt idx="11">
                  <c:v>4.9787436158071596</c:v>
                </c:pt>
                <c:pt idx="12">
                  <c:v>4.9344472861714799</c:v>
                </c:pt>
                <c:pt idx="13">
                  <c:v>4.9705780846718</c:v>
                </c:pt>
                <c:pt idx="14">
                  <c:v>4.9374980981678203</c:v>
                </c:pt>
                <c:pt idx="15">
                  <c:v>4.9550310819792598</c:v>
                </c:pt>
                <c:pt idx="16">
                  <c:v>4.9100939178158498</c:v>
                </c:pt>
                <c:pt idx="17">
                  <c:v>4.9199571160199396</c:v>
                </c:pt>
                <c:pt idx="18">
                  <c:v>4.9223201889181203</c:v>
                </c:pt>
                <c:pt idx="19">
                  <c:v>4.9113939690267197</c:v>
                </c:pt>
                <c:pt idx="20">
                  <c:v>4.8981628131357802</c:v>
                </c:pt>
                <c:pt idx="21">
                  <c:v>4.8885372634733804</c:v>
                </c:pt>
                <c:pt idx="22">
                  <c:v>4.86315412303545</c:v>
                </c:pt>
                <c:pt idx="23">
                  <c:v>4.87513846065018</c:v>
                </c:pt>
                <c:pt idx="24">
                  <c:v>4.84892358313905</c:v>
                </c:pt>
                <c:pt idx="25">
                  <c:v>4.8352429446717</c:v>
                </c:pt>
                <c:pt idx="26">
                  <c:v>4.8364722693389997</c:v>
                </c:pt>
              </c:numCache>
            </c:numRef>
          </c:yVal>
          <c:smooth val="0"/>
        </c:ser>
        <c:ser>
          <c:idx val="3"/>
          <c:order val="3"/>
          <c:tx>
            <c:v>Line of equality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</c:v>
              </c:pt>
              <c:pt idx="1">
                <c:v>6</c:v>
              </c:pt>
            </c:numLit>
          </c:xVal>
          <c:yVal>
            <c:numLit>
              <c:formatCode>General</c:formatCode>
              <c:ptCount val="2"/>
              <c:pt idx="0">
                <c:v>4</c:v>
              </c:pt>
              <c:pt idx="1">
                <c:v>6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66336"/>
        <c:axId val="46784896"/>
      </c:scatterChart>
      <c:valAx>
        <c:axId val="46766336"/>
        <c:scaling>
          <c:orientation val="minMax"/>
          <c:max val="6"/>
          <c:min val="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400" baseline="0"/>
                  <a:t>Modelled photographic percentiles (</a:t>
                </a:r>
                <a:r>
                  <a:rPr lang="el-GR" sz="1400" baseline="0"/>
                  <a:t>Ψ</a:t>
                </a:r>
                <a:r>
                  <a:rPr lang="en-GB" sz="1400" baseline="0"/>
                  <a:t>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6784896"/>
        <c:crosses val="autoZero"/>
        <c:crossBetween val="midCat"/>
        <c:majorUnit val="0.5"/>
      </c:valAx>
      <c:valAx>
        <c:axId val="46784896"/>
        <c:scaling>
          <c:orientation val="minMax"/>
          <c:max val="6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Wolman percentiles (</a:t>
                </a:r>
                <a:r>
                  <a:rPr lang="el-GR" sz="1400"/>
                  <a:t>Ψ</a:t>
                </a:r>
                <a:r>
                  <a:rPr lang="en-GB" sz="1400"/>
                  <a:t>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6766336"/>
        <c:crosses val="autoZero"/>
        <c:crossBetween val="midCat"/>
        <c:majorUnit val="0.5"/>
      </c:valAx>
      <c:spPr>
        <a:ln w="12700">
          <a:solidFill>
            <a:schemeClr val="tx1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1212764193949442"/>
          <c:y val="0.55514867766836273"/>
          <c:w val="0.27442206566284477"/>
          <c:h val="0.236958733966607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104775</xdr:rowOff>
    </xdr:from>
    <xdr:to>
      <xdr:col>16</xdr:col>
      <xdr:colOff>95250</xdr:colOff>
      <xdr:row>31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504825</xdr:colOff>
      <xdr:row>11</xdr:row>
      <xdr:rowOff>114300</xdr:rowOff>
    </xdr:from>
    <xdr:to>
      <xdr:col>21</xdr:col>
      <xdr:colOff>619125</xdr:colOff>
      <xdr:row>31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76"/>
  <sheetViews>
    <sheetView tabSelected="1" zoomScaleNormal="100" workbookViewId="0"/>
  </sheetViews>
  <sheetFormatPr defaultRowHeight="15" x14ac:dyDescent="0.2"/>
  <cols>
    <col min="1" max="1025" width="8.5546875" style="5"/>
    <col min="1026" max="16384" width="8.88671875" style="5"/>
  </cols>
  <sheetData>
    <row r="1" spans="1:144" x14ac:dyDescent="0.2">
      <c r="A1" s="5" t="s">
        <v>447</v>
      </c>
    </row>
    <row r="3" spans="1:144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144" x14ac:dyDescent="0.2">
      <c r="A4" s="5" t="s">
        <v>13</v>
      </c>
      <c r="B4" s="5">
        <v>368622</v>
      </c>
      <c r="C4" s="5">
        <v>72974</v>
      </c>
      <c r="D4" s="5">
        <v>367731</v>
      </c>
      <c r="E4" s="5">
        <v>73428</v>
      </c>
      <c r="F4" s="5">
        <v>297</v>
      </c>
      <c r="G4" s="5" t="s">
        <v>14</v>
      </c>
      <c r="H4" s="5" t="s">
        <v>14</v>
      </c>
      <c r="I4" s="5" t="s">
        <v>14</v>
      </c>
      <c r="J4" s="5" t="s">
        <v>15</v>
      </c>
      <c r="K4" s="5" t="s">
        <v>15</v>
      </c>
      <c r="L4" s="5" t="s">
        <v>14</v>
      </c>
      <c r="M4" s="5" t="s">
        <v>16</v>
      </c>
    </row>
    <row r="5" spans="1:144" x14ac:dyDescent="0.2">
      <c r="A5" s="5" t="s">
        <v>17</v>
      </c>
      <c r="B5" s="5">
        <v>368495</v>
      </c>
      <c r="C5" s="5">
        <v>73157</v>
      </c>
      <c r="D5" s="5">
        <v>367487</v>
      </c>
      <c r="E5" s="5">
        <v>73235</v>
      </c>
      <c r="F5" s="5">
        <v>274</v>
      </c>
      <c r="G5" s="5" t="s">
        <v>15</v>
      </c>
      <c r="H5" s="5" t="s">
        <v>14</v>
      </c>
      <c r="I5" s="5" t="s">
        <v>14</v>
      </c>
      <c r="J5" s="5" t="s">
        <v>15</v>
      </c>
      <c r="K5" s="5" t="s">
        <v>15</v>
      </c>
      <c r="L5" s="5" t="s">
        <v>14</v>
      </c>
      <c r="M5" s="5" t="s">
        <v>18</v>
      </c>
    </row>
    <row r="6" spans="1:144" s="2" customFormat="1" x14ac:dyDescent="0.2">
      <c r="A6" s="2" t="s">
        <v>19</v>
      </c>
      <c r="B6" s="2">
        <v>368504</v>
      </c>
      <c r="C6" s="2">
        <v>73206</v>
      </c>
      <c r="D6" s="2">
        <v>367531</v>
      </c>
      <c r="E6" s="2">
        <v>73229</v>
      </c>
      <c r="F6" s="2">
        <v>271</v>
      </c>
      <c r="G6" s="2" t="s">
        <v>15</v>
      </c>
      <c r="H6" s="2" t="s">
        <v>15</v>
      </c>
      <c r="I6" s="2" t="s">
        <v>14</v>
      </c>
      <c r="J6" s="2" t="s">
        <v>15</v>
      </c>
      <c r="K6" s="2" t="s">
        <v>15</v>
      </c>
      <c r="L6" s="2" t="s">
        <v>14</v>
      </c>
      <c r="M6" s="2" t="s">
        <v>18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</row>
    <row r="7" spans="1:144" x14ac:dyDescent="0.2">
      <c r="A7" s="5" t="s">
        <v>20</v>
      </c>
      <c r="B7" s="5">
        <v>368496</v>
      </c>
      <c r="C7" s="5">
        <v>73261</v>
      </c>
      <c r="D7" s="5">
        <v>367473</v>
      </c>
      <c r="E7" s="5">
        <v>73152</v>
      </c>
      <c r="F7" s="5">
        <v>264</v>
      </c>
      <c r="G7" s="5" t="s">
        <v>15</v>
      </c>
      <c r="H7" s="5" t="s">
        <v>14</v>
      </c>
      <c r="I7" s="5" t="s">
        <v>14</v>
      </c>
      <c r="J7" s="5" t="s">
        <v>15</v>
      </c>
      <c r="K7" s="5" t="s">
        <v>15</v>
      </c>
      <c r="L7" s="5" t="s">
        <v>14</v>
      </c>
      <c r="M7" s="5" t="s">
        <v>18</v>
      </c>
    </row>
    <row r="8" spans="1:144" x14ac:dyDescent="0.2">
      <c r="A8" s="5" t="s">
        <v>21</v>
      </c>
      <c r="B8" s="5">
        <v>368483</v>
      </c>
      <c r="C8" s="5">
        <v>73308</v>
      </c>
      <c r="D8" s="5">
        <v>367543</v>
      </c>
      <c r="E8" s="5">
        <v>73120</v>
      </c>
      <c r="F8" s="5">
        <v>259</v>
      </c>
      <c r="G8" s="5" t="s">
        <v>15</v>
      </c>
      <c r="H8" s="5" t="s">
        <v>14</v>
      </c>
      <c r="I8" s="5" t="s">
        <v>14</v>
      </c>
      <c r="J8" s="5" t="s">
        <v>15</v>
      </c>
      <c r="K8" s="5" t="s">
        <v>15</v>
      </c>
      <c r="L8" s="5" t="s">
        <v>14</v>
      </c>
      <c r="M8" s="5" t="s">
        <v>18</v>
      </c>
    </row>
    <row r="9" spans="1:144" s="2" customFormat="1" x14ac:dyDescent="0.2">
      <c r="A9" s="2" t="s">
        <v>22</v>
      </c>
      <c r="B9" s="2">
        <v>368471</v>
      </c>
      <c r="C9" s="2">
        <v>73360</v>
      </c>
      <c r="D9" s="2">
        <v>367553</v>
      </c>
      <c r="E9" s="2">
        <v>73064</v>
      </c>
      <c r="F9" s="2">
        <v>252</v>
      </c>
      <c r="G9" s="2" t="s">
        <v>15</v>
      </c>
      <c r="H9" s="2" t="s">
        <v>15</v>
      </c>
      <c r="I9" s="2" t="s">
        <v>15</v>
      </c>
      <c r="J9" s="2" t="s">
        <v>15</v>
      </c>
      <c r="K9" s="2" t="s">
        <v>15</v>
      </c>
      <c r="L9" s="2" t="s">
        <v>14</v>
      </c>
      <c r="M9" s="2" t="s">
        <v>18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</row>
    <row r="10" spans="1:144" x14ac:dyDescent="0.2">
      <c r="A10" s="5" t="s">
        <v>23</v>
      </c>
      <c r="B10" s="5">
        <v>368445</v>
      </c>
      <c r="C10" s="5">
        <v>73417</v>
      </c>
      <c r="D10" s="5">
        <v>367524</v>
      </c>
      <c r="E10" s="5">
        <v>73026</v>
      </c>
      <c r="F10" s="5">
        <v>247</v>
      </c>
      <c r="G10" s="5" t="s">
        <v>15</v>
      </c>
      <c r="H10" s="5" t="s">
        <v>14</v>
      </c>
      <c r="I10" s="5" t="s">
        <v>14</v>
      </c>
      <c r="J10" s="5" t="s">
        <v>15</v>
      </c>
      <c r="K10" s="5" t="s">
        <v>15</v>
      </c>
      <c r="L10" s="5" t="s">
        <v>14</v>
      </c>
      <c r="M10" s="5" t="s">
        <v>18</v>
      </c>
    </row>
    <row r="11" spans="1:144" s="2" customFormat="1" x14ac:dyDescent="0.2">
      <c r="A11" s="2" t="s">
        <v>24</v>
      </c>
      <c r="B11" s="2">
        <v>368410</v>
      </c>
      <c r="C11" s="2">
        <v>73458</v>
      </c>
      <c r="D11" s="2">
        <v>367498</v>
      </c>
      <c r="E11" s="2">
        <v>73066</v>
      </c>
      <c r="F11" s="2">
        <v>247</v>
      </c>
      <c r="G11" s="2" t="s">
        <v>15</v>
      </c>
      <c r="H11" s="2" t="s">
        <v>15</v>
      </c>
      <c r="I11" s="2" t="s">
        <v>14</v>
      </c>
      <c r="J11" s="2" t="s">
        <v>15</v>
      </c>
      <c r="K11" s="2" t="s">
        <v>15</v>
      </c>
      <c r="L11" s="2" t="s">
        <v>14</v>
      </c>
      <c r="M11" s="2" t="s">
        <v>18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</row>
    <row r="12" spans="1:144" x14ac:dyDescent="0.2">
      <c r="A12" s="5" t="s">
        <v>25</v>
      </c>
      <c r="B12" s="5">
        <v>368381</v>
      </c>
      <c r="C12" s="5">
        <v>73497</v>
      </c>
      <c r="D12" s="5">
        <v>367475</v>
      </c>
      <c r="E12" s="5">
        <v>73074</v>
      </c>
      <c r="F12" s="5">
        <v>245</v>
      </c>
      <c r="G12" s="5" t="s">
        <v>15</v>
      </c>
      <c r="H12" s="5" t="s">
        <v>14</v>
      </c>
      <c r="I12" s="5" t="s">
        <v>14</v>
      </c>
      <c r="J12" s="5" t="s">
        <v>15</v>
      </c>
      <c r="K12" s="5" t="s">
        <v>15</v>
      </c>
      <c r="L12" s="5" t="s">
        <v>14</v>
      </c>
      <c r="M12" s="5" t="s">
        <v>18</v>
      </c>
    </row>
    <row r="13" spans="1:144" x14ac:dyDescent="0.2">
      <c r="A13" s="5" t="s">
        <v>26</v>
      </c>
      <c r="B13" s="5">
        <v>368324</v>
      </c>
      <c r="C13" s="5">
        <v>73555</v>
      </c>
      <c r="D13" s="5">
        <v>367580</v>
      </c>
      <c r="E13" s="5">
        <v>73019</v>
      </c>
      <c r="F13" s="5">
        <v>234</v>
      </c>
      <c r="G13" s="5" t="s">
        <v>14</v>
      </c>
      <c r="H13" s="5" t="s">
        <v>14</v>
      </c>
      <c r="I13" s="5" t="s">
        <v>14</v>
      </c>
      <c r="J13" s="5" t="s">
        <v>15</v>
      </c>
      <c r="K13" s="5" t="s">
        <v>15</v>
      </c>
      <c r="L13" s="5" t="s">
        <v>14</v>
      </c>
      <c r="M13" s="5" t="s">
        <v>18</v>
      </c>
    </row>
    <row r="14" spans="1:144" x14ac:dyDescent="0.2">
      <c r="A14" s="5" t="s">
        <v>27</v>
      </c>
      <c r="B14" s="5">
        <v>368307</v>
      </c>
      <c r="C14" s="5">
        <v>73573</v>
      </c>
      <c r="D14" s="5">
        <v>367473</v>
      </c>
      <c r="E14" s="5">
        <v>73131</v>
      </c>
      <c r="F14" s="5">
        <v>242</v>
      </c>
      <c r="G14" s="5" t="s">
        <v>15</v>
      </c>
      <c r="H14" s="5" t="s">
        <v>14</v>
      </c>
      <c r="I14" s="5" t="s">
        <v>14</v>
      </c>
      <c r="J14" s="5" t="s">
        <v>15</v>
      </c>
      <c r="K14" s="5" t="s">
        <v>15</v>
      </c>
      <c r="L14" s="5" t="s">
        <v>14</v>
      </c>
      <c r="M14" s="5" t="s">
        <v>18</v>
      </c>
    </row>
    <row r="15" spans="1:144" s="2" customFormat="1" x14ac:dyDescent="0.2">
      <c r="A15" s="2" t="s">
        <v>28</v>
      </c>
      <c r="B15" s="2">
        <v>368281</v>
      </c>
      <c r="C15" s="2">
        <v>73632</v>
      </c>
      <c r="D15" s="2">
        <v>367481</v>
      </c>
      <c r="E15" s="2">
        <v>73106</v>
      </c>
      <c r="F15" s="2">
        <v>237</v>
      </c>
      <c r="G15" s="2" t="s">
        <v>15</v>
      </c>
      <c r="H15" s="2" t="s">
        <v>15</v>
      </c>
      <c r="I15" s="2" t="s">
        <v>14</v>
      </c>
      <c r="J15" s="2" t="s">
        <v>15</v>
      </c>
      <c r="K15" s="2" t="s">
        <v>15</v>
      </c>
      <c r="L15" s="2" t="s">
        <v>14</v>
      </c>
      <c r="M15" s="2" t="s">
        <v>18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</row>
    <row r="16" spans="1:144" x14ac:dyDescent="0.2">
      <c r="A16" s="5" t="s">
        <v>29</v>
      </c>
      <c r="B16" s="5">
        <v>368269</v>
      </c>
      <c r="C16" s="5">
        <v>73680</v>
      </c>
      <c r="D16" s="5">
        <v>367479</v>
      </c>
      <c r="E16" s="5">
        <v>73121</v>
      </c>
      <c r="F16" s="5">
        <v>235</v>
      </c>
      <c r="G16" s="5" t="s">
        <v>15</v>
      </c>
      <c r="H16" s="5" t="s">
        <v>14</v>
      </c>
      <c r="I16" s="5" t="s">
        <v>14</v>
      </c>
      <c r="J16" s="5" t="s">
        <v>15</v>
      </c>
      <c r="K16" s="5" t="s">
        <v>15</v>
      </c>
      <c r="L16" s="5" t="s">
        <v>14</v>
      </c>
      <c r="M16" s="5" t="s">
        <v>18</v>
      </c>
    </row>
    <row r="17" spans="1:144" s="2" customFormat="1" x14ac:dyDescent="0.2">
      <c r="A17" s="2" t="s">
        <v>30</v>
      </c>
      <c r="B17" s="2">
        <v>368255</v>
      </c>
      <c r="C17" s="2">
        <v>73732</v>
      </c>
      <c r="D17" s="2">
        <v>367491</v>
      </c>
      <c r="E17" s="2">
        <v>73140</v>
      </c>
      <c r="F17" s="2">
        <v>232</v>
      </c>
      <c r="G17" s="2" t="s">
        <v>15</v>
      </c>
      <c r="H17" s="2" t="s">
        <v>15</v>
      </c>
      <c r="I17" s="2" t="s">
        <v>15</v>
      </c>
      <c r="J17" s="2" t="s">
        <v>15</v>
      </c>
      <c r="K17" s="2" t="s">
        <v>15</v>
      </c>
      <c r="L17" s="2" t="s">
        <v>14</v>
      </c>
      <c r="M17" s="2" t="s">
        <v>18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</row>
    <row r="18" spans="1:144" x14ac:dyDescent="0.2">
      <c r="A18" s="5" t="s">
        <v>31</v>
      </c>
      <c r="B18" s="5">
        <v>368247</v>
      </c>
      <c r="C18" s="5">
        <v>73755</v>
      </c>
      <c r="D18" s="5">
        <v>367478</v>
      </c>
      <c r="E18" s="5">
        <v>73157</v>
      </c>
      <c r="F18" s="5">
        <v>232</v>
      </c>
      <c r="G18" s="5" t="s">
        <v>15</v>
      </c>
      <c r="H18" s="5" t="s">
        <v>14</v>
      </c>
      <c r="I18" s="5" t="s">
        <v>14</v>
      </c>
      <c r="J18" s="5" t="s">
        <v>15</v>
      </c>
      <c r="K18" s="5" t="s">
        <v>15</v>
      </c>
      <c r="L18" s="5" t="s">
        <v>14</v>
      </c>
      <c r="M18" s="5" t="s">
        <v>18</v>
      </c>
    </row>
    <row r="19" spans="1:144" x14ac:dyDescent="0.2">
      <c r="A19" s="5" t="s">
        <v>32</v>
      </c>
      <c r="B19" s="5">
        <v>368206</v>
      </c>
      <c r="C19" s="5">
        <v>73775</v>
      </c>
      <c r="D19" s="5">
        <v>367468</v>
      </c>
      <c r="E19" s="5">
        <v>73136</v>
      </c>
      <c r="F19" s="5">
        <v>229</v>
      </c>
      <c r="G19" s="5" t="s">
        <v>15</v>
      </c>
      <c r="H19" s="5" t="s">
        <v>14</v>
      </c>
      <c r="I19" s="5" t="s">
        <v>14</v>
      </c>
      <c r="J19" s="5" t="s">
        <v>15</v>
      </c>
      <c r="K19" s="5" t="s">
        <v>15</v>
      </c>
      <c r="L19" s="5" t="s">
        <v>14</v>
      </c>
      <c r="M19" s="5" t="s">
        <v>18</v>
      </c>
    </row>
    <row r="20" spans="1:144" s="2" customFormat="1" x14ac:dyDescent="0.2">
      <c r="A20" s="2" t="s">
        <v>33</v>
      </c>
      <c r="B20" s="2">
        <v>368184</v>
      </c>
      <c r="C20" s="2">
        <v>73840</v>
      </c>
      <c r="D20" s="2">
        <v>367438</v>
      </c>
      <c r="E20" s="2">
        <v>73194</v>
      </c>
      <c r="F20" s="2">
        <v>229</v>
      </c>
      <c r="G20" s="2" t="s">
        <v>15</v>
      </c>
      <c r="H20" s="2" t="s">
        <v>15</v>
      </c>
      <c r="I20" s="2" t="s">
        <v>15</v>
      </c>
      <c r="J20" s="2" t="s">
        <v>15</v>
      </c>
      <c r="K20" s="2" t="s">
        <v>15</v>
      </c>
      <c r="L20" s="2" t="s">
        <v>14</v>
      </c>
      <c r="M20" s="2" t="s">
        <v>18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1:144" x14ac:dyDescent="0.2">
      <c r="A21" s="5" t="s">
        <v>34</v>
      </c>
      <c r="B21" s="5">
        <v>368157</v>
      </c>
      <c r="C21" s="5">
        <v>73890</v>
      </c>
      <c r="D21" s="5">
        <v>367414</v>
      </c>
      <c r="E21" s="5">
        <v>73221</v>
      </c>
      <c r="F21" s="5">
        <v>228</v>
      </c>
      <c r="G21" s="5" t="s">
        <v>15</v>
      </c>
      <c r="H21" s="5" t="s">
        <v>14</v>
      </c>
      <c r="I21" s="5" t="s">
        <v>14</v>
      </c>
      <c r="J21" s="5" t="s">
        <v>15</v>
      </c>
      <c r="K21" s="5" t="s">
        <v>15</v>
      </c>
      <c r="L21" s="5" t="s">
        <v>14</v>
      </c>
      <c r="M21" s="5" t="s">
        <v>18</v>
      </c>
    </row>
    <row r="22" spans="1:144" x14ac:dyDescent="0.2">
      <c r="A22" s="5" t="s">
        <v>35</v>
      </c>
      <c r="B22" s="5">
        <v>368125</v>
      </c>
      <c r="C22" s="5">
        <v>73925</v>
      </c>
      <c r="D22" s="5">
        <v>367355</v>
      </c>
      <c r="E22" s="5">
        <v>73283</v>
      </c>
      <c r="F22" s="5">
        <v>230</v>
      </c>
      <c r="G22" s="5" t="s">
        <v>15</v>
      </c>
      <c r="H22" s="5" t="s">
        <v>14</v>
      </c>
      <c r="I22" s="5" t="s">
        <v>14</v>
      </c>
      <c r="J22" s="5" t="s">
        <v>15</v>
      </c>
      <c r="K22" s="5" t="s">
        <v>15</v>
      </c>
      <c r="L22" s="5" t="s">
        <v>14</v>
      </c>
      <c r="M22" s="5" t="s">
        <v>18</v>
      </c>
    </row>
    <row r="23" spans="1:144" x14ac:dyDescent="0.2">
      <c r="A23" s="2" t="s">
        <v>36</v>
      </c>
      <c r="B23" s="2">
        <v>368069</v>
      </c>
      <c r="C23" s="2">
        <v>73936</v>
      </c>
      <c r="D23" s="2">
        <v>367351</v>
      </c>
      <c r="E23" s="2">
        <v>73313</v>
      </c>
      <c r="F23" s="2">
        <v>229</v>
      </c>
      <c r="G23" s="2" t="s">
        <v>15</v>
      </c>
      <c r="H23" s="2" t="s">
        <v>15</v>
      </c>
      <c r="I23" s="2" t="s">
        <v>14</v>
      </c>
      <c r="J23" s="2" t="s">
        <v>15</v>
      </c>
      <c r="K23" s="2" t="s">
        <v>15</v>
      </c>
      <c r="L23" s="2" t="s">
        <v>14</v>
      </c>
      <c r="M23" s="2" t="s">
        <v>18</v>
      </c>
      <c r="N23" s="2"/>
    </row>
    <row r="24" spans="1:144" x14ac:dyDescent="0.2">
      <c r="A24" s="5" t="s">
        <v>37</v>
      </c>
      <c r="B24" s="5">
        <v>368078</v>
      </c>
      <c r="C24" s="5">
        <v>73994</v>
      </c>
      <c r="D24" s="5">
        <v>367335</v>
      </c>
      <c r="E24" s="5">
        <v>73325</v>
      </c>
      <c r="F24" s="5">
        <v>228</v>
      </c>
      <c r="G24" s="5" t="s">
        <v>15</v>
      </c>
      <c r="H24" s="5" t="s">
        <v>14</v>
      </c>
      <c r="I24" s="5" t="s">
        <v>14</v>
      </c>
      <c r="J24" s="5" t="s">
        <v>15</v>
      </c>
      <c r="K24" s="5" t="s">
        <v>15</v>
      </c>
      <c r="L24" s="5" t="s">
        <v>14</v>
      </c>
      <c r="M24" s="5" t="s">
        <v>18</v>
      </c>
    </row>
    <row r="25" spans="1:144" x14ac:dyDescent="0.2">
      <c r="A25" s="5" t="s">
        <v>38</v>
      </c>
      <c r="B25" s="5">
        <v>368051</v>
      </c>
      <c r="C25" s="5">
        <v>74037</v>
      </c>
      <c r="D25" s="5">
        <v>367308</v>
      </c>
      <c r="E25" s="5">
        <v>73368</v>
      </c>
      <c r="F25" s="5">
        <v>228</v>
      </c>
      <c r="G25" s="5" t="s">
        <v>15</v>
      </c>
      <c r="H25" s="5" t="s">
        <v>14</v>
      </c>
      <c r="I25" s="5" t="s">
        <v>14</v>
      </c>
      <c r="J25" s="5" t="s">
        <v>15</v>
      </c>
      <c r="K25" s="5" t="s">
        <v>15</v>
      </c>
      <c r="L25" s="5" t="s">
        <v>14</v>
      </c>
      <c r="M25" s="5" t="s">
        <v>18</v>
      </c>
    </row>
    <row r="26" spans="1:144" x14ac:dyDescent="0.2">
      <c r="A26" s="5" t="s">
        <v>39</v>
      </c>
      <c r="B26" s="5">
        <v>368032</v>
      </c>
      <c r="C26" s="5">
        <v>74079</v>
      </c>
      <c r="D26" s="5">
        <v>367274</v>
      </c>
      <c r="E26" s="5">
        <v>73422</v>
      </c>
      <c r="F26" s="5">
        <v>229</v>
      </c>
      <c r="G26" s="5" t="s">
        <v>15</v>
      </c>
      <c r="H26" s="5" t="s">
        <v>14</v>
      </c>
      <c r="I26" s="5" t="s">
        <v>14</v>
      </c>
      <c r="J26" s="5" t="s">
        <v>15</v>
      </c>
      <c r="K26" s="5" t="s">
        <v>15</v>
      </c>
      <c r="L26" s="5" t="s">
        <v>14</v>
      </c>
      <c r="M26" s="5" t="s">
        <v>18</v>
      </c>
    </row>
    <row r="27" spans="1:144" x14ac:dyDescent="0.2">
      <c r="A27" s="2" t="s">
        <v>40</v>
      </c>
      <c r="B27" s="2">
        <v>368019</v>
      </c>
      <c r="C27" s="2">
        <v>74128</v>
      </c>
      <c r="D27" s="2">
        <v>367248</v>
      </c>
      <c r="E27" s="2">
        <v>73460</v>
      </c>
      <c r="F27" s="2">
        <v>229</v>
      </c>
      <c r="G27" s="2" t="s">
        <v>15</v>
      </c>
      <c r="H27" s="2" t="s">
        <v>15</v>
      </c>
      <c r="I27" s="2" t="s">
        <v>14</v>
      </c>
      <c r="J27" s="2" t="s">
        <v>15</v>
      </c>
      <c r="K27" s="2" t="s">
        <v>15</v>
      </c>
      <c r="L27" s="2" t="s">
        <v>14</v>
      </c>
      <c r="M27" s="2" t="s">
        <v>18</v>
      </c>
      <c r="N27" s="2"/>
    </row>
    <row r="28" spans="1:144" x14ac:dyDescent="0.2">
      <c r="A28" s="5" t="s">
        <v>41</v>
      </c>
      <c r="B28" s="5">
        <v>367993</v>
      </c>
      <c r="C28" s="5">
        <v>74130</v>
      </c>
      <c r="D28" s="5">
        <v>367217</v>
      </c>
      <c r="E28" s="5">
        <v>73492</v>
      </c>
      <c r="F28" s="5">
        <v>231</v>
      </c>
      <c r="G28" s="5" t="s">
        <v>14</v>
      </c>
      <c r="H28" s="5" t="s">
        <v>14</v>
      </c>
      <c r="I28" s="5" t="s">
        <v>14</v>
      </c>
      <c r="J28" s="5" t="s">
        <v>14</v>
      </c>
      <c r="K28" s="5" t="s">
        <v>15</v>
      </c>
      <c r="L28" s="5" t="s">
        <v>14</v>
      </c>
      <c r="M28" s="5" t="s">
        <v>18</v>
      </c>
    </row>
    <row r="29" spans="1:144" x14ac:dyDescent="0.2">
      <c r="A29" s="5" t="s">
        <v>42</v>
      </c>
      <c r="B29" s="5">
        <v>367960</v>
      </c>
      <c r="C29" s="5">
        <v>74166</v>
      </c>
      <c r="D29" s="5">
        <v>367193</v>
      </c>
      <c r="E29" s="5">
        <v>73523</v>
      </c>
      <c r="F29" s="5">
        <v>230</v>
      </c>
      <c r="G29" s="5" t="s">
        <v>15</v>
      </c>
      <c r="H29" s="5" t="s">
        <v>14</v>
      </c>
      <c r="I29" s="5" t="s">
        <v>14</v>
      </c>
      <c r="J29" s="5" t="s">
        <v>15</v>
      </c>
      <c r="K29" s="5" t="s">
        <v>15</v>
      </c>
      <c r="L29" s="5" t="s">
        <v>14</v>
      </c>
      <c r="M29" s="5" t="s">
        <v>18</v>
      </c>
    </row>
    <row r="30" spans="1:144" x14ac:dyDescent="0.2">
      <c r="A30" s="5" t="s">
        <v>43</v>
      </c>
      <c r="B30" s="5">
        <v>367920</v>
      </c>
      <c r="C30" s="5">
        <v>74201</v>
      </c>
      <c r="D30" s="5">
        <v>367160</v>
      </c>
      <c r="E30" s="5">
        <v>73561</v>
      </c>
      <c r="F30" s="5">
        <v>230</v>
      </c>
      <c r="G30" s="5" t="s">
        <v>15</v>
      </c>
      <c r="H30" s="5" t="s">
        <v>14</v>
      </c>
      <c r="I30" s="5" t="s">
        <v>14</v>
      </c>
      <c r="J30" s="5" t="s">
        <v>15</v>
      </c>
      <c r="K30" s="5" t="s">
        <v>15</v>
      </c>
      <c r="L30" s="5" t="s">
        <v>14</v>
      </c>
      <c r="M30" s="5" t="s">
        <v>18</v>
      </c>
    </row>
    <row r="31" spans="1:144" x14ac:dyDescent="0.2">
      <c r="A31" s="5" t="s">
        <v>44</v>
      </c>
      <c r="B31" s="5">
        <v>367891</v>
      </c>
      <c r="C31" s="5">
        <v>74243</v>
      </c>
      <c r="D31" s="5">
        <v>367131</v>
      </c>
      <c r="E31" s="5">
        <v>73603</v>
      </c>
      <c r="F31" s="5">
        <v>230</v>
      </c>
      <c r="G31" s="5" t="s">
        <v>14</v>
      </c>
      <c r="H31" s="5" t="s">
        <v>14</v>
      </c>
      <c r="I31" s="5" t="s">
        <v>14</v>
      </c>
      <c r="J31" s="5" t="s">
        <v>14</v>
      </c>
      <c r="K31" s="5" t="s">
        <v>15</v>
      </c>
      <c r="L31" s="5" t="s">
        <v>14</v>
      </c>
      <c r="M31" s="5" t="s">
        <v>18</v>
      </c>
    </row>
    <row r="32" spans="1:144" x14ac:dyDescent="0.2">
      <c r="A32" s="2" t="s">
        <v>45</v>
      </c>
      <c r="B32" s="2">
        <v>367882</v>
      </c>
      <c r="C32" s="2">
        <v>74259</v>
      </c>
      <c r="D32" s="2">
        <v>367124</v>
      </c>
      <c r="E32" s="2">
        <v>73602</v>
      </c>
      <c r="F32" s="2">
        <v>229</v>
      </c>
      <c r="G32" s="2" t="s">
        <v>15</v>
      </c>
      <c r="H32" s="2" t="s">
        <v>15</v>
      </c>
      <c r="I32" s="2" t="s">
        <v>15</v>
      </c>
      <c r="J32" s="2" t="s">
        <v>15</v>
      </c>
      <c r="K32" s="2" t="s">
        <v>15</v>
      </c>
      <c r="L32" s="2" t="s">
        <v>14</v>
      </c>
      <c r="M32" s="2" t="s">
        <v>18</v>
      </c>
      <c r="N32" s="2"/>
    </row>
    <row r="33" spans="1:14" x14ac:dyDescent="0.2">
      <c r="A33" s="5" t="s">
        <v>46</v>
      </c>
      <c r="B33" s="5">
        <v>367852</v>
      </c>
      <c r="C33" s="5">
        <v>74290</v>
      </c>
      <c r="D33" s="5">
        <v>367109</v>
      </c>
      <c r="E33" s="5">
        <v>73621</v>
      </c>
      <c r="F33" s="5">
        <v>228</v>
      </c>
      <c r="G33" s="5" t="s">
        <v>15</v>
      </c>
      <c r="H33" s="5" t="s">
        <v>14</v>
      </c>
      <c r="I33" s="5" t="s">
        <v>14</v>
      </c>
      <c r="J33" s="5" t="s">
        <v>15</v>
      </c>
      <c r="K33" s="5" t="s">
        <v>15</v>
      </c>
      <c r="L33" s="5" t="s">
        <v>14</v>
      </c>
      <c r="M33" s="5" t="s">
        <v>18</v>
      </c>
    </row>
    <row r="34" spans="1:14" x14ac:dyDescent="0.2">
      <c r="A34" s="2" t="s">
        <v>47</v>
      </c>
      <c r="B34" s="2">
        <v>367833</v>
      </c>
      <c r="C34" s="2">
        <v>74318</v>
      </c>
      <c r="D34" s="2">
        <v>367078</v>
      </c>
      <c r="E34" s="2">
        <v>73664</v>
      </c>
      <c r="F34" s="2">
        <v>229</v>
      </c>
      <c r="G34" s="2" t="s">
        <v>15</v>
      </c>
      <c r="H34" s="2" t="s">
        <v>15</v>
      </c>
      <c r="I34" s="2" t="s">
        <v>14</v>
      </c>
      <c r="J34" s="2" t="s">
        <v>15</v>
      </c>
      <c r="K34" s="2" t="s">
        <v>15</v>
      </c>
      <c r="L34" s="2" t="s">
        <v>14</v>
      </c>
      <c r="M34" s="2" t="s">
        <v>18</v>
      </c>
      <c r="N34" s="2"/>
    </row>
    <row r="35" spans="1:14" x14ac:dyDescent="0.2">
      <c r="A35" s="5" t="s">
        <v>48</v>
      </c>
      <c r="B35" s="5">
        <v>367796</v>
      </c>
      <c r="C35" s="5">
        <v>74358</v>
      </c>
      <c r="D35" s="5">
        <v>367034</v>
      </c>
      <c r="E35" s="5">
        <v>73723</v>
      </c>
      <c r="F35" s="5">
        <v>230</v>
      </c>
      <c r="G35" s="5" t="s">
        <v>15</v>
      </c>
      <c r="H35" s="5" t="s">
        <v>14</v>
      </c>
      <c r="I35" s="5" t="s">
        <v>14</v>
      </c>
      <c r="J35" s="5" t="s">
        <v>15</v>
      </c>
      <c r="K35" s="5" t="s">
        <v>15</v>
      </c>
      <c r="L35" s="5" t="s">
        <v>14</v>
      </c>
      <c r="M35" s="5" t="s">
        <v>18</v>
      </c>
    </row>
    <row r="36" spans="1:14" x14ac:dyDescent="0.2">
      <c r="A36" s="2" t="s">
        <v>49</v>
      </c>
      <c r="B36" s="2">
        <v>367770</v>
      </c>
      <c r="C36" s="2">
        <v>74393</v>
      </c>
      <c r="D36" s="2">
        <v>367014</v>
      </c>
      <c r="E36" s="2">
        <v>73738</v>
      </c>
      <c r="F36" s="2">
        <v>229</v>
      </c>
      <c r="G36" s="2" t="s">
        <v>15</v>
      </c>
      <c r="H36" s="2" t="s">
        <v>15</v>
      </c>
      <c r="I36" s="2" t="s">
        <v>15</v>
      </c>
      <c r="J36" s="2" t="s">
        <v>15</v>
      </c>
      <c r="K36" s="2" t="s">
        <v>15</v>
      </c>
      <c r="L36" s="2" t="s">
        <v>14</v>
      </c>
      <c r="M36" s="2" t="s">
        <v>18</v>
      </c>
      <c r="N36" s="2"/>
    </row>
    <row r="37" spans="1:14" x14ac:dyDescent="0.2">
      <c r="A37" s="5" t="s">
        <v>50</v>
      </c>
      <c r="B37" s="5">
        <v>367736</v>
      </c>
      <c r="C37" s="5">
        <v>74436</v>
      </c>
      <c r="D37" s="5">
        <v>366993</v>
      </c>
      <c r="E37" s="5">
        <v>73767</v>
      </c>
      <c r="F37" s="5">
        <v>228</v>
      </c>
      <c r="G37" s="5" t="s">
        <v>15</v>
      </c>
      <c r="H37" s="5" t="s">
        <v>14</v>
      </c>
      <c r="I37" s="5" t="s">
        <v>14</v>
      </c>
      <c r="J37" s="5" t="s">
        <v>15</v>
      </c>
      <c r="K37" s="5" t="s">
        <v>15</v>
      </c>
      <c r="L37" s="5" t="s">
        <v>14</v>
      </c>
      <c r="M37" s="5" t="s">
        <v>18</v>
      </c>
    </row>
    <row r="38" spans="1:14" x14ac:dyDescent="0.2">
      <c r="A38" s="2" t="s">
        <v>51</v>
      </c>
      <c r="B38" s="2">
        <v>367695</v>
      </c>
      <c r="C38" s="2">
        <v>74475</v>
      </c>
      <c r="D38" s="2">
        <v>366944</v>
      </c>
      <c r="E38" s="2">
        <v>73816</v>
      </c>
      <c r="F38" s="2">
        <v>229</v>
      </c>
      <c r="G38" s="2" t="s">
        <v>15</v>
      </c>
      <c r="H38" s="2" t="s">
        <v>15</v>
      </c>
      <c r="I38" s="2" t="s">
        <v>14</v>
      </c>
      <c r="J38" s="2" t="s">
        <v>15</v>
      </c>
      <c r="K38" s="2" t="s">
        <v>15</v>
      </c>
      <c r="L38" s="2" t="s">
        <v>14</v>
      </c>
      <c r="M38" s="2" t="s">
        <v>18</v>
      </c>
      <c r="N38" s="2"/>
    </row>
    <row r="39" spans="1:14" x14ac:dyDescent="0.2">
      <c r="A39" s="5" t="s">
        <v>52</v>
      </c>
      <c r="B39" s="5">
        <v>367675</v>
      </c>
      <c r="C39" s="5">
        <v>74504</v>
      </c>
      <c r="D39" s="5">
        <v>366932</v>
      </c>
      <c r="E39" s="5">
        <v>73835</v>
      </c>
      <c r="F39" s="5">
        <v>228</v>
      </c>
      <c r="G39" s="5" t="s">
        <v>15</v>
      </c>
      <c r="H39" s="5" t="s">
        <v>14</v>
      </c>
      <c r="I39" s="5" t="s">
        <v>14</v>
      </c>
      <c r="J39" s="5" t="s">
        <v>15</v>
      </c>
      <c r="K39" s="5" t="s">
        <v>15</v>
      </c>
      <c r="L39" s="5" t="s">
        <v>14</v>
      </c>
      <c r="M39" s="5" t="s">
        <v>18</v>
      </c>
    </row>
    <row r="40" spans="1:14" x14ac:dyDescent="0.2">
      <c r="A40" s="2" t="s">
        <v>53</v>
      </c>
      <c r="B40" s="2">
        <v>367654</v>
      </c>
      <c r="C40" s="2">
        <v>74525</v>
      </c>
      <c r="D40" s="2">
        <v>366897</v>
      </c>
      <c r="E40" s="2">
        <v>73870</v>
      </c>
      <c r="F40" s="2">
        <v>229</v>
      </c>
      <c r="G40" s="2" t="s">
        <v>15</v>
      </c>
      <c r="H40" s="2" t="s">
        <v>15</v>
      </c>
      <c r="I40" s="2" t="s">
        <v>15</v>
      </c>
      <c r="J40" s="2" t="s">
        <v>15</v>
      </c>
      <c r="K40" s="2" t="s">
        <v>15</v>
      </c>
      <c r="L40" s="2" t="s">
        <v>14</v>
      </c>
      <c r="M40" s="2" t="s">
        <v>18</v>
      </c>
      <c r="N40" s="2"/>
    </row>
    <row r="41" spans="1:14" x14ac:dyDescent="0.2">
      <c r="A41" s="5" t="s">
        <v>54</v>
      </c>
      <c r="B41" s="5">
        <v>367624</v>
      </c>
      <c r="C41" s="5">
        <v>74556</v>
      </c>
      <c r="D41" s="5">
        <v>366881</v>
      </c>
      <c r="E41" s="5">
        <v>73887</v>
      </c>
      <c r="F41" s="5">
        <v>228</v>
      </c>
      <c r="G41" s="5" t="s">
        <v>15</v>
      </c>
      <c r="H41" s="5" t="s">
        <v>14</v>
      </c>
      <c r="I41" s="5" t="s">
        <v>14</v>
      </c>
      <c r="J41" s="5" t="s">
        <v>15</v>
      </c>
      <c r="K41" s="5" t="s">
        <v>15</v>
      </c>
      <c r="L41" s="5" t="s">
        <v>14</v>
      </c>
      <c r="M41" s="5" t="s">
        <v>18</v>
      </c>
    </row>
    <row r="42" spans="1:14" x14ac:dyDescent="0.2">
      <c r="A42" s="2" t="s">
        <v>55</v>
      </c>
      <c r="B42" s="2">
        <v>367592</v>
      </c>
      <c r="C42" s="2">
        <v>74582</v>
      </c>
      <c r="D42" s="2">
        <v>366833</v>
      </c>
      <c r="E42" s="2">
        <v>73928</v>
      </c>
      <c r="F42" s="2">
        <v>229</v>
      </c>
      <c r="G42" s="2" t="s">
        <v>15</v>
      </c>
      <c r="H42" s="2" t="s">
        <v>15</v>
      </c>
      <c r="I42" s="2" t="s">
        <v>14</v>
      </c>
      <c r="J42" s="2" t="s">
        <v>15</v>
      </c>
      <c r="K42" s="2" t="s">
        <v>15</v>
      </c>
      <c r="L42" s="2" t="s">
        <v>14</v>
      </c>
      <c r="M42" s="2" t="s">
        <v>18</v>
      </c>
      <c r="N42" s="2"/>
    </row>
    <row r="43" spans="1:14" x14ac:dyDescent="0.2">
      <c r="A43" s="5" t="s">
        <v>56</v>
      </c>
      <c r="B43" s="5">
        <v>367552</v>
      </c>
      <c r="C43" s="5">
        <v>74620</v>
      </c>
      <c r="D43" s="5">
        <v>366805</v>
      </c>
      <c r="E43" s="5">
        <v>73953</v>
      </c>
      <c r="F43" s="5">
        <v>228</v>
      </c>
      <c r="G43" s="5" t="s">
        <v>15</v>
      </c>
      <c r="H43" s="5" t="s">
        <v>14</v>
      </c>
      <c r="I43" s="5" t="s">
        <v>14</v>
      </c>
      <c r="J43" s="5" t="s">
        <v>15</v>
      </c>
      <c r="K43" s="5" t="s">
        <v>15</v>
      </c>
      <c r="L43" s="5" t="s">
        <v>14</v>
      </c>
      <c r="M43" s="5" t="s">
        <v>18</v>
      </c>
    </row>
    <row r="44" spans="1:14" x14ac:dyDescent="0.2">
      <c r="A44" s="2" t="s">
        <v>57</v>
      </c>
      <c r="B44" s="2">
        <v>367518</v>
      </c>
      <c r="C44" s="2">
        <v>74658</v>
      </c>
      <c r="D44" s="2">
        <v>366753</v>
      </c>
      <c r="E44" s="2">
        <v>73994</v>
      </c>
      <c r="F44" s="2">
        <v>229</v>
      </c>
      <c r="G44" s="2" t="s">
        <v>15</v>
      </c>
      <c r="H44" s="2" t="s">
        <v>15</v>
      </c>
      <c r="I44" s="2" t="s">
        <v>15</v>
      </c>
      <c r="J44" s="2" t="s">
        <v>15</v>
      </c>
      <c r="K44" s="2" t="s">
        <v>15</v>
      </c>
      <c r="L44" s="2" t="s">
        <v>14</v>
      </c>
      <c r="M44" s="2" t="s">
        <v>18</v>
      </c>
      <c r="N44" s="2"/>
    </row>
    <row r="45" spans="1:14" x14ac:dyDescent="0.2">
      <c r="A45" s="5" t="s">
        <v>58</v>
      </c>
      <c r="B45" s="5">
        <v>367471</v>
      </c>
      <c r="C45" s="5">
        <v>74676</v>
      </c>
      <c r="D45" s="5">
        <v>366708</v>
      </c>
      <c r="E45" s="5">
        <v>74021</v>
      </c>
      <c r="F45" s="5">
        <v>229</v>
      </c>
      <c r="G45" s="5" t="s">
        <v>14</v>
      </c>
      <c r="H45" s="5" t="s">
        <v>14</v>
      </c>
      <c r="I45" s="5" t="s">
        <v>14</v>
      </c>
      <c r="J45" s="5" t="s">
        <v>14</v>
      </c>
      <c r="K45" s="5" t="s">
        <v>15</v>
      </c>
      <c r="L45" s="5" t="s">
        <v>14</v>
      </c>
      <c r="M45" s="5" t="s">
        <v>16</v>
      </c>
    </row>
    <row r="46" spans="1:14" x14ac:dyDescent="0.2">
      <c r="A46" s="5" t="s">
        <v>59</v>
      </c>
      <c r="B46" s="5">
        <v>367431</v>
      </c>
      <c r="C46" s="5">
        <v>74709</v>
      </c>
      <c r="D46" s="5">
        <v>366688</v>
      </c>
      <c r="E46" s="5">
        <v>74040</v>
      </c>
      <c r="F46" s="5">
        <v>228</v>
      </c>
      <c r="G46" s="5" t="s">
        <v>14</v>
      </c>
      <c r="H46" s="5" t="s">
        <v>14</v>
      </c>
      <c r="I46" s="5" t="s">
        <v>14</v>
      </c>
      <c r="J46" s="5" t="s">
        <v>15</v>
      </c>
      <c r="K46" s="5" t="s">
        <v>15</v>
      </c>
      <c r="L46" s="5" t="s">
        <v>14</v>
      </c>
      <c r="M46" s="5" t="s">
        <v>16</v>
      </c>
    </row>
    <row r="47" spans="1:14" x14ac:dyDescent="0.2">
      <c r="A47" s="2" t="s">
        <v>60</v>
      </c>
      <c r="B47" s="2">
        <v>367396</v>
      </c>
      <c r="C47" s="2">
        <v>74743</v>
      </c>
      <c r="D47" s="2">
        <v>366642</v>
      </c>
      <c r="E47" s="2">
        <v>74087</v>
      </c>
      <c r="F47" s="2">
        <v>229</v>
      </c>
      <c r="G47" s="2" t="s">
        <v>14</v>
      </c>
      <c r="H47" s="2" t="s">
        <v>14</v>
      </c>
      <c r="I47" s="2" t="s">
        <v>14</v>
      </c>
      <c r="J47" s="2" t="s">
        <v>14</v>
      </c>
      <c r="K47" s="2" t="s">
        <v>15</v>
      </c>
      <c r="L47" s="2" t="s">
        <v>14</v>
      </c>
      <c r="M47" s="2" t="s">
        <v>16</v>
      </c>
    </row>
    <row r="48" spans="1:14" x14ac:dyDescent="0.2">
      <c r="A48" s="5" t="s">
        <v>61</v>
      </c>
      <c r="B48" s="5">
        <v>367352</v>
      </c>
      <c r="C48" s="5">
        <v>74776</v>
      </c>
      <c r="D48" s="5">
        <v>366606</v>
      </c>
      <c r="E48" s="5">
        <v>74117</v>
      </c>
      <c r="F48" s="5">
        <v>229</v>
      </c>
      <c r="G48" s="5" t="s">
        <v>14</v>
      </c>
      <c r="H48" s="5" t="s">
        <v>14</v>
      </c>
      <c r="I48" s="5" t="s">
        <v>14</v>
      </c>
      <c r="J48" s="5" t="s">
        <v>15</v>
      </c>
      <c r="K48" s="5" t="s">
        <v>15</v>
      </c>
      <c r="L48" s="5" t="s">
        <v>14</v>
      </c>
      <c r="M48" s="5" t="s">
        <v>16</v>
      </c>
    </row>
    <row r="49" spans="1:144" x14ac:dyDescent="0.2">
      <c r="A49" s="5" t="s">
        <v>62</v>
      </c>
      <c r="B49" s="5">
        <v>367315</v>
      </c>
      <c r="C49" s="5">
        <v>74811</v>
      </c>
      <c r="D49" s="5">
        <v>366560</v>
      </c>
      <c r="E49" s="5">
        <v>74155</v>
      </c>
      <c r="F49" s="5">
        <v>229</v>
      </c>
      <c r="G49" s="5" t="s">
        <v>14</v>
      </c>
      <c r="H49" s="5" t="s">
        <v>14</v>
      </c>
      <c r="I49" s="5" t="s">
        <v>14</v>
      </c>
      <c r="J49" s="5" t="s">
        <v>14</v>
      </c>
      <c r="K49" s="5" t="s">
        <v>15</v>
      </c>
      <c r="L49" s="5" t="s">
        <v>14</v>
      </c>
      <c r="M49" s="5" t="s">
        <v>16</v>
      </c>
    </row>
    <row r="50" spans="1:144" x14ac:dyDescent="0.2">
      <c r="A50" s="5" t="s">
        <v>63</v>
      </c>
      <c r="B50" s="5">
        <v>367289</v>
      </c>
      <c r="C50" s="5">
        <v>74857</v>
      </c>
      <c r="D50" s="5">
        <v>366524</v>
      </c>
      <c r="E50" s="5">
        <v>74192</v>
      </c>
      <c r="F50" s="5">
        <v>229</v>
      </c>
      <c r="G50" s="5" t="s">
        <v>14</v>
      </c>
      <c r="H50" s="5" t="s">
        <v>14</v>
      </c>
      <c r="I50" s="5" t="s">
        <v>14</v>
      </c>
      <c r="J50" s="5" t="s">
        <v>15</v>
      </c>
      <c r="K50" s="5" t="s">
        <v>15</v>
      </c>
      <c r="L50" s="5" t="s">
        <v>14</v>
      </c>
      <c r="M50" s="5" t="s">
        <v>16</v>
      </c>
    </row>
    <row r="51" spans="1:144" x14ac:dyDescent="0.2">
      <c r="A51" s="2" t="s">
        <v>64</v>
      </c>
      <c r="B51" s="2">
        <v>367262</v>
      </c>
      <c r="C51" s="2">
        <v>74899</v>
      </c>
      <c r="D51" s="2">
        <v>366497</v>
      </c>
      <c r="E51" s="2">
        <v>74219</v>
      </c>
      <c r="F51" s="2">
        <v>228</v>
      </c>
      <c r="G51" s="2" t="s">
        <v>15</v>
      </c>
      <c r="H51" s="2" t="s">
        <v>15</v>
      </c>
      <c r="I51" s="2" t="s">
        <v>15</v>
      </c>
      <c r="J51" s="2" t="s">
        <v>14</v>
      </c>
      <c r="K51" s="2" t="s">
        <v>15</v>
      </c>
      <c r="L51" s="2" t="s">
        <v>14</v>
      </c>
      <c r="M51" s="2" t="s">
        <v>16</v>
      </c>
      <c r="N51" s="2"/>
    </row>
    <row r="52" spans="1:144" x14ac:dyDescent="0.2">
      <c r="A52" s="5" t="s">
        <v>65</v>
      </c>
      <c r="B52" s="5">
        <v>367237</v>
      </c>
      <c r="C52" s="5">
        <v>74935</v>
      </c>
      <c r="D52" s="5">
        <v>366458</v>
      </c>
      <c r="E52" s="5">
        <v>74258</v>
      </c>
      <c r="F52" s="5">
        <v>229</v>
      </c>
      <c r="G52" s="5" t="s">
        <v>14</v>
      </c>
      <c r="H52" s="5" t="s">
        <v>14</v>
      </c>
      <c r="I52" s="5" t="s">
        <v>14</v>
      </c>
      <c r="J52" s="5" t="s">
        <v>15</v>
      </c>
      <c r="K52" s="5" t="s">
        <v>15</v>
      </c>
      <c r="L52" s="5" t="s">
        <v>14</v>
      </c>
      <c r="M52" s="5" t="s">
        <v>16</v>
      </c>
    </row>
    <row r="53" spans="1:144" x14ac:dyDescent="0.2">
      <c r="A53" s="5" t="s">
        <v>66</v>
      </c>
      <c r="B53" s="5">
        <v>367216</v>
      </c>
      <c r="C53" s="5">
        <v>74983</v>
      </c>
      <c r="D53" s="5">
        <v>366425</v>
      </c>
      <c r="E53" s="5">
        <v>74295</v>
      </c>
      <c r="F53" s="5">
        <v>229</v>
      </c>
      <c r="G53" s="5" t="s">
        <v>14</v>
      </c>
      <c r="H53" s="5" t="s">
        <v>14</v>
      </c>
      <c r="I53" s="5" t="s">
        <v>14</v>
      </c>
      <c r="J53" s="5" t="s">
        <v>14</v>
      </c>
      <c r="K53" s="5" t="s">
        <v>15</v>
      </c>
      <c r="L53" s="5" t="s">
        <v>14</v>
      </c>
      <c r="M53" s="5" t="s">
        <v>16</v>
      </c>
    </row>
    <row r="54" spans="1:144" x14ac:dyDescent="0.2">
      <c r="A54" s="2" t="s">
        <v>67</v>
      </c>
      <c r="B54" s="2">
        <v>367190</v>
      </c>
      <c r="C54" s="2">
        <v>75026</v>
      </c>
      <c r="D54" s="2">
        <v>366392</v>
      </c>
      <c r="E54" s="2">
        <v>74333</v>
      </c>
      <c r="F54" s="2">
        <v>229</v>
      </c>
      <c r="G54" s="2" t="s">
        <v>14</v>
      </c>
      <c r="H54" s="2" t="s">
        <v>14</v>
      </c>
      <c r="I54" s="2" t="s">
        <v>14</v>
      </c>
      <c r="J54" s="2" t="s">
        <v>15</v>
      </c>
      <c r="K54" s="2" t="s">
        <v>15</v>
      </c>
      <c r="L54" s="2" t="s">
        <v>14</v>
      </c>
      <c r="M54" s="2" t="s">
        <v>16</v>
      </c>
    </row>
    <row r="55" spans="1:144" x14ac:dyDescent="0.2">
      <c r="A55" s="5" t="s">
        <v>68</v>
      </c>
      <c r="B55" s="5">
        <v>367161</v>
      </c>
      <c r="C55" s="5">
        <v>75069</v>
      </c>
      <c r="D55" s="5">
        <v>366381</v>
      </c>
      <c r="E55" s="5">
        <v>74355</v>
      </c>
      <c r="F55" s="5">
        <v>228</v>
      </c>
      <c r="G55" s="5" t="s">
        <v>14</v>
      </c>
      <c r="H55" s="5" t="s">
        <v>14</v>
      </c>
      <c r="I55" s="5" t="s">
        <v>14</v>
      </c>
      <c r="J55" s="5" t="s">
        <v>14</v>
      </c>
      <c r="K55" s="5" t="s">
        <v>15</v>
      </c>
      <c r="L55" s="5" t="s">
        <v>14</v>
      </c>
      <c r="M55" s="5" t="s">
        <v>16</v>
      </c>
    </row>
    <row r="56" spans="1:144" x14ac:dyDescent="0.2">
      <c r="A56" s="5" t="s">
        <v>69</v>
      </c>
      <c r="B56" s="5">
        <v>367136</v>
      </c>
      <c r="C56" s="5">
        <v>75114</v>
      </c>
      <c r="D56" s="5">
        <v>366338</v>
      </c>
      <c r="E56" s="5">
        <v>74398</v>
      </c>
      <c r="F56" s="5">
        <v>228</v>
      </c>
      <c r="G56" s="5" t="s">
        <v>14</v>
      </c>
      <c r="H56" s="5" t="s">
        <v>14</v>
      </c>
      <c r="I56" s="5" t="s">
        <v>14</v>
      </c>
      <c r="J56" s="5" t="s">
        <v>15</v>
      </c>
      <c r="K56" s="5" t="s">
        <v>15</v>
      </c>
      <c r="L56" s="5" t="s">
        <v>14</v>
      </c>
      <c r="M56" s="5" t="s">
        <v>16</v>
      </c>
    </row>
    <row r="57" spans="1:144" x14ac:dyDescent="0.2">
      <c r="A57" s="2" t="s">
        <v>70</v>
      </c>
      <c r="B57" s="2">
        <v>367110</v>
      </c>
      <c r="C57" s="2">
        <v>75165</v>
      </c>
      <c r="D57" s="2">
        <v>366328</v>
      </c>
      <c r="E57" s="2">
        <v>74427</v>
      </c>
      <c r="F57" s="2">
        <v>227</v>
      </c>
      <c r="G57" s="2" t="s">
        <v>15</v>
      </c>
      <c r="H57" s="2" t="s">
        <v>15</v>
      </c>
      <c r="I57" s="2" t="s">
        <v>14</v>
      </c>
      <c r="J57" s="2" t="s">
        <v>14</v>
      </c>
      <c r="K57" s="2" t="s">
        <v>15</v>
      </c>
      <c r="L57" s="2" t="s">
        <v>14</v>
      </c>
      <c r="M57" s="2" t="s">
        <v>16</v>
      </c>
      <c r="N57" s="2"/>
    </row>
    <row r="58" spans="1:144" s="2" customFormat="1" x14ac:dyDescent="0.2">
      <c r="A58" s="2" t="s">
        <v>71</v>
      </c>
      <c r="B58" s="2">
        <v>367100</v>
      </c>
      <c r="C58" s="2">
        <v>75192</v>
      </c>
      <c r="D58" s="2">
        <v>366272</v>
      </c>
      <c r="E58" s="2">
        <v>74473</v>
      </c>
      <c r="F58" s="2">
        <v>229</v>
      </c>
      <c r="G58" s="2" t="s">
        <v>14</v>
      </c>
      <c r="H58" s="2" t="s">
        <v>14</v>
      </c>
      <c r="I58" s="2" t="s">
        <v>14</v>
      </c>
      <c r="J58" s="2" t="s">
        <v>15</v>
      </c>
      <c r="K58" s="2" t="s">
        <v>15</v>
      </c>
      <c r="L58" s="2" t="s">
        <v>14</v>
      </c>
      <c r="M58" s="2" t="s">
        <v>16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</row>
    <row r="59" spans="1:144" s="2" customFormat="1" x14ac:dyDescent="0.2">
      <c r="A59" s="2" t="s">
        <v>72</v>
      </c>
      <c r="B59" s="2">
        <v>367075</v>
      </c>
      <c r="C59" s="2">
        <v>75237</v>
      </c>
      <c r="D59" s="2">
        <v>366239</v>
      </c>
      <c r="E59" s="2">
        <v>74510</v>
      </c>
      <c r="F59" s="2">
        <v>229</v>
      </c>
      <c r="G59" s="2" t="s">
        <v>14</v>
      </c>
      <c r="H59" s="2" t="s">
        <v>14</v>
      </c>
      <c r="I59" s="2" t="s">
        <v>14</v>
      </c>
      <c r="J59" s="2" t="s">
        <v>14</v>
      </c>
      <c r="K59" s="2" t="s">
        <v>15</v>
      </c>
      <c r="L59" s="2" t="s">
        <v>14</v>
      </c>
      <c r="M59" s="2" t="s">
        <v>16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</row>
    <row r="60" spans="1:144" x14ac:dyDescent="0.2">
      <c r="A60" s="2" t="s">
        <v>73</v>
      </c>
      <c r="B60" s="2">
        <v>367049</v>
      </c>
      <c r="C60" s="2">
        <v>75284</v>
      </c>
      <c r="D60" s="2">
        <v>366239</v>
      </c>
      <c r="E60" s="2">
        <v>74538</v>
      </c>
      <c r="F60" s="2">
        <v>227</v>
      </c>
      <c r="G60" s="2" t="s">
        <v>14</v>
      </c>
      <c r="H60" s="2" t="s">
        <v>14</v>
      </c>
      <c r="I60" s="2" t="s">
        <v>14</v>
      </c>
      <c r="J60" s="2" t="s">
        <v>15</v>
      </c>
      <c r="K60" s="2" t="s">
        <v>15</v>
      </c>
      <c r="L60" s="2" t="s">
        <v>14</v>
      </c>
      <c r="M60" s="2" t="s">
        <v>16</v>
      </c>
      <c r="N60" s="2"/>
    </row>
    <row r="61" spans="1:144" x14ac:dyDescent="0.2">
      <c r="A61" s="2" t="s">
        <v>74</v>
      </c>
      <c r="B61" s="2">
        <v>367020</v>
      </c>
      <c r="C61" s="2">
        <v>75322</v>
      </c>
      <c r="D61" s="2">
        <v>366173</v>
      </c>
      <c r="E61" s="2">
        <v>74585</v>
      </c>
      <c r="F61" s="2">
        <v>229</v>
      </c>
      <c r="G61" s="2" t="s">
        <v>14</v>
      </c>
      <c r="H61" s="2" t="s">
        <v>14</v>
      </c>
      <c r="I61" s="2" t="s">
        <v>14</v>
      </c>
      <c r="J61" s="2" t="s">
        <v>14</v>
      </c>
      <c r="K61" s="2" t="s">
        <v>15</v>
      </c>
      <c r="L61" s="2" t="s">
        <v>14</v>
      </c>
      <c r="M61" s="2" t="s">
        <v>16</v>
      </c>
    </row>
    <row r="62" spans="1:144" x14ac:dyDescent="0.2">
      <c r="A62" s="2" t="s">
        <v>75</v>
      </c>
      <c r="B62" s="2">
        <v>366996</v>
      </c>
      <c r="C62" s="2">
        <v>75371</v>
      </c>
      <c r="D62" s="2">
        <v>366157</v>
      </c>
      <c r="E62" s="2">
        <v>74613</v>
      </c>
      <c r="F62" s="2">
        <v>228</v>
      </c>
      <c r="G62" s="2" t="s">
        <v>15</v>
      </c>
      <c r="H62" s="2" t="s">
        <v>15</v>
      </c>
      <c r="I62" s="2" t="s">
        <v>15</v>
      </c>
      <c r="J62" s="2" t="s">
        <v>15</v>
      </c>
      <c r="K62" s="2" t="s">
        <v>15</v>
      </c>
      <c r="L62" s="2" t="s">
        <v>14</v>
      </c>
      <c r="M62" s="2" t="s">
        <v>16</v>
      </c>
    </row>
    <row r="63" spans="1:144" x14ac:dyDescent="0.2">
      <c r="A63" s="5" t="s">
        <v>76</v>
      </c>
      <c r="B63" s="5">
        <v>366973</v>
      </c>
      <c r="C63" s="5">
        <v>75413</v>
      </c>
      <c r="D63" s="5">
        <v>366107</v>
      </c>
      <c r="E63" s="5">
        <v>74660</v>
      </c>
      <c r="F63" s="5">
        <v>229</v>
      </c>
      <c r="G63" s="5" t="s">
        <v>14</v>
      </c>
      <c r="H63" s="5" t="s">
        <v>14</v>
      </c>
      <c r="I63" s="5" t="s">
        <v>14</v>
      </c>
      <c r="J63" s="5" t="s">
        <v>14</v>
      </c>
      <c r="K63" s="5" t="s">
        <v>15</v>
      </c>
      <c r="L63" s="5" t="s">
        <v>14</v>
      </c>
      <c r="M63" s="5" t="s">
        <v>16</v>
      </c>
    </row>
    <row r="64" spans="1:144" x14ac:dyDescent="0.2">
      <c r="A64" s="5" t="s">
        <v>77</v>
      </c>
      <c r="B64" s="5">
        <v>366949</v>
      </c>
      <c r="C64" s="5">
        <v>75458</v>
      </c>
      <c r="D64" s="5">
        <v>366075</v>
      </c>
      <c r="E64" s="5">
        <v>74698</v>
      </c>
      <c r="F64" s="5">
        <v>229</v>
      </c>
      <c r="G64" s="5" t="s">
        <v>14</v>
      </c>
      <c r="H64" s="5" t="s">
        <v>14</v>
      </c>
      <c r="I64" s="5" t="s">
        <v>14</v>
      </c>
      <c r="J64" s="5" t="s">
        <v>15</v>
      </c>
      <c r="K64" s="5" t="s">
        <v>15</v>
      </c>
      <c r="L64" s="5" t="s">
        <v>14</v>
      </c>
      <c r="M64" s="5" t="s">
        <v>16</v>
      </c>
    </row>
    <row r="65" spans="1:14" x14ac:dyDescent="0.2">
      <c r="A65" s="2" t="s">
        <v>78</v>
      </c>
      <c r="B65" s="2">
        <v>366917</v>
      </c>
      <c r="C65" s="2">
        <v>75507</v>
      </c>
      <c r="D65" s="2">
        <v>366066</v>
      </c>
      <c r="E65" s="2">
        <v>74725</v>
      </c>
      <c r="F65" s="2">
        <v>227</v>
      </c>
      <c r="G65" s="2" t="s">
        <v>14</v>
      </c>
      <c r="H65" s="2" t="s">
        <v>14</v>
      </c>
      <c r="I65" s="2" t="s">
        <v>14</v>
      </c>
      <c r="J65" s="2" t="s">
        <v>14</v>
      </c>
      <c r="K65" s="2" t="s">
        <v>15</v>
      </c>
      <c r="L65" s="2" t="s">
        <v>14</v>
      </c>
      <c r="M65" s="2" t="s">
        <v>16</v>
      </c>
      <c r="N65" s="2"/>
    </row>
    <row r="66" spans="1:14" x14ac:dyDescent="0.2">
      <c r="A66" s="5" t="s">
        <v>79</v>
      </c>
      <c r="B66" s="5">
        <v>366901</v>
      </c>
      <c r="C66" s="5">
        <v>75552</v>
      </c>
      <c r="D66" s="5">
        <v>366007</v>
      </c>
      <c r="E66" s="5">
        <v>74775</v>
      </c>
      <c r="F66" s="5">
        <v>229</v>
      </c>
      <c r="G66" s="5" t="s">
        <v>14</v>
      </c>
      <c r="H66" s="5" t="s">
        <v>14</v>
      </c>
      <c r="I66" s="5" t="s">
        <v>14</v>
      </c>
      <c r="J66" s="5" t="s">
        <v>15</v>
      </c>
      <c r="K66" s="5" t="s">
        <v>15</v>
      </c>
      <c r="L66" s="5" t="s">
        <v>14</v>
      </c>
      <c r="M66" s="5" t="s">
        <v>16</v>
      </c>
    </row>
    <row r="67" spans="1:14" x14ac:dyDescent="0.2">
      <c r="A67" s="5" t="s">
        <v>80</v>
      </c>
      <c r="B67" s="5">
        <v>366872</v>
      </c>
      <c r="C67" s="5">
        <v>75593</v>
      </c>
      <c r="D67" s="5">
        <v>365998</v>
      </c>
      <c r="E67" s="5">
        <v>74790</v>
      </c>
      <c r="F67" s="5">
        <v>227</v>
      </c>
      <c r="G67" s="5" t="s">
        <v>14</v>
      </c>
      <c r="H67" s="5" t="s">
        <v>14</v>
      </c>
      <c r="I67" s="5" t="s">
        <v>14</v>
      </c>
      <c r="J67" s="5" t="s">
        <v>14</v>
      </c>
      <c r="K67" s="5" t="s">
        <v>15</v>
      </c>
      <c r="L67" s="5" t="s">
        <v>14</v>
      </c>
      <c r="M67" s="5" t="s">
        <v>16</v>
      </c>
    </row>
    <row r="68" spans="1:14" x14ac:dyDescent="0.2">
      <c r="A68" s="2" t="s">
        <v>81</v>
      </c>
      <c r="B68" s="2">
        <v>366854</v>
      </c>
      <c r="C68" s="2">
        <v>75647</v>
      </c>
      <c r="D68" s="2">
        <v>365970</v>
      </c>
      <c r="E68" s="2">
        <v>74831</v>
      </c>
      <c r="F68" s="2">
        <v>227</v>
      </c>
      <c r="G68" s="2" t="s">
        <v>15</v>
      </c>
      <c r="H68" s="2" t="s">
        <v>15</v>
      </c>
      <c r="I68" s="2" t="s">
        <v>14</v>
      </c>
      <c r="J68" s="2" t="s">
        <v>15</v>
      </c>
      <c r="K68" s="2" t="s">
        <v>15</v>
      </c>
      <c r="L68" s="2" t="s">
        <v>14</v>
      </c>
      <c r="M68" s="2" t="s">
        <v>16</v>
      </c>
    </row>
    <row r="69" spans="1:14" x14ac:dyDescent="0.2">
      <c r="A69" s="5" t="s">
        <v>82</v>
      </c>
      <c r="B69" s="5">
        <v>366801</v>
      </c>
      <c r="C69" s="5">
        <v>75669</v>
      </c>
      <c r="D69" s="5">
        <v>365932</v>
      </c>
      <c r="E69" s="5">
        <v>74880</v>
      </c>
      <c r="F69" s="5">
        <v>228</v>
      </c>
      <c r="G69" s="5" t="s">
        <v>14</v>
      </c>
      <c r="H69" s="5" t="s">
        <v>14</v>
      </c>
      <c r="I69" s="5" t="s">
        <v>14</v>
      </c>
      <c r="J69" s="5" t="s">
        <v>14</v>
      </c>
      <c r="K69" s="5" t="s">
        <v>15</v>
      </c>
      <c r="L69" s="5" t="s">
        <v>14</v>
      </c>
      <c r="M69" s="5" t="s">
        <v>16</v>
      </c>
    </row>
    <row r="70" spans="1:14" x14ac:dyDescent="0.2">
      <c r="A70" s="5" t="s">
        <v>83</v>
      </c>
      <c r="B70" s="5">
        <v>366768</v>
      </c>
      <c r="C70" s="5">
        <v>75713</v>
      </c>
      <c r="D70" s="5">
        <v>365896</v>
      </c>
      <c r="E70" s="5">
        <v>74903</v>
      </c>
      <c r="F70" s="5">
        <v>227</v>
      </c>
      <c r="G70" s="5" t="s">
        <v>14</v>
      </c>
      <c r="H70" s="5" t="s">
        <v>14</v>
      </c>
      <c r="I70" s="5" t="s">
        <v>14</v>
      </c>
      <c r="J70" s="5" t="s">
        <v>15</v>
      </c>
      <c r="K70" s="5" t="s">
        <v>15</v>
      </c>
      <c r="L70" s="5" t="s">
        <v>14</v>
      </c>
      <c r="M70" s="5" t="s">
        <v>16</v>
      </c>
    </row>
    <row r="71" spans="1:14" x14ac:dyDescent="0.2">
      <c r="A71" s="5" t="s">
        <v>84</v>
      </c>
      <c r="B71" s="5">
        <v>366792</v>
      </c>
      <c r="C71" s="5">
        <v>75799</v>
      </c>
      <c r="D71" s="5">
        <v>365866</v>
      </c>
      <c r="E71" s="5">
        <v>74938</v>
      </c>
      <c r="F71" s="5">
        <v>227</v>
      </c>
      <c r="G71" s="5" t="s">
        <v>14</v>
      </c>
      <c r="H71" s="5" t="s">
        <v>14</v>
      </c>
      <c r="I71" s="5" t="s">
        <v>14</v>
      </c>
      <c r="J71" s="5" t="s">
        <v>14</v>
      </c>
      <c r="K71" s="5" t="s">
        <v>15</v>
      </c>
      <c r="L71" s="5" t="s">
        <v>14</v>
      </c>
      <c r="M71" s="5" t="s">
        <v>16</v>
      </c>
    </row>
    <row r="72" spans="1:14" x14ac:dyDescent="0.2">
      <c r="A72" s="5" t="s">
        <v>85</v>
      </c>
      <c r="B72" s="5">
        <v>366734</v>
      </c>
      <c r="C72" s="5">
        <v>75818</v>
      </c>
      <c r="D72" s="5">
        <v>365842</v>
      </c>
      <c r="E72" s="5">
        <v>74965</v>
      </c>
      <c r="F72" s="5">
        <v>226</v>
      </c>
      <c r="G72" s="5" t="s">
        <v>14</v>
      </c>
      <c r="H72" s="5" t="s">
        <v>14</v>
      </c>
      <c r="I72" s="5" t="s">
        <v>14</v>
      </c>
      <c r="J72" s="5" t="s">
        <v>15</v>
      </c>
      <c r="K72" s="5" t="s">
        <v>15</v>
      </c>
      <c r="L72" s="5" t="s">
        <v>14</v>
      </c>
      <c r="M72" s="5" t="s">
        <v>16</v>
      </c>
    </row>
    <row r="73" spans="1:14" x14ac:dyDescent="0.2">
      <c r="A73" s="5" t="s">
        <v>86</v>
      </c>
      <c r="B73" s="5">
        <v>366682</v>
      </c>
      <c r="C73" s="5">
        <v>75847</v>
      </c>
      <c r="D73" s="5">
        <v>365807</v>
      </c>
      <c r="E73" s="5">
        <v>75001</v>
      </c>
      <c r="F73" s="5">
        <v>226</v>
      </c>
      <c r="G73" s="5" t="s">
        <v>14</v>
      </c>
      <c r="H73" s="5" t="s">
        <v>14</v>
      </c>
      <c r="I73" s="5" t="s">
        <v>14</v>
      </c>
      <c r="J73" s="5" t="s">
        <v>14</v>
      </c>
      <c r="K73" s="5" t="s">
        <v>15</v>
      </c>
      <c r="L73" s="5" t="s">
        <v>14</v>
      </c>
      <c r="M73" s="5" t="s">
        <v>16</v>
      </c>
    </row>
    <row r="74" spans="1:14" x14ac:dyDescent="0.2">
      <c r="A74" s="5" t="s">
        <v>87</v>
      </c>
      <c r="B74" s="5">
        <v>366672</v>
      </c>
      <c r="C74" s="5">
        <v>75874</v>
      </c>
      <c r="D74" s="5">
        <v>365738</v>
      </c>
      <c r="E74" s="5">
        <v>75070</v>
      </c>
      <c r="F74" s="5">
        <v>229</v>
      </c>
      <c r="G74" s="5" t="s">
        <v>14</v>
      </c>
      <c r="H74" s="5" t="s">
        <v>14</v>
      </c>
      <c r="I74" s="5" t="s">
        <v>14</v>
      </c>
      <c r="J74" s="5" t="s">
        <v>14</v>
      </c>
      <c r="K74" s="5" t="s">
        <v>15</v>
      </c>
      <c r="L74" s="5" t="s">
        <v>14</v>
      </c>
      <c r="M74" s="5" t="s">
        <v>16</v>
      </c>
    </row>
    <row r="75" spans="1:14" x14ac:dyDescent="0.2">
      <c r="A75" s="5" t="s">
        <v>88</v>
      </c>
      <c r="B75" s="5">
        <v>366666</v>
      </c>
      <c r="C75" s="5">
        <v>75943</v>
      </c>
      <c r="D75" s="5">
        <v>365725</v>
      </c>
      <c r="E75" s="5">
        <v>75095</v>
      </c>
      <c r="F75" s="5">
        <v>228</v>
      </c>
      <c r="G75" s="5" t="s">
        <v>14</v>
      </c>
      <c r="H75" s="5" t="s">
        <v>14</v>
      </c>
      <c r="I75" s="5" t="s">
        <v>14</v>
      </c>
      <c r="J75" s="5" t="s">
        <v>14</v>
      </c>
      <c r="K75" s="5" t="s">
        <v>15</v>
      </c>
      <c r="L75" s="5" t="s">
        <v>14</v>
      </c>
      <c r="M75" s="5" t="s">
        <v>16</v>
      </c>
    </row>
    <row r="76" spans="1:14" x14ac:dyDescent="0.2">
      <c r="A76" s="5" t="s">
        <v>89</v>
      </c>
      <c r="B76" s="5">
        <v>366663</v>
      </c>
      <c r="C76" s="5">
        <v>76004</v>
      </c>
      <c r="D76" s="5">
        <v>365683</v>
      </c>
      <c r="E76" s="5">
        <v>75134</v>
      </c>
      <c r="F76" s="5">
        <v>228</v>
      </c>
      <c r="G76" s="5" t="s">
        <v>14</v>
      </c>
      <c r="H76" s="5" t="s">
        <v>14</v>
      </c>
      <c r="I76" s="5" t="s">
        <v>14</v>
      </c>
      <c r="J76" s="5" t="s">
        <v>15</v>
      </c>
      <c r="K76" s="5" t="s">
        <v>15</v>
      </c>
      <c r="L76" s="5" t="s">
        <v>14</v>
      </c>
      <c r="M76" s="5" t="s">
        <v>16</v>
      </c>
    </row>
  </sheetData>
  <pageMargins left="0.70833333333333304" right="0.70833333333333304" top="0.74791666666666701" bottom="0.74791666666666701" header="0.39374999999999999" footer="0.39374999999999999"/>
  <pageSetup paperSize="0" scale="0" firstPageNumber="0" orientation="portrait" usePrinterDefaults="0" horizontalDpi="0" verticalDpi="0" copies="0"/>
  <headerFooter>
    <oddHeader>&amp;C&amp;11UNCLASSIFIED</oddHeader>
    <oddFooter>&amp;C&amp;11UNCLASSIFIED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3" sqref="A3:I31"/>
    </sheetView>
  </sheetViews>
  <sheetFormatPr defaultRowHeight="15" x14ac:dyDescent="0.2"/>
  <cols>
    <col min="11" max="12" width="8.88671875" style="12"/>
  </cols>
  <sheetData>
    <row r="1" spans="1:12" x14ac:dyDescent="0.2">
      <c r="A1" t="s">
        <v>497</v>
      </c>
    </row>
    <row r="3" spans="1:12" x14ac:dyDescent="0.2">
      <c r="B3" s="13" t="s">
        <v>90</v>
      </c>
      <c r="C3" s="13" t="s">
        <v>91</v>
      </c>
      <c r="D3" s="13" t="s">
        <v>92</v>
      </c>
      <c r="E3" s="13" t="s">
        <v>93</v>
      </c>
      <c r="F3" s="13" t="s">
        <v>94</v>
      </c>
      <c r="G3" s="13" t="s">
        <v>95</v>
      </c>
      <c r="H3" s="13" t="s">
        <v>96</v>
      </c>
      <c r="I3" s="13" t="s">
        <v>97</v>
      </c>
      <c r="J3" s="13" t="s">
        <v>472</v>
      </c>
    </row>
    <row r="4" spans="1:12" x14ac:dyDescent="0.2">
      <c r="A4" s="1">
        <v>109</v>
      </c>
      <c r="B4" s="13"/>
      <c r="C4" s="13"/>
      <c r="D4" s="13"/>
      <c r="E4" s="13"/>
      <c r="F4" s="13"/>
      <c r="G4" s="13"/>
      <c r="H4" s="13" t="s">
        <v>456</v>
      </c>
      <c r="I4" s="13" t="s">
        <v>456</v>
      </c>
      <c r="J4" s="14" t="s">
        <v>473</v>
      </c>
      <c r="K4" s="12">
        <v>10</v>
      </c>
      <c r="L4" s="12">
        <v>10</v>
      </c>
    </row>
    <row r="5" spans="1:12" x14ac:dyDescent="0.2">
      <c r="A5" s="1">
        <v>110</v>
      </c>
      <c r="B5" s="13"/>
      <c r="C5" s="13"/>
      <c r="D5" s="13"/>
      <c r="E5" s="13"/>
      <c r="F5" s="13"/>
      <c r="G5" s="13">
        <v>12345</v>
      </c>
      <c r="H5" s="13">
        <v>12345</v>
      </c>
      <c r="I5" s="13">
        <v>12345</v>
      </c>
      <c r="J5" s="15" t="s">
        <v>474</v>
      </c>
      <c r="K5" s="12">
        <v>0</v>
      </c>
      <c r="L5" s="12">
        <v>15</v>
      </c>
    </row>
    <row r="6" spans="1:12" x14ac:dyDescent="0.2">
      <c r="A6" s="1">
        <v>113</v>
      </c>
      <c r="B6" s="13"/>
      <c r="C6" s="13"/>
      <c r="D6" s="13"/>
      <c r="E6" s="13"/>
      <c r="F6" s="13"/>
      <c r="G6" s="13">
        <v>12345</v>
      </c>
      <c r="H6" s="13">
        <v>12345</v>
      </c>
      <c r="I6" s="13">
        <v>12345</v>
      </c>
      <c r="J6" s="15" t="s">
        <v>474</v>
      </c>
      <c r="K6" s="12">
        <v>0</v>
      </c>
      <c r="L6" s="12">
        <v>15</v>
      </c>
    </row>
    <row r="7" spans="1:12" x14ac:dyDescent="0.2">
      <c r="A7" s="1">
        <v>115</v>
      </c>
      <c r="B7" s="13"/>
      <c r="C7" s="13"/>
      <c r="D7" s="13"/>
      <c r="E7" s="13"/>
      <c r="F7" s="13">
        <v>12345</v>
      </c>
      <c r="G7" s="13">
        <v>12345</v>
      </c>
      <c r="H7" s="13">
        <v>12345</v>
      </c>
      <c r="I7" s="13">
        <v>12345</v>
      </c>
      <c r="J7" s="15" t="s">
        <v>475</v>
      </c>
      <c r="K7" s="12">
        <v>0</v>
      </c>
      <c r="L7" s="12">
        <v>20</v>
      </c>
    </row>
    <row r="8" spans="1:12" x14ac:dyDescent="0.2">
      <c r="A8" s="1">
        <v>117</v>
      </c>
      <c r="B8" s="13"/>
      <c r="C8" s="13"/>
      <c r="D8" s="13"/>
      <c r="E8" s="13"/>
      <c r="F8" s="13">
        <v>12345</v>
      </c>
      <c r="G8" s="13" t="s">
        <v>457</v>
      </c>
      <c r="H8" s="13" t="s">
        <v>458</v>
      </c>
      <c r="I8" s="13">
        <v>123456</v>
      </c>
      <c r="J8" s="15" t="s">
        <v>476</v>
      </c>
      <c r="K8" s="12">
        <v>4</v>
      </c>
      <c r="L8" s="12">
        <v>21</v>
      </c>
    </row>
    <row r="9" spans="1:12" x14ac:dyDescent="0.2">
      <c r="A9" s="1">
        <v>119</v>
      </c>
      <c r="B9" s="13"/>
      <c r="C9" s="13"/>
      <c r="D9" s="13"/>
      <c r="E9" s="13"/>
      <c r="F9" s="13" t="s">
        <v>459</v>
      </c>
      <c r="G9" s="13">
        <v>12345</v>
      </c>
      <c r="H9" s="13">
        <v>123</v>
      </c>
      <c r="I9" s="13" t="s">
        <v>460</v>
      </c>
      <c r="J9" s="15" t="s">
        <v>477</v>
      </c>
      <c r="K9" s="12">
        <v>4</v>
      </c>
      <c r="L9" s="12">
        <v>17</v>
      </c>
    </row>
    <row r="10" spans="1:12" x14ac:dyDescent="0.2">
      <c r="A10" s="1">
        <v>121</v>
      </c>
      <c r="B10" s="13"/>
      <c r="C10" s="13">
        <v>12345</v>
      </c>
      <c r="D10" s="13">
        <v>12345</v>
      </c>
      <c r="E10" s="13">
        <v>12345</v>
      </c>
      <c r="F10" s="13" t="s">
        <v>461</v>
      </c>
      <c r="G10" s="13">
        <v>12345</v>
      </c>
      <c r="H10" s="13">
        <v>12345</v>
      </c>
      <c r="I10" s="13">
        <v>12345</v>
      </c>
      <c r="J10" s="15" t="s">
        <v>478</v>
      </c>
      <c r="K10" s="12">
        <v>1</v>
      </c>
      <c r="L10" s="12">
        <v>35</v>
      </c>
    </row>
    <row r="11" spans="1:12" x14ac:dyDescent="0.2">
      <c r="A11" s="1">
        <v>124</v>
      </c>
      <c r="B11" s="13"/>
      <c r="C11" s="13">
        <v>12345</v>
      </c>
      <c r="D11" s="13">
        <v>123456</v>
      </c>
      <c r="E11" s="13">
        <v>12345</v>
      </c>
      <c r="F11" s="13">
        <v>12345</v>
      </c>
      <c r="G11" s="13">
        <v>12345</v>
      </c>
      <c r="H11" s="13">
        <v>12345</v>
      </c>
      <c r="I11" s="13">
        <v>12345</v>
      </c>
      <c r="J11" s="15" t="s">
        <v>479</v>
      </c>
      <c r="K11" s="12">
        <v>0</v>
      </c>
      <c r="L11" s="12">
        <v>36</v>
      </c>
    </row>
    <row r="12" spans="1:12" x14ac:dyDescent="0.2">
      <c r="A12" s="1">
        <v>125</v>
      </c>
      <c r="B12" s="13"/>
      <c r="C12" s="13">
        <v>12345</v>
      </c>
      <c r="D12" s="13">
        <v>12345</v>
      </c>
      <c r="E12" s="13">
        <v>12345</v>
      </c>
      <c r="F12" s="13">
        <v>12345</v>
      </c>
      <c r="G12" s="13">
        <v>12345</v>
      </c>
      <c r="H12" s="13">
        <v>12345</v>
      </c>
      <c r="I12" s="13" t="s">
        <v>461</v>
      </c>
      <c r="J12" s="15" t="s">
        <v>478</v>
      </c>
      <c r="K12" s="12">
        <v>1</v>
      </c>
      <c r="L12" s="12">
        <v>35</v>
      </c>
    </row>
    <row r="13" spans="1:12" x14ac:dyDescent="0.2">
      <c r="A13" s="1">
        <v>127</v>
      </c>
      <c r="B13" s="13"/>
      <c r="C13" s="13">
        <v>12345</v>
      </c>
      <c r="D13" s="13">
        <v>12345</v>
      </c>
      <c r="E13" s="13">
        <v>12345</v>
      </c>
      <c r="F13" s="13">
        <v>12345</v>
      </c>
      <c r="G13" s="13">
        <v>12345</v>
      </c>
      <c r="H13" s="13">
        <v>12345</v>
      </c>
      <c r="I13" s="13">
        <v>12345</v>
      </c>
      <c r="J13" s="15" t="s">
        <v>480</v>
      </c>
      <c r="K13" s="12">
        <v>0</v>
      </c>
      <c r="L13" s="12">
        <v>35</v>
      </c>
    </row>
    <row r="14" spans="1:12" x14ac:dyDescent="0.2">
      <c r="A14" s="1">
        <v>129</v>
      </c>
      <c r="B14" s="13"/>
      <c r="C14" s="13">
        <v>12345</v>
      </c>
      <c r="D14" s="13">
        <v>12345</v>
      </c>
      <c r="E14" s="13">
        <v>12345</v>
      </c>
      <c r="F14" s="13">
        <v>12345</v>
      </c>
      <c r="G14" s="13" t="s">
        <v>462</v>
      </c>
      <c r="H14" s="13">
        <v>12345</v>
      </c>
      <c r="I14" s="13">
        <v>12345</v>
      </c>
      <c r="J14" s="15" t="s">
        <v>478</v>
      </c>
      <c r="K14" s="12">
        <v>1</v>
      </c>
      <c r="L14" s="12">
        <v>35</v>
      </c>
    </row>
    <row r="15" spans="1:12" x14ac:dyDescent="0.2">
      <c r="A15" s="1">
        <v>131</v>
      </c>
      <c r="B15" s="13">
        <v>12345</v>
      </c>
      <c r="C15" s="13">
        <v>12345</v>
      </c>
      <c r="D15" s="13">
        <v>12345</v>
      </c>
      <c r="E15" s="13">
        <v>12345</v>
      </c>
      <c r="F15" s="13">
        <v>12345</v>
      </c>
      <c r="G15" s="13">
        <v>12345</v>
      </c>
      <c r="H15" s="13">
        <v>12345</v>
      </c>
      <c r="I15" s="13">
        <v>12345</v>
      </c>
      <c r="J15" s="15" t="s">
        <v>481</v>
      </c>
      <c r="K15" s="12">
        <v>0</v>
      </c>
      <c r="L15" s="12">
        <v>40</v>
      </c>
    </row>
    <row r="16" spans="1:12" x14ac:dyDescent="0.2">
      <c r="A16" s="1">
        <v>133</v>
      </c>
      <c r="B16" s="13">
        <v>12345</v>
      </c>
      <c r="C16" s="13">
        <v>12345</v>
      </c>
      <c r="D16" s="13">
        <v>12345</v>
      </c>
      <c r="E16" s="13">
        <v>12345</v>
      </c>
      <c r="F16" s="13">
        <v>12345</v>
      </c>
      <c r="G16" s="13" t="s">
        <v>461</v>
      </c>
      <c r="H16" s="13" t="s">
        <v>463</v>
      </c>
      <c r="I16" s="13">
        <v>12345</v>
      </c>
      <c r="J16" s="15" t="s">
        <v>482</v>
      </c>
      <c r="K16" s="12">
        <v>2</v>
      </c>
      <c r="L16" s="12">
        <v>39</v>
      </c>
    </row>
    <row r="17" spans="1:12" x14ac:dyDescent="0.2">
      <c r="A17" s="1">
        <v>136</v>
      </c>
      <c r="B17" s="13">
        <v>12345</v>
      </c>
      <c r="C17" s="13">
        <v>12345</v>
      </c>
      <c r="D17" s="13">
        <v>12345</v>
      </c>
      <c r="E17" s="13">
        <v>12345</v>
      </c>
      <c r="F17" s="13">
        <v>12345</v>
      </c>
      <c r="G17" s="13">
        <v>12345</v>
      </c>
      <c r="H17" s="13">
        <v>12345</v>
      </c>
      <c r="I17" s="13">
        <v>12345</v>
      </c>
      <c r="J17" s="15" t="s">
        <v>481</v>
      </c>
      <c r="K17" s="12">
        <v>0</v>
      </c>
      <c r="L17" s="12">
        <v>40</v>
      </c>
    </row>
    <row r="18" spans="1:12" x14ac:dyDescent="0.2">
      <c r="A18" s="1">
        <v>138</v>
      </c>
      <c r="B18" s="13">
        <v>12345</v>
      </c>
      <c r="C18" s="13">
        <v>12345</v>
      </c>
      <c r="D18" s="13">
        <v>12345</v>
      </c>
      <c r="E18" s="13">
        <v>12345</v>
      </c>
      <c r="F18" s="13">
        <v>12345</v>
      </c>
      <c r="G18" s="13">
        <v>12345</v>
      </c>
      <c r="H18" s="13">
        <v>12345</v>
      </c>
      <c r="I18" s="13" t="s">
        <v>461</v>
      </c>
      <c r="J18" s="15" t="s">
        <v>483</v>
      </c>
      <c r="K18" s="12">
        <v>1</v>
      </c>
      <c r="L18" s="12">
        <v>40</v>
      </c>
    </row>
    <row r="19" spans="1:12" x14ac:dyDescent="0.2">
      <c r="A19" s="1">
        <v>140</v>
      </c>
      <c r="B19" s="13">
        <v>12345</v>
      </c>
      <c r="C19" s="13" t="s">
        <v>459</v>
      </c>
      <c r="D19" s="13">
        <v>12345</v>
      </c>
      <c r="E19" s="13" t="s">
        <v>462</v>
      </c>
      <c r="F19" s="13">
        <v>12345</v>
      </c>
      <c r="G19" s="13">
        <v>12345</v>
      </c>
      <c r="H19" s="13">
        <v>12345</v>
      </c>
      <c r="I19" s="13">
        <v>12345</v>
      </c>
      <c r="J19" s="15" t="s">
        <v>482</v>
      </c>
      <c r="K19" s="12">
        <v>2</v>
      </c>
      <c r="L19" s="12">
        <v>39</v>
      </c>
    </row>
    <row r="20" spans="1:12" x14ac:dyDescent="0.2">
      <c r="A20" s="1">
        <v>142</v>
      </c>
      <c r="B20" s="13">
        <v>12345</v>
      </c>
      <c r="C20" s="13">
        <v>12345</v>
      </c>
      <c r="D20" s="13">
        <v>12345</v>
      </c>
      <c r="E20" s="13" t="s">
        <v>464</v>
      </c>
      <c r="F20" s="13">
        <v>12345</v>
      </c>
      <c r="G20" s="13">
        <v>12345</v>
      </c>
      <c r="H20" s="13" t="s">
        <v>458</v>
      </c>
      <c r="I20" s="13">
        <v>12345</v>
      </c>
      <c r="J20" s="15" t="s">
        <v>484</v>
      </c>
      <c r="K20" s="12">
        <v>2</v>
      </c>
      <c r="L20" s="12">
        <v>40</v>
      </c>
    </row>
    <row r="21" spans="1:12" x14ac:dyDescent="0.2">
      <c r="A21" s="1">
        <v>144</v>
      </c>
      <c r="B21" s="13">
        <v>12345</v>
      </c>
      <c r="C21" s="13">
        <v>12345</v>
      </c>
      <c r="D21" s="13">
        <v>12345</v>
      </c>
      <c r="E21" s="13">
        <v>1234</v>
      </c>
      <c r="F21" s="13">
        <v>12345</v>
      </c>
      <c r="G21" s="13">
        <v>12345</v>
      </c>
      <c r="H21" s="13">
        <v>12345</v>
      </c>
      <c r="I21" s="13">
        <v>12345</v>
      </c>
      <c r="J21" s="15" t="s">
        <v>485</v>
      </c>
      <c r="K21" s="12">
        <v>0</v>
      </c>
      <c r="L21" s="12">
        <v>39</v>
      </c>
    </row>
    <row r="22" spans="1:12" x14ac:dyDescent="0.2">
      <c r="A22" s="1">
        <v>146</v>
      </c>
      <c r="B22" s="13" t="s">
        <v>462</v>
      </c>
      <c r="C22" s="13">
        <v>12345</v>
      </c>
      <c r="D22" s="13">
        <v>12345</v>
      </c>
      <c r="E22" s="13">
        <v>12345</v>
      </c>
      <c r="F22" s="13" t="s">
        <v>462</v>
      </c>
      <c r="G22" s="13" t="s">
        <v>465</v>
      </c>
      <c r="H22" s="13">
        <v>12345</v>
      </c>
      <c r="I22" s="13">
        <v>12345</v>
      </c>
      <c r="J22" s="15" t="s">
        <v>486</v>
      </c>
      <c r="K22" s="12">
        <v>4</v>
      </c>
      <c r="L22" s="12">
        <v>40</v>
      </c>
    </row>
    <row r="23" spans="1:12" x14ac:dyDescent="0.2">
      <c r="A23" s="1">
        <v>148</v>
      </c>
      <c r="B23" s="13">
        <v>12345</v>
      </c>
      <c r="C23" s="13" t="s">
        <v>464</v>
      </c>
      <c r="D23" s="13" t="s">
        <v>464</v>
      </c>
      <c r="E23" s="13">
        <v>12345</v>
      </c>
      <c r="F23" s="13" t="s">
        <v>464</v>
      </c>
      <c r="G23" s="13" t="s">
        <v>462</v>
      </c>
      <c r="H23" s="13">
        <v>123456</v>
      </c>
      <c r="I23" s="13" t="s">
        <v>461</v>
      </c>
      <c r="J23" s="16" t="s">
        <v>487</v>
      </c>
      <c r="K23" s="12">
        <v>5</v>
      </c>
      <c r="L23" s="12">
        <v>41</v>
      </c>
    </row>
    <row r="24" spans="1:12" x14ac:dyDescent="0.2">
      <c r="A24" s="1">
        <v>151</v>
      </c>
      <c r="B24" s="13">
        <v>12345</v>
      </c>
      <c r="C24" s="13">
        <v>12345</v>
      </c>
      <c r="D24" s="13">
        <v>12345</v>
      </c>
      <c r="E24" s="13">
        <v>1234</v>
      </c>
      <c r="F24" s="13">
        <v>12345</v>
      </c>
      <c r="G24" s="13">
        <v>1234</v>
      </c>
      <c r="H24" s="13">
        <v>12345</v>
      </c>
      <c r="I24" s="13" t="s">
        <v>466</v>
      </c>
      <c r="J24" s="15" t="s">
        <v>488</v>
      </c>
      <c r="K24" s="12">
        <v>2</v>
      </c>
      <c r="L24" s="12">
        <v>38</v>
      </c>
    </row>
    <row r="25" spans="1:12" x14ac:dyDescent="0.2">
      <c r="A25" s="1">
        <v>155</v>
      </c>
      <c r="B25" s="13">
        <v>12345</v>
      </c>
      <c r="C25" s="13">
        <v>12345</v>
      </c>
      <c r="D25" s="13">
        <v>1234</v>
      </c>
      <c r="E25" s="13">
        <v>12345</v>
      </c>
      <c r="F25" s="13" t="s">
        <v>461</v>
      </c>
      <c r="G25" s="13">
        <v>12345</v>
      </c>
      <c r="H25" s="13">
        <v>12345</v>
      </c>
      <c r="I25" s="13">
        <v>12345</v>
      </c>
      <c r="J25" s="15" t="s">
        <v>489</v>
      </c>
      <c r="K25" s="12">
        <v>1</v>
      </c>
      <c r="L25" s="12">
        <v>39</v>
      </c>
    </row>
    <row r="26" spans="1:12" x14ac:dyDescent="0.2">
      <c r="A26" s="1">
        <v>158</v>
      </c>
      <c r="B26" s="13">
        <v>123456</v>
      </c>
      <c r="C26" s="13">
        <v>12345</v>
      </c>
      <c r="D26" s="13">
        <v>12345</v>
      </c>
      <c r="E26" s="13">
        <v>12345</v>
      </c>
      <c r="F26" s="13">
        <v>12345</v>
      </c>
      <c r="G26" s="13">
        <v>12345</v>
      </c>
      <c r="H26" s="13">
        <v>12345</v>
      </c>
      <c r="I26" s="13">
        <v>12345</v>
      </c>
      <c r="J26" s="15" t="s">
        <v>490</v>
      </c>
      <c r="K26" s="12">
        <v>0</v>
      </c>
      <c r="L26" s="12">
        <v>41</v>
      </c>
    </row>
    <row r="27" spans="1:12" x14ac:dyDescent="0.2">
      <c r="A27" s="1">
        <v>161</v>
      </c>
      <c r="B27" s="13">
        <v>12345</v>
      </c>
      <c r="C27" s="13" t="s">
        <v>458</v>
      </c>
      <c r="D27" s="13">
        <v>12345</v>
      </c>
      <c r="E27" s="13" t="s">
        <v>461</v>
      </c>
      <c r="F27" s="13">
        <v>12345</v>
      </c>
      <c r="G27" s="13">
        <v>12345</v>
      </c>
      <c r="H27" s="13">
        <v>123456</v>
      </c>
      <c r="I27" s="13" t="s">
        <v>464</v>
      </c>
      <c r="J27" s="15" t="s">
        <v>491</v>
      </c>
      <c r="K27" s="12">
        <v>3</v>
      </c>
      <c r="L27" s="12">
        <v>41</v>
      </c>
    </row>
    <row r="28" spans="1:12" x14ac:dyDescent="0.2">
      <c r="A28" s="1">
        <v>164</v>
      </c>
      <c r="B28" s="13">
        <v>12345</v>
      </c>
      <c r="C28" s="13" t="s">
        <v>467</v>
      </c>
      <c r="D28" s="13">
        <v>12345</v>
      </c>
      <c r="E28" s="13">
        <v>12345</v>
      </c>
      <c r="F28" s="13">
        <v>12345</v>
      </c>
      <c r="G28" s="13">
        <v>12345</v>
      </c>
      <c r="H28" s="13" t="s">
        <v>468</v>
      </c>
      <c r="I28" s="13" t="s">
        <v>469</v>
      </c>
      <c r="J28" s="15" t="s">
        <v>492</v>
      </c>
      <c r="K28" s="12">
        <v>5</v>
      </c>
      <c r="L28" s="12">
        <v>39</v>
      </c>
    </row>
    <row r="29" spans="1:12" x14ac:dyDescent="0.2">
      <c r="A29" s="1">
        <v>166</v>
      </c>
      <c r="B29" s="13">
        <v>12345</v>
      </c>
      <c r="C29" s="13" t="s">
        <v>464</v>
      </c>
      <c r="D29" s="13" t="s">
        <v>463</v>
      </c>
      <c r="E29" s="13">
        <v>12345</v>
      </c>
      <c r="F29" s="13">
        <v>12345</v>
      </c>
      <c r="G29" s="13">
        <v>12345</v>
      </c>
      <c r="H29" s="13" t="s">
        <v>459</v>
      </c>
      <c r="I29" s="13" t="s">
        <v>467</v>
      </c>
      <c r="J29" s="15" t="s">
        <v>493</v>
      </c>
      <c r="K29" s="12">
        <v>4</v>
      </c>
      <c r="L29" s="12">
        <v>38</v>
      </c>
    </row>
    <row r="30" spans="1:12" x14ac:dyDescent="0.2">
      <c r="A30" s="1">
        <v>169</v>
      </c>
      <c r="B30" s="13">
        <v>12345</v>
      </c>
      <c r="C30" s="13">
        <v>12345</v>
      </c>
      <c r="D30" s="13" t="s">
        <v>462</v>
      </c>
      <c r="E30" s="13">
        <v>12345</v>
      </c>
      <c r="F30" s="13">
        <v>12345</v>
      </c>
      <c r="G30" s="13" t="s">
        <v>462</v>
      </c>
      <c r="H30" s="13" t="s">
        <v>470</v>
      </c>
      <c r="I30" s="13">
        <v>12345</v>
      </c>
      <c r="J30" s="15" t="s">
        <v>486</v>
      </c>
      <c r="K30" s="12">
        <v>4</v>
      </c>
      <c r="L30" s="12">
        <v>40</v>
      </c>
    </row>
    <row r="31" spans="1:12" x14ac:dyDescent="0.2">
      <c r="A31" s="1">
        <v>172</v>
      </c>
      <c r="B31" s="13">
        <v>12345</v>
      </c>
      <c r="C31" s="13" t="s">
        <v>467</v>
      </c>
      <c r="D31" s="13">
        <v>12345</v>
      </c>
      <c r="E31" s="13">
        <v>12345</v>
      </c>
      <c r="F31" s="13">
        <v>12345</v>
      </c>
      <c r="G31" s="13">
        <v>12345</v>
      </c>
      <c r="H31" s="13" t="s">
        <v>471</v>
      </c>
      <c r="I31" s="13" t="s">
        <v>470</v>
      </c>
      <c r="J31" s="15" t="s">
        <v>494</v>
      </c>
      <c r="K31" s="12">
        <v>6</v>
      </c>
      <c r="L31" s="12">
        <v>40</v>
      </c>
    </row>
    <row r="33" spans="10:12" x14ac:dyDescent="0.2">
      <c r="J33" t="s">
        <v>495</v>
      </c>
      <c r="K33" s="12">
        <f>SUM(K4:K31)</f>
        <v>62</v>
      </c>
      <c r="L33" s="12">
        <f>SUM(L4:L31)</f>
        <v>948</v>
      </c>
    </row>
    <row r="35" spans="10:12" x14ac:dyDescent="0.2">
      <c r="J35" t="s">
        <v>496</v>
      </c>
      <c r="K35" s="12">
        <f>100*(62/948)</f>
        <v>6.5400843881856545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A4" sqref="A4:A31"/>
    </sheetView>
  </sheetViews>
  <sheetFormatPr defaultRowHeight="15" x14ac:dyDescent="0.2"/>
  <cols>
    <col min="1" max="1" width="8.88671875" style="1"/>
    <col min="2" max="15" width="8.88671875" style="5"/>
    <col min="16" max="16384" width="8.88671875" style="1"/>
  </cols>
  <sheetData>
    <row r="1" spans="1:15" x14ac:dyDescent="0.2">
      <c r="A1" s="1" t="s">
        <v>448</v>
      </c>
    </row>
    <row r="3" spans="1:15" x14ac:dyDescent="0.2">
      <c r="A3" s="1" t="s">
        <v>135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5" x14ac:dyDescent="0.2">
      <c r="A4" s="1">
        <v>109</v>
      </c>
      <c r="B4" s="2" t="s">
        <v>17</v>
      </c>
      <c r="C4" s="2">
        <v>368495</v>
      </c>
      <c r="D4" s="2">
        <v>73157</v>
      </c>
      <c r="E4" s="2">
        <v>367487</v>
      </c>
      <c r="F4" s="2">
        <v>73235</v>
      </c>
      <c r="G4" s="2">
        <v>274</v>
      </c>
      <c r="H4" s="2" t="s">
        <v>15</v>
      </c>
      <c r="I4" s="2" t="s">
        <v>14</v>
      </c>
      <c r="J4" s="2" t="s">
        <v>14</v>
      </c>
      <c r="K4" s="2" t="s">
        <v>15</v>
      </c>
      <c r="L4" s="2" t="s">
        <v>15</v>
      </c>
      <c r="M4" s="2" t="s">
        <v>14</v>
      </c>
      <c r="N4" s="2" t="s">
        <v>18</v>
      </c>
      <c r="O4" s="2"/>
    </row>
    <row r="5" spans="1:15" x14ac:dyDescent="0.2">
      <c r="A5" s="1">
        <v>110</v>
      </c>
      <c r="B5" s="2" t="s">
        <v>19</v>
      </c>
      <c r="C5" s="2">
        <v>368504</v>
      </c>
      <c r="D5" s="2">
        <v>73206</v>
      </c>
      <c r="E5" s="2">
        <v>367531</v>
      </c>
      <c r="F5" s="2">
        <v>73229</v>
      </c>
      <c r="G5" s="2">
        <v>271</v>
      </c>
      <c r="H5" s="2" t="s">
        <v>15</v>
      </c>
      <c r="I5" s="2" t="s">
        <v>15</v>
      </c>
      <c r="J5" s="2" t="s">
        <v>14</v>
      </c>
      <c r="K5" s="2" t="s">
        <v>15</v>
      </c>
      <c r="L5" s="2" t="s">
        <v>15</v>
      </c>
      <c r="M5" s="2" t="s">
        <v>14</v>
      </c>
      <c r="N5" s="2" t="s">
        <v>18</v>
      </c>
      <c r="O5" s="2"/>
    </row>
    <row r="6" spans="1:15" x14ac:dyDescent="0.2">
      <c r="A6" s="1">
        <v>113</v>
      </c>
      <c r="B6" s="2" t="s">
        <v>22</v>
      </c>
      <c r="C6" s="2">
        <v>368471</v>
      </c>
      <c r="D6" s="2">
        <v>73360</v>
      </c>
      <c r="E6" s="2">
        <v>367553</v>
      </c>
      <c r="F6" s="2">
        <v>73064</v>
      </c>
      <c r="G6" s="2">
        <v>252</v>
      </c>
      <c r="H6" s="2" t="s">
        <v>15</v>
      </c>
      <c r="I6" s="2" t="s">
        <v>15</v>
      </c>
      <c r="J6" s="2" t="s">
        <v>15</v>
      </c>
      <c r="K6" s="2" t="s">
        <v>15</v>
      </c>
      <c r="L6" s="2" t="s">
        <v>15</v>
      </c>
      <c r="M6" s="2" t="s">
        <v>14</v>
      </c>
      <c r="N6" s="2" t="s">
        <v>18</v>
      </c>
      <c r="O6" s="2"/>
    </row>
    <row r="7" spans="1:15" x14ac:dyDescent="0.2">
      <c r="A7" s="1">
        <v>115</v>
      </c>
      <c r="B7" s="2" t="s">
        <v>24</v>
      </c>
      <c r="C7" s="2">
        <v>368410</v>
      </c>
      <c r="D7" s="2">
        <v>73458</v>
      </c>
      <c r="E7" s="2">
        <v>367498</v>
      </c>
      <c r="F7" s="2">
        <v>73066</v>
      </c>
      <c r="G7" s="2">
        <v>247</v>
      </c>
      <c r="H7" s="2" t="s">
        <v>15</v>
      </c>
      <c r="I7" s="2" t="s">
        <v>15</v>
      </c>
      <c r="J7" s="2" t="s">
        <v>14</v>
      </c>
      <c r="K7" s="2" t="s">
        <v>15</v>
      </c>
      <c r="L7" s="2" t="s">
        <v>15</v>
      </c>
      <c r="M7" s="2" t="s">
        <v>14</v>
      </c>
      <c r="N7" s="2" t="s">
        <v>18</v>
      </c>
      <c r="O7" s="2"/>
    </row>
    <row r="8" spans="1:15" x14ac:dyDescent="0.2">
      <c r="A8" s="1">
        <v>117</v>
      </c>
      <c r="B8" s="2" t="s">
        <v>26</v>
      </c>
      <c r="C8" s="2">
        <v>368324</v>
      </c>
      <c r="D8" s="2">
        <v>73555</v>
      </c>
      <c r="E8" s="2">
        <v>367580</v>
      </c>
      <c r="F8" s="2">
        <v>73019</v>
      </c>
      <c r="G8" s="2">
        <v>234</v>
      </c>
      <c r="H8" s="2" t="s">
        <v>14</v>
      </c>
      <c r="I8" s="2" t="s">
        <v>14</v>
      </c>
      <c r="J8" s="2" t="s">
        <v>14</v>
      </c>
      <c r="K8" s="2" t="s">
        <v>15</v>
      </c>
      <c r="L8" s="2" t="s">
        <v>15</v>
      </c>
      <c r="M8" s="2" t="s">
        <v>14</v>
      </c>
      <c r="N8" s="2" t="s">
        <v>18</v>
      </c>
      <c r="O8" s="2"/>
    </row>
    <row r="9" spans="1:15" x14ac:dyDescent="0.2">
      <c r="A9" s="1">
        <v>119</v>
      </c>
      <c r="B9" s="2" t="s">
        <v>28</v>
      </c>
      <c r="C9" s="2">
        <v>368281</v>
      </c>
      <c r="D9" s="2">
        <v>73632</v>
      </c>
      <c r="E9" s="2">
        <v>367481</v>
      </c>
      <c r="F9" s="2">
        <v>73106</v>
      </c>
      <c r="G9" s="2">
        <v>237</v>
      </c>
      <c r="H9" s="2" t="s">
        <v>15</v>
      </c>
      <c r="I9" s="2" t="s">
        <v>15</v>
      </c>
      <c r="J9" s="2" t="s">
        <v>14</v>
      </c>
      <c r="K9" s="2" t="s">
        <v>15</v>
      </c>
      <c r="L9" s="2" t="s">
        <v>15</v>
      </c>
      <c r="M9" s="2" t="s">
        <v>14</v>
      </c>
      <c r="N9" s="2" t="s">
        <v>18</v>
      </c>
      <c r="O9" s="2"/>
    </row>
    <row r="10" spans="1:15" x14ac:dyDescent="0.2">
      <c r="A10" s="1">
        <v>121</v>
      </c>
      <c r="B10" s="2" t="s">
        <v>30</v>
      </c>
      <c r="C10" s="2">
        <v>368255</v>
      </c>
      <c r="D10" s="2">
        <v>73732</v>
      </c>
      <c r="E10" s="2">
        <v>367491</v>
      </c>
      <c r="F10" s="2">
        <v>73140</v>
      </c>
      <c r="G10" s="2">
        <v>232</v>
      </c>
      <c r="H10" s="2" t="s">
        <v>15</v>
      </c>
      <c r="I10" s="2" t="s">
        <v>15</v>
      </c>
      <c r="J10" s="2" t="s">
        <v>15</v>
      </c>
      <c r="K10" s="2" t="s">
        <v>15</v>
      </c>
      <c r="L10" s="2" t="s">
        <v>15</v>
      </c>
      <c r="M10" s="2" t="s">
        <v>14</v>
      </c>
      <c r="N10" s="2" t="s">
        <v>18</v>
      </c>
      <c r="O10" s="2"/>
    </row>
    <row r="11" spans="1:15" x14ac:dyDescent="0.2">
      <c r="A11" s="1">
        <v>124</v>
      </c>
      <c r="B11" s="2" t="s">
        <v>33</v>
      </c>
      <c r="C11" s="2">
        <v>368184</v>
      </c>
      <c r="D11" s="2">
        <v>73840</v>
      </c>
      <c r="E11" s="2">
        <v>367438</v>
      </c>
      <c r="F11" s="2">
        <v>73194</v>
      </c>
      <c r="G11" s="2">
        <v>229</v>
      </c>
      <c r="H11" s="2" t="s">
        <v>15</v>
      </c>
      <c r="I11" s="2" t="s">
        <v>15</v>
      </c>
      <c r="J11" s="2" t="s">
        <v>15</v>
      </c>
      <c r="K11" s="2" t="s">
        <v>15</v>
      </c>
      <c r="L11" s="2" t="s">
        <v>15</v>
      </c>
      <c r="M11" s="2" t="s">
        <v>14</v>
      </c>
      <c r="N11" s="2" t="s">
        <v>18</v>
      </c>
      <c r="O11" s="2"/>
    </row>
    <row r="12" spans="1:15" x14ac:dyDescent="0.2">
      <c r="A12" s="1">
        <v>125</v>
      </c>
      <c r="B12" s="2" t="s">
        <v>34</v>
      </c>
      <c r="C12" s="2">
        <v>368157</v>
      </c>
      <c r="D12" s="2">
        <v>73890</v>
      </c>
      <c r="E12" s="2">
        <v>367414</v>
      </c>
      <c r="F12" s="2">
        <v>73221</v>
      </c>
      <c r="G12" s="2">
        <v>228</v>
      </c>
      <c r="H12" s="2" t="s">
        <v>15</v>
      </c>
      <c r="I12" s="2" t="s">
        <v>14</v>
      </c>
      <c r="J12" s="2" t="s">
        <v>14</v>
      </c>
      <c r="K12" s="2" t="s">
        <v>15</v>
      </c>
      <c r="L12" s="2" t="s">
        <v>15</v>
      </c>
      <c r="M12" s="2" t="s">
        <v>14</v>
      </c>
      <c r="N12" s="2" t="s">
        <v>18</v>
      </c>
      <c r="O12" s="2"/>
    </row>
    <row r="13" spans="1:15" x14ac:dyDescent="0.2">
      <c r="A13" s="1">
        <v>127</v>
      </c>
      <c r="B13" s="2" t="s">
        <v>36</v>
      </c>
      <c r="C13" s="2">
        <v>368069</v>
      </c>
      <c r="D13" s="2">
        <v>73936</v>
      </c>
      <c r="E13" s="2">
        <v>367351</v>
      </c>
      <c r="F13" s="2">
        <v>73313</v>
      </c>
      <c r="G13" s="2">
        <v>229</v>
      </c>
      <c r="H13" s="2" t="s">
        <v>15</v>
      </c>
      <c r="I13" s="2" t="s">
        <v>15</v>
      </c>
      <c r="J13" s="2" t="s">
        <v>14</v>
      </c>
      <c r="K13" s="2" t="s">
        <v>15</v>
      </c>
      <c r="L13" s="2" t="s">
        <v>15</v>
      </c>
      <c r="M13" s="2" t="s">
        <v>14</v>
      </c>
      <c r="N13" s="2" t="s">
        <v>18</v>
      </c>
      <c r="O13" s="2"/>
    </row>
    <row r="14" spans="1:15" x14ac:dyDescent="0.2">
      <c r="A14" s="1">
        <v>129</v>
      </c>
      <c r="B14" s="2" t="s">
        <v>38</v>
      </c>
      <c r="C14" s="2">
        <v>368051</v>
      </c>
      <c r="D14" s="2">
        <v>74037</v>
      </c>
      <c r="E14" s="2">
        <v>367308</v>
      </c>
      <c r="F14" s="2">
        <v>73368</v>
      </c>
      <c r="G14" s="2">
        <v>228</v>
      </c>
      <c r="H14" s="2" t="s">
        <v>15</v>
      </c>
      <c r="I14" s="2" t="s">
        <v>14</v>
      </c>
      <c r="J14" s="2" t="s">
        <v>14</v>
      </c>
      <c r="K14" s="2" t="s">
        <v>15</v>
      </c>
      <c r="L14" s="2" t="s">
        <v>15</v>
      </c>
      <c r="M14" s="2" t="s">
        <v>14</v>
      </c>
      <c r="N14" s="2" t="s">
        <v>18</v>
      </c>
      <c r="O14" s="2"/>
    </row>
    <row r="15" spans="1:15" x14ac:dyDescent="0.2">
      <c r="A15" s="1">
        <v>131</v>
      </c>
      <c r="B15" s="2" t="s">
        <v>40</v>
      </c>
      <c r="C15" s="2">
        <v>368019</v>
      </c>
      <c r="D15" s="2">
        <v>74128</v>
      </c>
      <c r="E15" s="2">
        <v>367248</v>
      </c>
      <c r="F15" s="2">
        <v>73460</v>
      </c>
      <c r="G15" s="2">
        <v>229</v>
      </c>
      <c r="H15" s="2" t="s">
        <v>15</v>
      </c>
      <c r="I15" s="2" t="s">
        <v>15</v>
      </c>
      <c r="J15" s="2" t="s">
        <v>14</v>
      </c>
      <c r="K15" s="2" t="s">
        <v>15</v>
      </c>
      <c r="L15" s="2" t="s">
        <v>15</v>
      </c>
      <c r="M15" s="2" t="s">
        <v>14</v>
      </c>
      <c r="N15" s="2" t="s">
        <v>18</v>
      </c>
      <c r="O15" s="2"/>
    </row>
    <row r="16" spans="1:15" x14ac:dyDescent="0.2">
      <c r="A16" s="1">
        <v>133</v>
      </c>
      <c r="B16" s="2" t="s">
        <v>42</v>
      </c>
      <c r="C16" s="2">
        <v>367960</v>
      </c>
      <c r="D16" s="2">
        <v>74166</v>
      </c>
      <c r="E16" s="2">
        <v>367193</v>
      </c>
      <c r="F16" s="2">
        <v>73523</v>
      </c>
      <c r="G16" s="2">
        <v>230</v>
      </c>
      <c r="H16" s="2" t="s">
        <v>15</v>
      </c>
      <c r="I16" s="2" t="s">
        <v>14</v>
      </c>
      <c r="J16" s="2" t="s">
        <v>14</v>
      </c>
      <c r="K16" s="2" t="s">
        <v>15</v>
      </c>
      <c r="L16" s="2" t="s">
        <v>15</v>
      </c>
      <c r="M16" s="2" t="s">
        <v>14</v>
      </c>
      <c r="N16" s="2" t="s">
        <v>18</v>
      </c>
    </row>
    <row r="17" spans="1:15" x14ac:dyDescent="0.2">
      <c r="A17" s="1">
        <v>136</v>
      </c>
      <c r="B17" s="2" t="s">
        <v>45</v>
      </c>
      <c r="C17" s="2">
        <v>367882</v>
      </c>
      <c r="D17" s="2">
        <v>74259</v>
      </c>
      <c r="E17" s="2">
        <v>367124</v>
      </c>
      <c r="F17" s="2">
        <v>73602</v>
      </c>
      <c r="G17" s="2">
        <v>229</v>
      </c>
      <c r="H17" s="2" t="s">
        <v>15</v>
      </c>
      <c r="I17" s="2" t="s">
        <v>15</v>
      </c>
      <c r="J17" s="2" t="s">
        <v>15</v>
      </c>
      <c r="K17" s="2" t="s">
        <v>15</v>
      </c>
      <c r="L17" s="2" t="s">
        <v>15</v>
      </c>
      <c r="M17" s="2" t="s">
        <v>14</v>
      </c>
      <c r="N17" s="2" t="s">
        <v>18</v>
      </c>
      <c r="O17" s="2"/>
    </row>
    <row r="18" spans="1:15" x14ac:dyDescent="0.2">
      <c r="A18" s="1">
        <v>138</v>
      </c>
      <c r="B18" s="2" t="s">
        <v>47</v>
      </c>
      <c r="C18" s="2">
        <v>367833</v>
      </c>
      <c r="D18" s="2">
        <v>74318</v>
      </c>
      <c r="E18" s="2">
        <v>367078</v>
      </c>
      <c r="F18" s="2">
        <v>73664</v>
      </c>
      <c r="G18" s="2">
        <v>229</v>
      </c>
      <c r="H18" s="2" t="s">
        <v>15</v>
      </c>
      <c r="I18" s="2" t="s">
        <v>15</v>
      </c>
      <c r="J18" s="2" t="s">
        <v>14</v>
      </c>
      <c r="K18" s="2" t="s">
        <v>15</v>
      </c>
      <c r="L18" s="2" t="s">
        <v>15</v>
      </c>
      <c r="M18" s="2" t="s">
        <v>14</v>
      </c>
      <c r="N18" s="2" t="s">
        <v>18</v>
      </c>
      <c r="O18" s="2"/>
    </row>
    <row r="19" spans="1:15" x14ac:dyDescent="0.2">
      <c r="A19" s="1">
        <v>140</v>
      </c>
      <c r="B19" s="2" t="s">
        <v>49</v>
      </c>
      <c r="C19" s="2">
        <v>367770</v>
      </c>
      <c r="D19" s="2">
        <v>74393</v>
      </c>
      <c r="E19" s="2">
        <v>367014</v>
      </c>
      <c r="F19" s="2">
        <v>73738</v>
      </c>
      <c r="G19" s="2">
        <v>229</v>
      </c>
      <c r="H19" s="2" t="s">
        <v>15</v>
      </c>
      <c r="I19" s="2" t="s">
        <v>15</v>
      </c>
      <c r="J19" s="2" t="s">
        <v>15</v>
      </c>
      <c r="K19" s="2" t="s">
        <v>15</v>
      </c>
      <c r="L19" s="2" t="s">
        <v>15</v>
      </c>
      <c r="M19" s="2" t="s">
        <v>14</v>
      </c>
      <c r="N19" s="2" t="s">
        <v>18</v>
      </c>
      <c r="O19" s="2"/>
    </row>
    <row r="20" spans="1:15" x14ac:dyDescent="0.2">
      <c r="A20" s="1">
        <v>142</v>
      </c>
      <c r="B20" s="2" t="s">
        <v>51</v>
      </c>
      <c r="C20" s="2">
        <v>367695</v>
      </c>
      <c r="D20" s="2">
        <v>74475</v>
      </c>
      <c r="E20" s="2">
        <v>366944</v>
      </c>
      <c r="F20" s="2">
        <v>73816</v>
      </c>
      <c r="G20" s="2">
        <v>229</v>
      </c>
      <c r="H20" s="2" t="s">
        <v>15</v>
      </c>
      <c r="I20" s="2" t="s">
        <v>15</v>
      </c>
      <c r="J20" s="2" t="s">
        <v>14</v>
      </c>
      <c r="K20" s="2" t="s">
        <v>15</v>
      </c>
      <c r="L20" s="2" t="s">
        <v>15</v>
      </c>
      <c r="M20" s="2" t="s">
        <v>14</v>
      </c>
      <c r="N20" s="2" t="s">
        <v>18</v>
      </c>
      <c r="O20" s="2"/>
    </row>
    <row r="21" spans="1:15" x14ac:dyDescent="0.2">
      <c r="A21" s="1">
        <v>144</v>
      </c>
      <c r="B21" s="2" t="s">
        <v>53</v>
      </c>
      <c r="C21" s="2">
        <v>367654</v>
      </c>
      <c r="D21" s="2">
        <v>74525</v>
      </c>
      <c r="E21" s="2">
        <v>366897</v>
      </c>
      <c r="F21" s="2">
        <v>73870</v>
      </c>
      <c r="G21" s="2">
        <v>229</v>
      </c>
      <c r="H21" s="2" t="s">
        <v>15</v>
      </c>
      <c r="I21" s="2" t="s">
        <v>15</v>
      </c>
      <c r="J21" s="2" t="s">
        <v>15</v>
      </c>
      <c r="K21" s="2" t="s">
        <v>15</v>
      </c>
      <c r="L21" s="2" t="s">
        <v>15</v>
      </c>
      <c r="M21" s="2" t="s">
        <v>14</v>
      </c>
      <c r="N21" s="2" t="s">
        <v>18</v>
      </c>
      <c r="O21" s="2"/>
    </row>
    <row r="22" spans="1:15" x14ac:dyDescent="0.2">
      <c r="A22" s="1">
        <v>146</v>
      </c>
      <c r="B22" s="2" t="s">
        <v>55</v>
      </c>
      <c r="C22" s="2">
        <v>367592</v>
      </c>
      <c r="D22" s="2">
        <v>74582</v>
      </c>
      <c r="E22" s="2">
        <v>366833</v>
      </c>
      <c r="F22" s="2">
        <v>73928</v>
      </c>
      <c r="G22" s="2">
        <v>229</v>
      </c>
      <c r="H22" s="2" t="s">
        <v>15</v>
      </c>
      <c r="I22" s="2" t="s">
        <v>15</v>
      </c>
      <c r="J22" s="2" t="s">
        <v>14</v>
      </c>
      <c r="K22" s="2" t="s">
        <v>15</v>
      </c>
      <c r="L22" s="2" t="s">
        <v>15</v>
      </c>
      <c r="M22" s="2" t="s">
        <v>14</v>
      </c>
      <c r="N22" s="2" t="s">
        <v>18</v>
      </c>
      <c r="O22" s="2"/>
    </row>
    <row r="23" spans="1:15" x14ac:dyDescent="0.2">
      <c r="A23" s="1">
        <v>148</v>
      </c>
      <c r="B23" s="2" t="s">
        <v>57</v>
      </c>
      <c r="C23" s="2">
        <v>367518</v>
      </c>
      <c r="D23" s="2">
        <v>74658</v>
      </c>
      <c r="E23" s="2">
        <v>366753</v>
      </c>
      <c r="F23" s="2">
        <v>73994</v>
      </c>
      <c r="G23" s="2">
        <v>229</v>
      </c>
      <c r="H23" s="2" t="s">
        <v>15</v>
      </c>
      <c r="I23" s="2" t="s">
        <v>15</v>
      </c>
      <c r="J23" s="2" t="s">
        <v>15</v>
      </c>
      <c r="K23" s="2" t="s">
        <v>15</v>
      </c>
      <c r="L23" s="2" t="s">
        <v>15</v>
      </c>
      <c r="M23" s="2" t="s">
        <v>14</v>
      </c>
      <c r="N23" s="2" t="s">
        <v>18</v>
      </c>
      <c r="O23" s="2"/>
    </row>
    <row r="24" spans="1:15" x14ac:dyDescent="0.2">
      <c r="A24" s="1">
        <v>151</v>
      </c>
      <c r="B24" s="2" t="s">
        <v>60</v>
      </c>
      <c r="C24" s="2">
        <v>367396</v>
      </c>
      <c r="D24" s="2">
        <v>74743</v>
      </c>
      <c r="E24" s="2">
        <v>366642</v>
      </c>
      <c r="F24" s="2">
        <v>74087</v>
      </c>
      <c r="G24" s="2">
        <v>229</v>
      </c>
      <c r="H24" s="2" t="s">
        <v>14</v>
      </c>
      <c r="I24" s="2" t="s">
        <v>14</v>
      </c>
      <c r="J24" s="2" t="s">
        <v>14</v>
      </c>
      <c r="K24" s="2" t="s">
        <v>14</v>
      </c>
      <c r="L24" s="2" t="s">
        <v>15</v>
      </c>
      <c r="M24" s="2" t="s">
        <v>14</v>
      </c>
      <c r="N24" s="2" t="s">
        <v>16</v>
      </c>
    </row>
    <row r="25" spans="1:15" x14ac:dyDescent="0.2">
      <c r="A25" s="1">
        <v>155</v>
      </c>
      <c r="B25" s="2" t="s">
        <v>64</v>
      </c>
      <c r="C25" s="2">
        <v>367262</v>
      </c>
      <c r="D25" s="2">
        <v>74899</v>
      </c>
      <c r="E25" s="2">
        <v>366497</v>
      </c>
      <c r="F25" s="2">
        <v>74219</v>
      </c>
      <c r="G25" s="2">
        <v>228</v>
      </c>
      <c r="H25" s="2" t="s">
        <v>15</v>
      </c>
      <c r="I25" s="2" t="s">
        <v>15</v>
      </c>
      <c r="J25" s="2" t="s">
        <v>15</v>
      </c>
      <c r="K25" s="2" t="s">
        <v>14</v>
      </c>
      <c r="L25" s="2" t="s">
        <v>15</v>
      </c>
      <c r="M25" s="2" t="s">
        <v>14</v>
      </c>
      <c r="N25" s="2" t="s">
        <v>16</v>
      </c>
      <c r="O25" s="2"/>
    </row>
    <row r="26" spans="1:15" x14ac:dyDescent="0.2">
      <c r="A26" s="1">
        <v>158</v>
      </c>
      <c r="B26" s="2" t="s">
        <v>67</v>
      </c>
      <c r="C26" s="2">
        <v>367190</v>
      </c>
      <c r="D26" s="2">
        <v>75026</v>
      </c>
      <c r="E26" s="2">
        <v>366392</v>
      </c>
      <c r="F26" s="2">
        <v>74333</v>
      </c>
      <c r="G26" s="2">
        <v>229</v>
      </c>
      <c r="H26" s="2" t="s">
        <v>14</v>
      </c>
      <c r="I26" s="2" t="s">
        <v>14</v>
      </c>
      <c r="J26" s="2" t="s">
        <v>14</v>
      </c>
      <c r="K26" s="2" t="s">
        <v>15</v>
      </c>
      <c r="L26" s="2" t="s">
        <v>15</v>
      </c>
      <c r="M26" s="2" t="s">
        <v>14</v>
      </c>
      <c r="N26" s="2" t="s">
        <v>16</v>
      </c>
    </row>
    <row r="27" spans="1:15" x14ac:dyDescent="0.2">
      <c r="A27" s="1">
        <v>161</v>
      </c>
      <c r="B27" s="2" t="s">
        <v>70</v>
      </c>
      <c r="C27" s="2">
        <v>367110</v>
      </c>
      <c r="D27" s="2">
        <v>75165</v>
      </c>
      <c r="E27" s="2">
        <v>366328</v>
      </c>
      <c r="F27" s="2">
        <v>74427</v>
      </c>
      <c r="G27" s="2">
        <v>227</v>
      </c>
      <c r="H27" s="2" t="s">
        <v>15</v>
      </c>
      <c r="I27" s="2" t="s">
        <v>15</v>
      </c>
      <c r="J27" s="2" t="s">
        <v>14</v>
      </c>
      <c r="K27" s="2" t="s">
        <v>14</v>
      </c>
      <c r="L27" s="2" t="s">
        <v>15</v>
      </c>
      <c r="M27" s="2" t="s">
        <v>14</v>
      </c>
      <c r="N27" s="2" t="s">
        <v>16</v>
      </c>
      <c r="O27" s="2"/>
    </row>
    <row r="28" spans="1:15" x14ac:dyDescent="0.2">
      <c r="A28" s="1">
        <v>164</v>
      </c>
      <c r="B28" s="2" t="s">
        <v>73</v>
      </c>
      <c r="C28" s="2">
        <v>367049</v>
      </c>
      <c r="D28" s="2">
        <v>75284</v>
      </c>
      <c r="E28" s="2">
        <v>366239</v>
      </c>
      <c r="F28" s="2">
        <v>74538</v>
      </c>
      <c r="G28" s="2">
        <v>227</v>
      </c>
      <c r="H28" s="2" t="s">
        <v>14</v>
      </c>
      <c r="I28" s="2" t="s">
        <v>14</v>
      </c>
      <c r="J28" s="2" t="s">
        <v>14</v>
      </c>
      <c r="K28" s="2" t="s">
        <v>15</v>
      </c>
      <c r="L28" s="2" t="s">
        <v>15</v>
      </c>
      <c r="M28" s="2" t="s">
        <v>14</v>
      </c>
      <c r="N28" s="2" t="s">
        <v>16</v>
      </c>
      <c r="O28" s="2"/>
    </row>
    <row r="29" spans="1:15" x14ac:dyDescent="0.2">
      <c r="A29" s="1">
        <v>166</v>
      </c>
      <c r="B29" s="2" t="s">
        <v>75</v>
      </c>
      <c r="C29" s="2">
        <v>366996</v>
      </c>
      <c r="D29" s="2">
        <v>75371</v>
      </c>
      <c r="E29" s="2">
        <v>366157</v>
      </c>
      <c r="F29" s="2">
        <v>74613</v>
      </c>
      <c r="G29" s="2">
        <v>228</v>
      </c>
      <c r="H29" s="2" t="s">
        <v>15</v>
      </c>
      <c r="I29" s="2" t="s">
        <v>15</v>
      </c>
      <c r="J29" s="2" t="s">
        <v>15</v>
      </c>
      <c r="K29" s="2" t="s">
        <v>15</v>
      </c>
      <c r="L29" s="2" t="s">
        <v>15</v>
      </c>
      <c r="M29" s="2" t="s">
        <v>14</v>
      </c>
      <c r="N29" s="2" t="s">
        <v>16</v>
      </c>
      <c r="O29" s="2"/>
    </row>
    <row r="30" spans="1:15" x14ac:dyDescent="0.2">
      <c r="A30" s="1">
        <v>169</v>
      </c>
      <c r="B30" s="2" t="s">
        <v>78</v>
      </c>
      <c r="C30" s="2">
        <v>366917</v>
      </c>
      <c r="D30" s="2">
        <v>75507</v>
      </c>
      <c r="E30" s="2">
        <v>366066</v>
      </c>
      <c r="F30" s="2">
        <v>74725</v>
      </c>
      <c r="G30" s="2">
        <v>227</v>
      </c>
      <c r="H30" s="2" t="s">
        <v>14</v>
      </c>
      <c r="I30" s="2" t="s">
        <v>14</v>
      </c>
      <c r="J30" s="2" t="s">
        <v>14</v>
      </c>
      <c r="K30" s="2" t="s">
        <v>14</v>
      </c>
      <c r="L30" s="2" t="s">
        <v>15</v>
      </c>
      <c r="M30" s="2" t="s">
        <v>14</v>
      </c>
      <c r="N30" s="2" t="s">
        <v>16</v>
      </c>
      <c r="O30" s="2"/>
    </row>
    <row r="31" spans="1:15" x14ac:dyDescent="0.2">
      <c r="A31" s="1">
        <v>172</v>
      </c>
      <c r="B31" s="2" t="s">
        <v>81</v>
      </c>
      <c r="C31" s="2">
        <v>366854</v>
      </c>
      <c r="D31" s="2">
        <v>75647</v>
      </c>
      <c r="E31" s="2">
        <v>365970</v>
      </c>
      <c r="F31" s="2">
        <v>74831</v>
      </c>
      <c r="G31" s="2">
        <v>227</v>
      </c>
      <c r="H31" s="2" t="s">
        <v>15</v>
      </c>
      <c r="I31" s="2" t="s">
        <v>15</v>
      </c>
      <c r="J31" s="2" t="s">
        <v>14</v>
      </c>
      <c r="K31" s="2" t="s">
        <v>15</v>
      </c>
      <c r="L31" s="2" t="s">
        <v>15</v>
      </c>
      <c r="M31" s="2" t="s">
        <v>14</v>
      </c>
      <c r="N31" s="2" t="s">
        <v>16</v>
      </c>
      <c r="O31" s="2"/>
    </row>
    <row r="32" spans="1:15" x14ac:dyDescent="0.2">
      <c r="O32" s="2"/>
    </row>
    <row r="33" spans="15:15" x14ac:dyDescent="0.2">
      <c r="O33" s="2"/>
    </row>
    <row r="34" spans="15:15" x14ac:dyDescent="0.2">
      <c r="O34" s="2"/>
    </row>
    <row r="35" spans="15:15" x14ac:dyDescent="0.2">
      <c r="O35" s="2"/>
    </row>
    <row r="36" spans="15:15" x14ac:dyDescent="0.2">
      <c r="O36" s="2"/>
    </row>
    <row r="37" spans="15:15" x14ac:dyDescent="0.2">
      <c r="O37" s="2"/>
    </row>
    <row r="38" spans="15:15" x14ac:dyDescent="0.2">
      <c r="O38" s="2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A2" sqref="A2"/>
    </sheetView>
  </sheetViews>
  <sheetFormatPr defaultRowHeight="15" x14ac:dyDescent="0.2"/>
  <cols>
    <col min="1" max="1025" width="9.5546875"/>
  </cols>
  <sheetData>
    <row r="1" spans="1:2" x14ac:dyDescent="0.2">
      <c r="A1" t="s">
        <v>449</v>
      </c>
    </row>
    <row r="3" spans="1:2" x14ac:dyDescent="0.2">
      <c r="A3" t="s">
        <v>90</v>
      </c>
      <c r="B3" t="s">
        <v>435</v>
      </c>
    </row>
    <row r="4" spans="1:2" x14ac:dyDescent="0.2">
      <c r="A4" t="s">
        <v>91</v>
      </c>
      <c r="B4" t="s">
        <v>100</v>
      </c>
    </row>
    <row r="5" spans="1:2" x14ac:dyDescent="0.2">
      <c r="A5" t="s">
        <v>92</v>
      </c>
      <c r="B5" t="s">
        <v>101</v>
      </c>
    </row>
    <row r="6" spans="1:2" x14ac:dyDescent="0.2">
      <c r="A6" t="s">
        <v>93</v>
      </c>
      <c r="B6" t="s">
        <v>102</v>
      </c>
    </row>
    <row r="7" spans="1:2" x14ac:dyDescent="0.2">
      <c r="A7" t="s">
        <v>94</v>
      </c>
      <c r="B7" t="s">
        <v>103</v>
      </c>
    </row>
    <row r="8" spans="1:2" x14ac:dyDescent="0.2">
      <c r="A8" t="s">
        <v>95</v>
      </c>
      <c r="B8" t="s">
        <v>104</v>
      </c>
    </row>
    <row r="9" spans="1:2" x14ac:dyDescent="0.2">
      <c r="A9" t="s">
        <v>96</v>
      </c>
      <c r="B9" t="s">
        <v>105</v>
      </c>
    </row>
    <row r="10" spans="1:2" x14ac:dyDescent="0.2">
      <c r="A10" t="s">
        <v>97</v>
      </c>
      <c r="B10" t="s">
        <v>106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/>
  </sheetViews>
  <sheetFormatPr defaultRowHeight="15" x14ac:dyDescent="0.2"/>
  <cols>
    <col min="1" max="1" width="9.5546875"/>
    <col min="2" max="2" width="8.88671875" style="1"/>
    <col min="3" max="1026" width="9.5546875"/>
  </cols>
  <sheetData>
    <row r="1" spans="1:18" s="1" customFormat="1" x14ac:dyDescent="0.2">
      <c r="A1" s="1" t="s">
        <v>451</v>
      </c>
    </row>
    <row r="2" spans="1:18" s="1" customFormat="1" x14ac:dyDescent="0.2"/>
    <row r="3" spans="1:18" x14ac:dyDescent="0.2">
      <c r="A3" t="s">
        <v>0</v>
      </c>
      <c r="B3" s="1" t="s">
        <v>136</v>
      </c>
      <c r="C3" t="s">
        <v>90</v>
      </c>
      <c r="D3" t="s">
        <v>90</v>
      </c>
      <c r="E3" t="s">
        <v>91</v>
      </c>
      <c r="F3" t="s">
        <v>91</v>
      </c>
      <c r="G3" t="s">
        <v>92</v>
      </c>
      <c r="H3" t="s">
        <v>92</v>
      </c>
      <c r="I3" t="s">
        <v>93</v>
      </c>
      <c r="J3" t="s">
        <v>93</v>
      </c>
      <c r="K3" t="s">
        <v>94</v>
      </c>
      <c r="L3" t="s">
        <v>94</v>
      </c>
      <c r="M3" t="s">
        <v>95</v>
      </c>
      <c r="N3" t="s">
        <v>95</v>
      </c>
      <c r="O3" t="s">
        <v>96</v>
      </c>
      <c r="P3" t="s">
        <v>96</v>
      </c>
      <c r="Q3" t="s">
        <v>97</v>
      </c>
      <c r="R3" t="s">
        <v>97</v>
      </c>
    </row>
    <row r="4" spans="1:18" x14ac:dyDescent="0.2">
      <c r="C4" t="s">
        <v>98</v>
      </c>
      <c r="D4" t="s">
        <v>99</v>
      </c>
      <c r="E4" t="s">
        <v>98</v>
      </c>
      <c r="F4" t="s">
        <v>99</v>
      </c>
      <c r="G4" t="s">
        <v>98</v>
      </c>
      <c r="H4" t="s">
        <v>99</v>
      </c>
      <c r="I4" t="s">
        <v>98</v>
      </c>
      <c r="J4" t="s">
        <v>99</v>
      </c>
      <c r="K4" t="s">
        <v>98</v>
      </c>
      <c r="L4" t="s">
        <v>99</v>
      </c>
      <c r="M4" t="s">
        <v>98</v>
      </c>
      <c r="N4" t="s">
        <v>99</v>
      </c>
      <c r="O4" t="s">
        <v>98</v>
      </c>
      <c r="P4" t="s">
        <v>99</v>
      </c>
      <c r="Q4" t="s">
        <v>98</v>
      </c>
      <c r="R4" t="s">
        <v>99</v>
      </c>
    </row>
    <row r="5" spans="1:18" x14ac:dyDescent="0.2">
      <c r="A5" s="2" t="s">
        <v>17</v>
      </c>
      <c r="B5" s="1">
        <v>109</v>
      </c>
      <c r="O5">
        <v>68379</v>
      </c>
      <c r="P5">
        <v>73164</v>
      </c>
      <c r="Q5">
        <v>68370</v>
      </c>
      <c r="R5">
        <v>73156</v>
      </c>
    </row>
    <row r="6" spans="1:18" x14ac:dyDescent="0.2">
      <c r="A6" s="2" t="s">
        <v>19</v>
      </c>
      <c r="B6" s="1">
        <v>110</v>
      </c>
      <c r="M6">
        <v>68381</v>
      </c>
      <c r="N6">
        <v>73225</v>
      </c>
      <c r="O6">
        <v>68374</v>
      </c>
      <c r="P6">
        <v>73220</v>
      </c>
      <c r="Q6">
        <v>68369</v>
      </c>
      <c r="R6">
        <v>73218</v>
      </c>
    </row>
    <row r="7" spans="1:18" x14ac:dyDescent="0.2">
      <c r="A7" s="2" t="s">
        <v>22</v>
      </c>
      <c r="B7" s="1">
        <v>113</v>
      </c>
      <c r="M7">
        <v>68367</v>
      </c>
      <c r="N7">
        <v>73336</v>
      </c>
      <c r="O7">
        <v>68354</v>
      </c>
      <c r="P7">
        <v>73334</v>
      </c>
      <c r="Q7">
        <v>68349</v>
      </c>
      <c r="R7">
        <v>73333</v>
      </c>
    </row>
    <row r="8" spans="1:18" x14ac:dyDescent="0.2">
      <c r="A8" s="2" t="s">
        <v>24</v>
      </c>
      <c r="B8" s="1">
        <v>115</v>
      </c>
      <c r="K8">
        <v>68334</v>
      </c>
      <c r="L8">
        <v>73445</v>
      </c>
      <c r="M8">
        <v>68322</v>
      </c>
      <c r="N8">
        <v>73441</v>
      </c>
      <c r="O8">
        <v>68316</v>
      </c>
      <c r="P8">
        <v>73435</v>
      </c>
      <c r="Q8">
        <v>68310</v>
      </c>
      <c r="R8">
        <v>73434</v>
      </c>
    </row>
    <row r="9" spans="1:18" x14ac:dyDescent="0.2">
      <c r="A9" s="2" t="s">
        <v>26</v>
      </c>
      <c r="B9" s="1">
        <v>117</v>
      </c>
      <c r="K9">
        <v>68294</v>
      </c>
      <c r="L9">
        <v>73543</v>
      </c>
      <c r="M9">
        <v>68277</v>
      </c>
      <c r="N9">
        <v>73537</v>
      </c>
      <c r="O9">
        <v>68271</v>
      </c>
      <c r="P9">
        <v>73533</v>
      </c>
      <c r="Q9">
        <v>68265</v>
      </c>
      <c r="R9">
        <v>73534</v>
      </c>
    </row>
    <row r="10" spans="1:18" x14ac:dyDescent="0.2">
      <c r="A10" s="2" t="s">
        <v>28</v>
      </c>
      <c r="B10" s="1">
        <v>119</v>
      </c>
      <c r="K10">
        <v>68261</v>
      </c>
      <c r="L10">
        <v>73608</v>
      </c>
      <c r="M10">
        <v>68244</v>
      </c>
      <c r="N10">
        <v>73595</v>
      </c>
      <c r="O10">
        <v>68232</v>
      </c>
      <c r="P10">
        <v>73590</v>
      </c>
      <c r="Q10">
        <v>68230</v>
      </c>
      <c r="R10">
        <v>73589</v>
      </c>
    </row>
    <row r="11" spans="1:18" x14ac:dyDescent="0.2">
      <c r="A11" s="2" t="s">
        <v>30</v>
      </c>
      <c r="B11" s="1">
        <v>121</v>
      </c>
      <c r="E11">
        <v>68226</v>
      </c>
      <c r="F11">
        <v>73705</v>
      </c>
      <c r="G11">
        <v>68218</v>
      </c>
      <c r="H11">
        <v>73701</v>
      </c>
      <c r="I11">
        <v>68207</v>
      </c>
      <c r="J11">
        <v>73693</v>
      </c>
      <c r="K11">
        <v>68202</v>
      </c>
      <c r="L11">
        <v>73689</v>
      </c>
      <c r="M11">
        <v>68187</v>
      </c>
      <c r="N11">
        <v>73680</v>
      </c>
      <c r="O11">
        <v>68171</v>
      </c>
      <c r="P11">
        <v>73673</v>
      </c>
      <c r="Q11">
        <v>68167</v>
      </c>
      <c r="R11">
        <v>73671</v>
      </c>
    </row>
    <row r="12" spans="1:18" x14ac:dyDescent="0.2">
      <c r="A12" s="2" t="s">
        <v>33</v>
      </c>
      <c r="B12" s="1">
        <v>124</v>
      </c>
      <c r="E12">
        <v>68152</v>
      </c>
      <c r="F12">
        <v>73807</v>
      </c>
      <c r="G12">
        <v>68138</v>
      </c>
      <c r="H12">
        <v>73796</v>
      </c>
      <c r="I12">
        <v>68129</v>
      </c>
      <c r="J12">
        <v>73790</v>
      </c>
      <c r="K12">
        <v>68119</v>
      </c>
      <c r="L12">
        <v>73783</v>
      </c>
      <c r="M12">
        <v>68107</v>
      </c>
      <c r="N12">
        <v>73771</v>
      </c>
      <c r="O12">
        <v>68096</v>
      </c>
      <c r="P12">
        <v>73765</v>
      </c>
      <c r="Q12">
        <v>68091</v>
      </c>
      <c r="R12">
        <v>73762</v>
      </c>
    </row>
    <row r="13" spans="1:18" x14ac:dyDescent="0.2">
      <c r="A13" s="2" t="s">
        <v>34</v>
      </c>
      <c r="B13" s="1">
        <v>125</v>
      </c>
      <c r="E13">
        <v>68118</v>
      </c>
      <c r="F13">
        <v>73844</v>
      </c>
      <c r="G13">
        <v>68106</v>
      </c>
      <c r="H13">
        <v>73830</v>
      </c>
      <c r="I13">
        <v>68098</v>
      </c>
      <c r="J13">
        <v>73824</v>
      </c>
      <c r="K13">
        <v>68090</v>
      </c>
      <c r="L13">
        <v>73814</v>
      </c>
      <c r="M13">
        <v>68080</v>
      </c>
      <c r="N13">
        <v>73804</v>
      </c>
      <c r="O13">
        <v>68067</v>
      </c>
      <c r="P13">
        <v>73797</v>
      </c>
      <c r="Q13">
        <v>68056</v>
      </c>
      <c r="R13">
        <v>73801</v>
      </c>
    </row>
    <row r="14" spans="1:18" x14ac:dyDescent="0.2">
      <c r="A14" s="2" t="s">
        <v>36</v>
      </c>
      <c r="B14" s="1">
        <v>127</v>
      </c>
      <c r="E14">
        <v>68058</v>
      </c>
      <c r="F14">
        <v>73921</v>
      </c>
      <c r="G14">
        <v>68042</v>
      </c>
      <c r="H14">
        <v>73903</v>
      </c>
      <c r="I14">
        <v>68034</v>
      </c>
      <c r="J14">
        <v>73896</v>
      </c>
      <c r="K14">
        <v>68028</v>
      </c>
      <c r="L14">
        <v>73888</v>
      </c>
      <c r="M14">
        <v>68014</v>
      </c>
      <c r="N14">
        <v>73876</v>
      </c>
      <c r="O14">
        <v>68003</v>
      </c>
      <c r="P14">
        <v>73866</v>
      </c>
      <c r="Q14">
        <v>68001</v>
      </c>
      <c r="R14">
        <v>73865</v>
      </c>
    </row>
    <row r="15" spans="1:18" x14ac:dyDescent="0.2">
      <c r="A15" s="2" t="s">
        <v>38</v>
      </c>
      <c r="B15" s="1">
        <v>129</v>
      </c>
      <c r="E15">
        <v>67992</v>
      </c>
      <c r="F15">
        <v>73982</v>
      </c>
      <c r="G15">
        <v>67978</v>
      </c>
      <c r="H15">
        <v>73972</v>
      </c>
      <c r="I15">
        <v>67972</v>
      </c>
      <c r="J15">
        <v>73964</v>
      </c>
      <c r="K15">
        <v>67963</v>
      </c>
      <c r="L15">
        <v>73956</v>
      </c>
      <c r="M15">
        <v>67952</v>
      </c>
      <c r="N15">
        <v>73945</v>
      </c>
      <c r="O15">
        <v>67941</v>
      </c>
      <c r="P15">
        <v>73933</v>
      </c>
      <c r="Q15">
        <v>67940</v>
      </c>
      <c r="R15">
        <v>73930</v>
      </c>
    </row>
    <row r="16" spans="1:18" x14ac:dyDescent="0.2">
      <c r="A16" s="2" t="s">
        <v>40</v>
      </c>
      <c r="B16" s="1">
        <v>131</v>
      </c>
      <c r="C16">
        <v>67939</v>
      </c>
      <c r="D16">
        <v>74066</v>
      </c>
      <c r="E16">
        <v>67929</v>
      </c>
      <c r="F16">
        <v>74053</v>
      </c>
      <c r="G16">
        <v>67920</v>
      </c>
      <c r="H16">
        <v>74045</v>
      </c>
      <c r="I16">
        <v>67908</v>
      </c>
      <c r="J16">
        <v>74032</v>
      </c>
      <c r="K16">
        <v>67895</v>
      </c>
      <c r="L16">
        <v>74024</v>
      </c>
      <c r="M16">
        <v>67890</v>
      </c>
      <c r="N16">
        <v>74016</v>
      </c>
      <c r="O16">
        <v>67880</v>
      </c>
      <c r="P16">
        <v>74002</v>
      </c>
      <c r="Q16">
        <v>67880</v>
      </c>
      <c r="R16">
        <v>73996</v>
      </c>
    </row>
    <row r="17" spans="1:18" x14ac:dyDescent="0.2">
      <c r="A17" s="2" t="s">
        <v>42</v>
      </c>
      <c r="B17" s="1">
        <v>133</v>
      </c>
      <c r="C17">
        <v>67895</v>
      </c>
      <c r="D17">
        <v>74116</v>
      </c>
      <c r="E17">
        <v>67886</v>
      </c>
      <c r="F17">
        <v>74109</v>
      </c>
      <c r="G17">
        <v>67868</v>
      </c>
      <c r="H17">
        <v>74093</v>
      </c>
      <c r="I17">
        <v>67857</v>
      </c>
      <c r="J17">
        <v>74083</v>
      </c>
      <c r="K17">
        <v>67847</v>
      </c>
      <c r="L17">
        <v>74073</v>
      </c>
      <c r="M17">
        <v>67840</v>
      </c>
      <c r="N17">
        <v>74069</v>
      </c>
      <c r="O17">
        <v>67832</v>
      </c>
      <c r="P17">
        <v>74058</v>
      </c>
      <c r="Q17">
        <v>67827</v>
      </c>
      <c r="R17">
        <v>74053</v>
      </c>
    </row>
    <row r="18" spans="1:18" x14ac:dyDescent="0.2">
      <c r="A18" s="2" t="s">
        <v>45</v>
      </c>
      <c r="B18" s="1">
        <v>136</v>
      </c>
      <c r="C18">
        <v>67810</v>
      </c>
      <c r="D18">
        <v>74211</v>
      </c>
      <c r="E18">
        <v>67800</v>
      </c>
      <c r="F18">
        <v>74198</v>
      </c>
      <c r="G18">
        <v>67787</v>
      </c>
      <c r="H18">
        <v>74184</v>
      </c>
      <c r="I18">
        <v>67776</v>
      </c>
      <c r="J18">
        <v>74173</v>
      </c>
      <c r="K18">
        <v>67764</v>
      </c>
      <c r="L18">
        <v>74166</v>
      </c>
      <c r="M18">
        <v>67755</v>
      </c>
      <c r="N18">
        <v>74159</v>
      </c>
      <c r="O18">
        <v>67747</v>
      </c>
      <c r="P18">
        <v>74152</v>
      </c>
      <c r="Q18">
        <v>67742</v>
      </c>
      <c r="R18">
        <v>74149</v>
      </c>
    </row>
    <row r="19" spans="1:18" x14ac:dyDescent="0.2">
      <c r="A19" s="2" t="s">
        <v>47</v>
      </c>
      <c r="B19" s="1">
        <v>138</v>
      </c>
      <c r="C19">
        <v>67755</v>
      </c>
      <c r="D19">
        <v>74275</v>
      </c>
      <c r="E19">
        <v>67746</v>
      </c>
      <c r="F19">
        <v>74260</v>
      </c>
      <c r="G19">
        <v>67729</v>
      </c>
      <c r="H19">
        <v>74248</v>
      </c>
      <c r="I19">
        <v>67721</v>
      </c>
      <c r="J19">
        <v>74237</v>
      </c>
      <c r="K19">
        <v>67709</v>
      </c>
      <c r="L19">
        <v>74233</v>
      </c>
      <c r="M19">
        <v>67698</v>
      </c>
      <c r="N19">
        <v>74224</v>
      </c>
      <c r="O19">
        <v>67689</v>
      </c>
      <c r="P19">
        <v>74216</v>
      </c>
      <c r="Q19">
        <v>67685</v>
      </c>
      <c r="R19">
        <v>74215</v>
      </c>
    </row>
    <row r="20" spans="1:18" x14ac:dyDescent="0.2">
      <c r="A20" s="2" t="s">
        <v>49</v>
      </c>
      <c r="B20" s="1">
        <v>140</v>
      </c>
      <c r="C20">
        <v>67696</v>
      </c>
      <c r="D20">
        <v>74333</v>
      </c>
      <c r="E20">
        <v>67688</v>
      </c>
      <c r="F20">
        <v>74321</v>
      </c>
      <c r="G20">
        <v>67673</v>
      </c>
      <c r="H20">
        <v>74313</v>
      </c>
      <c r="I20">
        <v>67662</v>
      </c>
      <c r="J20">
        <v>74300</v>
      </c>
      <c r="K20">
        <v>67652</v>
      </c>
      <c r="L20">
        <v>74295</v>
      </c>
      <c r="M20">
        <v>67642</v>
      </c>
      <c r="N20">
        <v>74289</v>
      </c>
      <c r="O20">
        <v>67634</v>
      </c>
      <c r="P20">
        <v>74280</v>
      </c>
      <c r="Q20">
        <v>67629</v>
      </c>
      <c r="R20">
        <v>74277</v>
      </c>
    </row>
    <row r="21" spans="1:18" x14ac:dyDescent="0.2">
      <c r="A21" s="2" t="s">
        <v>51</v>
      </c>
      <c r="B21" s="1">
        <v>142</v>
      </c>
      <c r="C21">
        <v>67626</v>
      </c>
      <c r="D21">
        <v>74420</v>
      </c>
      <c r="E21">
        <v>67610</v>
      </c>
      <c r="F21">
        <v>74413</v>
      </c>
      <c r="G21">
        <v>67598</v>
      </c>
      <c r="H21">
        <v>74396</v>
      </c>
      <c r="I21">
        <v>67587</v>
      </c>
      <c r="J21">
        <v>74387</v>
      </c>
      <c r="K21">
        <v>67576</v>
      </c>
      <c r="L21">
        <v>74380</v>
      </c>
      <c r="M21">
        <v>67568</v>
      </c>
      <c r="N21">
        <v>74374</v>
      </c>
      <c r="O21">
        <v>67559</v>
      </c>
      <c r="P21">
        <v>74367</v>
      </c>
      <c r="Q21">
        <v>67557</v>
      </c>
      <c r="R21">
        <v>74361</v>
      </c>
    </row>
    <row r="22" spans="1:18" x14ac:dyDescent="0.2">
      <c r="A22" s="2" t="s">
        <v>53</v>
      </c>
      <c r="B22" s="1">
        <v>144</v>
      </c>
      <c r="C22">
        <v>67583</v>
      </c>
      <c r="D22">
        <v>74468</v>
      </c>
      <c r="E22">
        <v>67467</v>
      </c>
      <c r="F22">
        <v>74460</v>
      </c>
      <c r="G22">
        <v>67552</v>
      </c>
      <c r="H22">
        <v>74448</v>
      </c>
      <c r="I22">
        <v>67542</v>
      </c>
      <c r="J22">
        <v>74439</v>
      </c>
      <c r="K22">
        <v>67530</v>
      </c>
      <c r="L22">
        <v>74430</v>
      </c>
      <c r="M22">
        <v>67522</v>
      </c>
      <c r="N22">
        <v>74425</v>
      </c>
      <c r="O22">
        <v>67512</v>
      </c>
      <c r="P22">
        <v>74419</v>
      </c>
      <c r="Q22">
        <v>67505</v>
      </c>
      <c r="R22">
        <v>74419</v>
      </c>
    </row>
    <row r="23" spans="1:18" x14ac:dyDescent="0.2">
      <c r="A23" s="2" t="s">
        <v>55</v>
      </c>
      <c r="B23" s="1">
        <v>146</v>
      </c>
      <c r="C23">
        <v>67523</v>
      </c>
      <c r="D23">
        <v>74533</v>
      </c>
      <c r="E23">
        <v>67510</v>
      </c>
      <c r="F23">
        <v>74521</v>
      </c>
      <c r="G23">
        <v>67500</v>
      </c>
      <c r="H23">
        <v>74509</v>
      </c>
      <c r="I23">
        <v>67487</v>
      </c>
      <c r="J23">
        <v>74499</v>
      </c>
      <c r="K23">
        <v>67477</v>
      </c>
      <c r="L23">
        <v>74493</v>
      </c>
      <c r="M23">
        <v>67471</v>
      </c>
      <c r="N23">
        <v>74485</v>
      </c>
      <c r="O23">
        <v>67463</v>
      </c>
      <c r="P23">
        <v>74479</v>
      </c>
      <c r="Q23">
        <v>67457</v>
      </c>
      <c r="R23">
        <v>74472</v>
      </c>
    </row>
    <row r="24" spans="1:18" x14ac:dyDescent="0.2">
      <c r="A24" s="2" t="s">
        <v>57</v>
      </c>
      <c r="B24" s="1">
        <v>148</v>
      </c>
      <c r="C24">
        <v>67456</v>
      </c>
      <c r="D24">
        <v>74604</v>
      </c>
      <c r="E24">
        <v>67443</v>
      </c>
      <c r="F24">
        <v>74596</v>
      </c>
      <c r="G24">
        <v>67430</v>
      </c>
      <c r="H24">
        <v>74586</v>
      </c>
      <c r="I24">
        <v>67417</v>
      </c>
      <c r="J24">
        <v>74574</v>
      </c>
      <c r="K24">
        <v>67409</v>
      </c>
      <c r="L24">
        <v>74568</v>
      </c>
      <c r="M24">
        <v>67400</v>
      </c>
      <c r="N24">
        <v>74564</v>
      </c>
      <c r="O24">
        <v>67393</v>
      </c>
      <c r="P24">
        <v>74555</v>
      </c>
      <c r="Q24">
        <v>67390</v>
      </c>
      <c r="R24">
        <v>74548</v>
      </c>
    </row>
    <row r="25" spans="1:18" x14ac:dyDescent="0.2">
      <c r="A25" s="2" t="s">
        <v>60</v>
      </c>
      <c r="B25" s="1">
        <v>151</v>
      </c>
      <c r="C25">
        <v>67359</v>
      </c>
      <c r="D25">
        <v>74713</v>
      </c>
      <c r="E25">
        <v>67343</v>
      </c>
      <c r="F25">
        <v>74703</v>
      </c>
      <c r="G25">
        <v>67333</v>
      </c>
      <c r="H25">
        <v>74696</v>
      </c>
      <c r="I25">
        <v>67323</v>
      </c>
      <c r="J25">
        <v>74682</v>
      </c>
      <c r="K25">
        <v>67314</v>
      </c>
      <c r="L25">
        <v>74674</v>
      </c>
      <c r="M25">
        <v>67364</v>
      </c>
      <c r="N25">
        <v>74669</v>
      </c>
      <c r="O25">
        <v>67297</v>
      </c>
      <c r="P25">
        <v>74662</v>
      </c>
      <c r="Q25">
        <v>67293</v>
      </c>
      <c r="R25">
        <v>74658</v>
      </c>
    </row>
    <row r="26" spans="1:18" x14ac:dyDescent="0.2">
      <c r="A26" s="2" t="s">
        <v>64</v>
      </c>
      <c r="B26" s="1">
        <v>155</v>
      </c>
      <c r="C26">
        <v>67224</v>
      </c>
      <c r="D26">
        <v>74858</v>
      </c>
      <c r="E26">
        <v>67209</v>
      </c>
      <c r="F26">
        <v>74854</v>
      </c>
      <c r="G26">
        <v>67199</v>
      </c>
      <c r="H26">
        <v>74843</v>
      </c>
      <c r="I26">
        <v>67189</v>
      </c>
      <c r="J26">
        <v>74834</v>
      </c>
      <c r="K26">
        <v>67181</v>
      </c>
      <c r="L26">
        <v>74626</v>
      </c>
      <c r="M26">
        <v>67172</v>
      </c>
      <c r="N26">
        <v>74817</v>
      </c>
      <c r="O26">
        <v>67161</v>
      </c>
      <c r="P26">
        <v>74809</v>
      </c>
      <c r="Q26">
        <v>67158</v>
      </c>
      <c r="R26">
        <v>74809</v>
      </c>
    </row>
    <row r="27" spans="1:18" x14ac:dyDescent="0.2">
      <c r="A27" s="2" t="s">
        <v>67</v>
      </c>
      <c r="B27" s="1">
        <v>158</v>
      </c>
      <c r="C27">
        <v>67132</v>
      </c>
      <c r="D27">
        <v>74969</v>
      </c>
      <c r="E27">
        <v>67115</v>
      </c>
      <c r="F27">
        <v>74955</v>
      </c>
      <c r="G27">
        <v>67105</v>
      </c>
      <c r="H27">
        <v>74949</v>
      </c>
      <c r="I27">
        <v>67093</v>
      </c>
      <c r="J27">
        <v>74937</v>
      </c>
      <c r="K27">
        <v>67084</v>
      </c>
      <c r="L27">
        <v>74929</v>
      </c>
      <c r="M27">
        <v>67077</v>
      </c>
      <c r="N27">
        <v>74922</v>
      </c>
      <c r="O27">
        <v>67067</v>
      </c>
      <c r="P27">
        <v>74913</v>
      </c>
      <c r="Q27">
        <v>67064</v>
      </c>
      <c r="R27">
        <v>74911</v>
      </c>
    </row>
    <row r="28" spans="1:18" x14ac:dyDescent="0.2">
      <c r="A28" s="2" t="s">
        <v>70</v>
      </c>
      <c r="B28" s="1">
        <v>161</v>
      </c>
      <c r="C28">
        <v>67023</v>
      </c>
      <c r="D28">
        <v>75085</v>
      </c>
      <c r="E28">
        <v>67008</v>
      </c>
      <c r="F28">
        <v>75076</v>
      </c>
      <c r="G28">
        <v>66997</v>
      </c>
      <c r="H28">
        <v>75065</v>
      </c>
      <c r="I28">
        <v>66989</v>
      </c>
      <c r="J28">
        <v>75057</v>
      </c>
      <c r="K28">
        <v>66976</v>
      </c>
      <c r="L28">
        <v>75048</v>
      </c>
      <c r="M28">
        <v>66969</v>
      </c>
      <c r="N28">
        <v>75041</v>
      </c>
      <c r="O28">
        <v>66956</v>
      </c>
      <c r="P28">
        <v>75032</v>
      </c>
      <c r="Q28">
        <v>66954</v>
      </c>
      <c r="R28">
        <v>75027</v>
      </c>
    </row>
    <row r="29" spans="1:18" x14ac:dyDescent="0.2">
      <c r="A29" s="2" t="s">
        <v>73</v>
      </c>
      <c r="B29" s="1">
        <v>164</v>
      </c>
      <c r="C29">
        <v>66932</v>
      </c>
      <c r="D29">
        <v>75182</v>
      </c>
      <c r="E29">
        <v>66920</v>
      </c>
      <c r="F29">
        <v>75169</v>
      </c>
      <c r="G29">
        <v>66910</v>
      </c>
      <c r="H29">
        <v>75156</v>
      </c>
      <c r="I29">
        <v>66901</v>
      </c>
      <c r="J29">
        <v>75147</v>
      </c>
      <c r="K29">
        <v>66890</v>
      </c>
      <c r="L29">
        <v>75138</v>
      </c>
      <c r="M29">
        <v>66886</v>
      </c>
      <c r="N29">
        <v>75131</v>
      </c>
      <c r="O29">
        <v>66876</v>
      </c>
      <c r="P29">
        <v>75125</v>
      </c>
      <c r="Q29">
        <v>66871</v>
      </c>
      <c r="R29">
        <v>75118</v>
      </c>
    </row>
    <row r="30" spans="1:18" x14ac:dyDescent="0.2">
      <c r="A30" s="2" t="s">
        <v>75</v>
      </c>
      <c r="B30" s="1">
        <v>166</v>
      </c>
      <c r="C30">
        <v>66860</v>
      </c>
      <c r="D30">
        <v>75247</v>
      </c>
      <c r="E30">
        <v>66853</v>
      </c>
      <c r="F30">
        <v>75237</v>
      </c>
      <c r="G30">
        <v>66843</v>
      </c>
      <c r="H30">
        <v>75230</v>
      </c>
      <c r="I30">
        <v>66832</v>
      </c>
      <c r="J30">
        <v>75218</v>
      </c>
      <c r="K30">
        <v>66824</v>
      </c>
      <c r="L30">
        <v>75212</v>
      </c>
      <c r="M30">
        <v>66817</v>
      </c>
      <c r="N30">
        <v>75203</v>
      </c>
      <c r="O30">
        <v>66805</v>
      </c>
      <c r="P30">
        <v>75196</v>
      </c>
      <c r="Q30">
        <v>66802</v>
      </c>
      <c r="R30">
        <v>75190</v>
      </c>
    </row>
    <row r="31" spans="1:18" x14ac:dyDescent="0.2">
      <c r="A31" s="2" t="s">
        <v>78</v>
      </c>
      <c r="B31" s="1">
        <v>169</v>
      </c>
      <c r="C31">
        <v>66763</v>
      </c>
      <c r="D31">
        <v>75360</v>
      </c>
      <c r="E31">
        <v>66749</v>
      </c>
      <c r="F31">
        <v>75350</v>
      </c>
      <c r="G31">
        <v>66736</v>
      </c>
      <c r="H31">
        <v>75341</v>
      </c>
      <c r="I31">
        <v>66729</v>
      </c>
      <c r="J31">
        <v>75332</v>
      </c>
      <c r="K31">
        <v>66717</v>
      </c>
      <c r="L31">
        <v>75323</v>
      </c>
      <c r="M31">
        <v>66710</v>
      </c>
      <c r="N31">
        <v>75316</v>
      </c>
      <c r="O31">
        <v>66702</v>
      </c>
      <c r="P31">
        <v>75308</v>
      </c>
      <c r="Q31">
        <v>66697</v>
      </c>
      <c r="R31">
        <v>75303</v>
      </c>
    </row>
    <row r="32" spans="1:18" x14ac:dyDescent="0.2">
      <c r="A32" s="2" t="s">
        <v>81</v>
      </c>
      <c r="B32" s="1">
        <v>172</v>
      </c>
      <c r="C32">
        <v>66660</v>
      </c>
      <c r="D32">
        <v>75464</v>
      </c>
      <c r="E32">
        <v>66646</v>
      </c>
      <c r="F32">
        <v>75453</v>
      </c>
      <c r="G32">
        <v>66634</v>
      </c>
      <c r="H32">
        <v>75440</v>
      </c>
      <c r="I32">
        <v>66627</v>
      </c>
      <c r="J32">
        <v>75434</v>
      </c>
      <c r="K32">
        <v>66618</v>
      </c>
      <c r="L32">
        <v>75426</v>
      </c>
      <c r="M32">
        <v>66609</v>
      </c>
      <c r="N32">
        <v>75420</v>
      </c>
      <c r="O32">
        <v>66602</v>
      </c>
      <c r="P32">
        <v>75408</v>
      </c>
      <c r="Q32">
        <v>66596</v>
      </c>
      <c r="R32">
        <v>75406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Roman,Regular"&amp;A</oddHeader>
    <oddFooter>&amp;C&amp;"Times New Roman,Regular"Page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4"/>
  <sheetViews>
    <sheetView zoomScaleNormal="100" workbookViewId="0">
      <selection activeCell="A2" sqref="A2"/>
    </sheetView>
  </sheetViews>
  <sheetFormatPr defaultRowHeight="15" x14ac:dyDescent="0.2"/>
  <cols>
    <col min="1" max="16384" width="8.88671875" style="1"/>
  </cols>
  <sheetData>
    <row r="1" spans="1:5" x14ac:dyDescent="0.2">
      <c r="A1" s="1" t="s">
        <v>450</v>
      </c>
    </row>
    <row r="3" spans="1:5" x14ac:dyDescent="0.2">
      <c r="A3" s="1" t="s">
        <v>136</v>
      </c>
      <c r="B3" s="1" t="s">
        <v>137</v>
      </c>
      <c r="C3" s="1" t="s">
        <v>135</v>
      </c>
      <c r="D3" s="1" t="s">
        <v>98</v>
      </c>
      <c r="E3" s="1" t="s">
        <v>99</v>
      </c>
    </row>
    <row r="4" spans="1:5" x14ac:dyDescent="0.2">
      <c r="A4" s="1">
        <v>109</v>
      </c>
      <c r="B4" s="1" t="s">
        <v>96</v>
      </c>
      <c r="C4" s="1" t="s">
        <v>138</v>
      </c>
      <c r="D4" s="1">
        <v>368379</v>
      </c>
      <c r="E4" s="1">
        <v>73164</v>
      </c>
    </row>
    <row r="5" spans="1:5" x14ac:dyDescent="0.2">
      <c r="A5" s="1">
        <v>109</v>
      </c>
      <c r="B5" s="1" t="s">
        <v>97</v>
      </c>
      <c r="C5" s="1" t="s">
        <v>139</v>
      </c>
      <c r="D5" s="1">
        <v>368370</v>
      </c>
      <c r="E5" s="1">
        <v>73156</v>
      </c>
    </row>
    <row r="6" spans="1:5" x14ac:dyDescent="0.2">
      <c r="A6" s="1">
        <v>110</v>
      </c>
      <c r="B6" s="1" t="s">
        <v>95</v>
      </c>
      <c r="C6" s="1" t="s">
        <v>140</v>
      </c>
      <c r="D6" s="1">
        <v>368381</v>
      </c>
      <c r="E6" s="1">
        <v>73225</v>
      </c>
    </row>
    <row r="7" spans="1:5" x14ac:dyDescent="0.2">
      <c r="A7" s="1">
        <v>110</v>
      </c>
      <c r="B7" s="1" t="s">
        <v>96</v>
      </c>
      <c r="C7" s="1" t="s">
        <v>141</v>
      </c>
      <c r="D7" s="1">
        <v>368374</v>
      </c>
      <c r="E7" s="1">
        <v>73220</v>
      </c>
    </row>
    <row r="8" spans="1:5" x14ac:dyDescent="0.2">
      <c r="A8" s="1">
        <v>110</v>
      </c>
      <c r="B8" s="1" t="s">
        <v>97</v>
      </c>
      <c r="C8" s="1" t="s">
        <v>142</v>
      </c>
      <c r="D8" s="1">
        <v>368369</v>
      </c>
      <c r="E8" s="1">
        <v>73218</v>
      </c>
    </row>
    <row r="9" spans="1:5" x14ac:dyDescent="0.2">
      <c r="A9" s="1">
        <v>113</v>
      </c>
      <c r="B9" s="1" t="s">
        <v>95</v>
      </c>
      <c r="C9" s="1" t="s">
        <v>143</v>
      </c>
      <c r="D9" s="1">
        <v>368367</v>
      </c>
      <c r="E9" s="1">
        <v>73336</v>
      </c>
    </row>
    <row r="10" spans="1:5" x14ac:dyDescent="0.2">
      <c r="A10" s="1">
        <v>113</v>
      </c>
      <c r="B10" s="1" t="s">
        <v>96</v>
      </c>
      <c r="C10" s="1" t="s">
        <v>144</v>
      </c>
      <c r="D10" s="1">
        <v>368354</v>
      </c>
      <c r="E10" s="1">
        <v>73334</v>
      </c>
    </row>
    <row r="11" spans="1:5" x14ac:dyDescent="0.2">
      <c r="A11" s="1">
        <v>113</v>
      </c>
      <c r="B11" s="1" t="s">
        <v>97</v>
      </c>
      <c r="C11" s="1" t="s">
        <v>145</v>
      </c>
      <c r="D11" s="1">
        <v>368349</v>
      </c>
      <c r="E11" s="1">
        <v>73333</v>
      </c>
    </row>
    <row r="12" spans="1:5" x14ac:dyDescent="0.2">
      <c r="A12" s="1">
        <v>115</v>
      </c>
      <c r="B12" s="1" t="s">
        <v>94</v>
      </c>
      <c r="C12" s="1" t="s">
        <v>146</v>
      </c>
      <c r="D12" s="1">
        <v>368334</v>
      </c>
      <c r="E12" s="1">
        <v>73445</v>
      </c>
    </row>
    <row r="13" spans="1:5" x14ac:dyDescent="0.2">
      <c r="A13" s="1">
        <v>115</v>
      </c>
      <c r="B13" s="1" t="s">
        <v>95</v>
      </c>
      <c r="C13" s="1" t="s">
        <v>147</v>
      </c>
      <c r="D13" s="1">
        <v>368322</v>
      </c>
      <c r="E13" s="1">
        <v>73441</v>
      </c>
    </row>
    <row r="14" spans="1:5" x14ac:dyDescent="0.2">
      <c r="A14" s="1">
        <v>115</v>
      </c>
      <c r="B14" s="1" t="s">
        <v>96</v>
      </c>
      <c r="C14" s="1" t="s">
        <v>148</v>
      </c>
      <c r="D14" s="1">
        <v>368316</v>
      </c>
      <c r="E14" s="1">
        <v>73435</v>
      </c>
    </row>
    <row r="15" spans="1:5" x14ac:dyDescent="0.2">
      <c r="A15" s="1">
        <v>115</v>
      </c>
      <c r="B15" s="1" t="s">
        <v>97</v>
      </c>
      <c r="C15" s="1" t="s">
        <v>149</v>
      </c>
      <c r="D15" s="1">
        <v>368310</v>
      </c>
      <c r="E15" s="1">
        <v>73434</v>
      </c>
    </row>
    <row r="16" spans="1:5" x14ac:dyDescent="0.2">
      <c r="A16" s="1">
        <v>117</v>
      </c>
      <c r="B16" s="1" t="s">
        <v>94</v>
      </c>
      <c r="C16" s="1" t="s">
        <v>150</v>
      </c>
      <c r="D16" s="1">
        <v>368294</v>
      </c>
      <c r="E16" s="1">
        <v>73543</v>
      </c>
    </row>
    <row r="17" spans="1:5" x14ac:dyDescent="0.2">
      <c r="A17" s="1">
        <v>117</v>
      </c>
      <c r="B17" s="1" t="s">
        <v>95</v>
      </c>
      <c r="C17" s="1" t="s">
        <v>151</v>
      </c>
      <c r="D17" s="1">
        <v>368277</v>
      </c>
      <c r="E17" s="1">
        <v>73537</v>
      </c>
    </row>
    <row r="18" spans="1:5" x14ac:dyDescent="0.2">
      <c r="A18" s="1">
        <v>117</v>
      </c>
      <c r="B18" s="1" t="s">
        <v>96</v>
      </c>
      <c r="C18" s="1" t="s">
        <v>152</v>
      </c>
      <c r="D18" s="1">
        <v>368271</v>
      </c>
      <c r="E18" s="1">
        <v>73533</v>
      </c>
    </row>
    <row r="19" spans="1:5" x14ac:dyDescent="0.2">
      <c r="A19" s="1">
        <v>117</v>
      </c>
      <c r="B19" s="1" t="s">
        <v>97</v>
      </c>
      <c r="C19" s="1" t="s">
        <v>153</v>
      </c>
      <c r="D19" s="1">
        <v>368265</v>
      </c>
      <c r="E19" s="1">
        <v>73534</v>
      </c>
    </row>
    <row r="20" spans="1:5" x14ac:dyDescent="0.2">
      <c r="A20" s="1">
        <v>119</v>
      </c>
      <c r="B20" s="1" t="s">
        <v>94</v>
      </c>
      <c r="C20" s="1" t="s">
        <v>154</v>
      </c>
      <c r="D20" s="1">
        <v>368261</v>
      </c>
      <c r="E20" s="1">
        <v>73608</v>
      </c>
    </row>
    <row r="21" spans="1:5" x14ac:dyDescent="0.2">
      <c r="A21" s="1">
        <v>119</v>
      </c>
      <c r="B21" s="1" t="s">
        <v>95</v>
      </c>
      <c r="C21" s="1" t="s">
        <v>155</v>
      </c>
      <c r="D21" s="1">
        <v>368244</v>
      </c>
      <c r="E21" s="1">
        <v>73595</v>
      </c>
    </row>
    <row r="22" spans="1:5" x14ac:dyDescent="0.2">
      <c r="A22" s="1">
        <v>119</v>
      </c>
      <c r="B22" s="1" t="s">
        <v>96</v>
      </c>
      <c r="C22" s="1" t="s">
        <v>156</v>
      </c>
      <c r="D22" s="1">
        <v>368232</v>
      </c>
      <c r="E22" s="1">
        <v>73590</v>
      </c>
    </row>
    <row r="23" spans="1:5" x14ac:dyDescent="0.2">
      <c r="A23" s="1">
        <v>119</v>
      </c>
      <c r="B23" s="1" t="s">
        <v>97</v>
      </c>
      <c r="C23" s="1" t="s">
        <v>157</v>
      </c>
      <c r="D23" s="1">
        <v>368230</v>
      </c>
      <c r="E23" s="1">
        <v>73589</v>
      </c>
    </row>
    <row r="24" spans="1:5" x14ac:dyDescent="0.2">
      <c r="A24" s="1">
        <v>121</v>
      </c>
      <c r="B24" s="1" t="s">
        <v>91</v>
      </c>
      <c r="C24" s="1" t="s">
        <v>158</v>
      </c>
      <c r="D24" s="1">
        <v>368226</v>
      </c>
      <c r="E24" s="1">
        <v>73705</v>
      </c>
    </row>
    <row r="25" spans="1:5" x14ac:dyDescent="0.2">
      <c r="A25" s="1">
        <v>121</v>
      </c>
      <c r="B25" s="1" t="s">
        <v>92</v>
      </c>
      <c r="C25" s="1" t="s">
        <v>159</v>
      </c>
      <c r="D25" s="1">
        <v>368218</v>
      </c>
      <c r="E25" s="1">
        <v>73701</v>
      </c>
    </row>
    <row r="26" spans="1:5" x14ac:dyDescent="0.2">
      <c r="A26" s="1">
        <v>121</v>
      </c>
      <c r="B26" s="1" t="s">
        <v>93</v>
      </c>
      <c r="C26" s="1" t="s">
        <v>160</v>
      </c>
      <c r="D26" s="1">
        <v>368207</v>
      </c>
      <c r="E26" s="1">
        <v>73693</v>
      </c>
    </row>
    <row r="27" spans="1:5" x14ac:dyDescent="0.2">
      <c r="A27" s="1">
        <v>121</v>
      </c>
      <c r="B27" s="1" t="s">
        <v>94</v>
      </c>
      <c r="C27" s="1" t="s">
        <v>161</v>
      </c>
      <c r="D27" s="1">
        <v>368202</v>
      </c>
      <c r="E27" s="1">
        <v>73689</v>
      </c>
    </row>
    <row r="28" spans="1:5" x14ac:dyDescent="0.2">
      <c r="A28" s="1">
        <v>121</v>
      </c>
      <c r="B28" s="1" t="s">
        <v>95</v>
      </c>
      <c r="C28" s="1" t="s">
        <v>162</v>
      </c>
      <c r="D28" s="1">
        <v>368187</v>
      </c>
      <c r="E28" s="1">
        <v>73680</v>
      </c>
    </row>
    <row r="29" spans="1:5" x14ac:dyDescent="0.2">
      <c r="A29" s="1">
        <v>121</v>
      </c>
      <c r="B29" s="1" t="s">
        <v>96</v>
      </c>
      <c r="C29" s="1" t="s">
        <v>163</v>
      </c>
      <c r="D29" s="1">
        <v>368171</v>
      </c>
      <c r="E29" s="1">
        <v>73673</v>
      </c>
    </row>
    <row r="30" spans="1:5" x14ac:dyDescent="0.2">
      <c r="A30" s="1">
        <v>121</v>
      </c>
      <c r="B30" s="1" t="s">
        <v>97</v>
      </c>
      <c r="C30" s="1" t="s">
        <v>164</v>
      </c>
      <c r="D30" s="1">
        <v>368167</v>
      </c>
      <c r="E30" s="1">
        <v>73671</v>
      </c>
    </row>
    <row r="31" spans="1:5" x14ac:dyDescent="0.2">
      <c r="A31" s="1">
        <v>124</v>
      </c>
      <c r="B31" s="1" t="s">
        <v>91</v>
      </c>
      <c r="C31" s="1" t="s">
        <v>165</v>
      </c>
      <c r="D31" s="1">
        <v>368152</v>
      </c>
      <c r="E31" s="1">
        <v>73807</v>
      </c>
    </row>
    <row r="32" spans="1:5" x14ac:dyDescent="0.2">
      <c r="A32" s="1">
        <v>124</v>
      </c>
      <c r="B32" s="1" t="s">
        <v>92</v>
      </c>
      <c r="C32" s="1" t="s">
        <v>166</v>
      </c>
      <c r="D32" s="1">
        <v>368138</v>
      </c>
      <c r="E32" s="1">
        <v>73796</v>
      </c>
    </row>
    <row r="33" spans="1:5" x14ac:dyDescent="0.2">
      <c r="A33" s="1">
        <v>124</v>
      </c>
      <c r="B33" s="1" t="s">
        <v>93</v>
      </c>
      <c r="C33" s="1" t="s">
        <v>167</v>
      </c>
      <c r="D33" s="1">
        <v>368129</v>
      </c>
      <c r="E33" s="1">
        <v>73790</v>
      </c>
    </row>
    <row r="34" spans="1:5" x14ac:dyDescent="0.2">
      <c r="A34" s="1">
        <v>124</v>
      </c>
      <c r="B34" s="1" t="s">
        <v>94</v>
      </c>
      <c r="C34" s="1" t="s">
        <v>168</v>
      </c>
      <c r="D34" s="1">
        <v>368119</v>
      </c>
      <c r="E34" s="1">
        <v>73783</v>
      </c>
    </row>
    <row r="35" spans="1:5" x14ac:dyDescent="0.2">
      <c r="A35" s="1">
        <v>124</v>
      </c>
      <c r="B35" s="1" t="s">
        <v>95</v>
      </c>
      <c r="C35" s="1" t="s">
        <v>169</v>
      </c>
      <c r="D35" s="1">
        <v>368107</v>
      </c>
      <c r="E35" s="1">
        <v>73771</v>
      </c>
    </row>
    <row r="36" spans="1:5" x14ac:dyDescent="0.2">
      <c r="A36" s="1">
        <v>124</v>
      </c>
      <c r="B36" s="1" t="s">
        <v>96</v>
      </c>
      <c r="C36" s="1" t="s">
        <v>170</v>
      </c>
      <c r="D36" s="1">
        <v>368096</v>
      </c>
      <c r="E36" s="1">
        <v>73765</v>
      </c>
    </row>
    <row r="37" spans="1:5" x14ac:dyDescent="0.2">
      <c r="A37" s="1">
        <v>124</v>
      </c>
      <c r="B37" s="1" t="s">
        <v>97</v>
      </c>
      <c r="C37" s="1" t="s">
        <v>171</v>
      </c>
      <c r="D37" s="1">
        <v>368091</v>
      </c>
      <c r="E37" s="1">
        <v>73762</v>
      </c>
    </row>
    <row r="38" spans="1:5" x14ac:dyDescent="0.2">
      <c r="A38" s="1">
        <v>125</v>
      </c>
      <c r="B38" s="1" t="s">
        <v>91</v>
      </c>
      <c r="C38" s="1" t="s">
        <v>172</v>
      </c>
      <c r="D38" s="1">
        <v>368118</v>
      </c>
      <c r="E38" s="1">
        <v>73844</v>
      </c>
    </row>
    <row r="39" spans="1:5" x14ac:dyDescent="0.2">
      <c r="A39" s="1">
        <v>125</v>
      </c>
      <c r="B39" s="1" t="s">
        <v>92</v>
      </c>
      <c r="C39" s="1" t="s">
        <v>173</v>
      </c>
      <c r="D39" s="1">
        <v>368106</v>
      </c>
      <c r="E39" s="1">
        <v>73830</v>
      </c>
    </row>
    <row r="40" spans="1:5" x14ac:dyDescent="0.2">
      <c r="A40" s="1">
        <v>125</v>
      </c>
      <c r="B40" s="1" t="s">
        <v>93</v>
      </c>
      <c r="C40" s="1" t="s">
        <v>174</v>
      </c>
      <c r="D40" s="1">
        <v>368098</v>
      </c>
      <c r="E40" s="1">
        <v>73824</v>
      </c>
    </row>
    <row r="41" spans="1:5" x14ac:dyDescent="0.2">
      <c r="A41" s="1">
        <v>125</v>
      </c>
      <c r="B41" s="1" t="s">
        <v>94</v>
      </c>
      <c r="C41" s="1" t="s">
        <v>175</v>
      </c>
      <c r="D41" s="1">
        <v>368090</v>
      </c>
      <c r="E41" s="1">
        <v>73814</v>
      </c>
    </row>
    <row r="42" spans="1:5" x14ac:dyDescent="0.2">
      <c r="A42" s="1">
        <v>125</v>
      </c>
      <c r="B42" s="1" t="s">
        <v>95</v>
      </c>
      <c r="C42" s="1" t="s">
        <v>176</v>
      </c>
      <c r="D42" s="1">
        <v>368080</v>
      </c>
      <c r="E42" s="1">
        <v>73804</v>
      </c>
    </row>
    <row r="43" spans="1:5" x14ac:dyDescent="0.2">
      <c r="A43" s="1">
        <v>125</v>
      </c>
      <c r="B43" s="1" t="s">
        <v>96</v>
      </c>
      <c r="C43" s="1" t="s">
        <v>177</v>
      </c>
      <c r="D43" s="1">
        <v>368067</v>
      </c>
      <c r="E43" s="1">
        <v>73797</v>
      </c>
    </row>
    <row r="44" spans="1:5" x14ac:dyDescent="0.2">
      <c r="A44" s="1">
        <v>125</v>
      </c>
      <c r="B44" s="1" t="s">
        <v>97</v>
      </c>
      <c r="C44" s="1" t="s">
        <v>178</v>
      </c>
      <c r="D44" s="1">
        <v>368056</v>
      </c>
      <c r="E44" s="1">
        <v>73801</v>
      </c>
    </row>
    <row r="45" spans="1:5" x14ac:dyDescent="0.2">
      <c r="A45" s="1">
        <v>127</v>
      </c>
      <c r="B45" s="1" t="s">
        <v>91</v>
      </c>
      <c r="C45" s="1" t="s">
        <v>179</v>
      </c>
      <c r="D45" s="1">
        <v>368058</v>
      </c>
      <c r="E45" s="1">
        <v>73921</v>
      </c>
    </row>
    <row r="46" spans="1:5" x14ac:dyDescent="0.2">
      <c r="A46" s="1">
        <v>127</v>
      </c>
      <c r="B46" s="1" t="s">
        <v>92</v>
      </c>
      <c r="C46" s="1" t="s">
        <v>180</v>
      </c>
      <c r="D46" s="1">
        <v>368042</v>
      </c>
      <c r="E46" s="1">
        <v>73903</v>
      </c>
    </row>
    <row r="47" spans="1:5" x14ac:dyDescent="0.2">
      <c r="A47" s="1">
        <v>127</v>
      </c>
      <c r="B47" s="1" t="s">
        <v>93</v>
      </c>
      <c r="C47" s="1" t="s">
        <v>181</v>
      </c>
      <c r="D47" s="1">
        <v>368034</v>
      </c>
      <c r="E47" s="1">
        <v>73896</v>
      </c>
    </row>
    <row r="48" spans="1:5" x14ac:dyDescent="0.2">
      <c r="A48" s="1">
        <v>127</v>
      </c>
      <c r="B48" s="1" t="s">
        <v>94</v>
      </c>
      <c r="C48" s="1" t="s">
        <v>182</v>
      </c>
      <c r="D48" s="1">
        <v>368028</v>
      </c>
      <c r="E48" s="1">
        <v>73888</v>
      </c>
    </row>
    <row r="49" spans="1:5" x14ac:dyDescent="0.2">
      <c r="A49" s="1">
        <v>127</v>
      </c>
      <c r="B49" s="1" t="s">
        <v>95</v>
      </c>
      <c r="C49" s="1" t="s">
        <v>183</v>
      </c>
      <c r="D49" s="1">
        <v>368014</v>
      </c>
      <c r="E49" s="1">
        <v>73876</v>
      </c>
    </row>
    <row r="50" spans="1:5" x14ac:dyDescent="0.2">
      <c r="A50" s="1">
        <v>127</v>
      </c>
      <c r="B50" s="1" t="s">
        <v>96</v>
      </c>
      <c r="C50" s="1" t="s">
        <v>184</v>
      </c>
      <c r="D50" s="1">
        <v>368003</v>
      </c>
      <c r="E50" s="1">
        <v>73866</v>
      </c>
    </row>
    <row r="51" spans="1:5" x14ac:dyDescent="0.2">
      <c r="A51" s="1">
        <v>127</v>
      </c>
      <c r="B51" s="1" t="s">
        <v>97</v>
      </c>
      <c r="C51" s="1" t="s">
        <v>185</v>
      </c>
      <c r="D51" s="1">
        <v>368001</v>
      </c>
      <c r="E51" s="1">
        <v>73865</v>
      </c>
    </row>
    <row r="52" spans="1:5" x14ac:dyDescent="0.2">
      <c r="A52" s="1">
        <v>129</v>
      </c>
      <c r="B52" s="1" t="s">
        <v>91</v>
      </c>
      <c r="C52" s="1" t="s">
        <v>186</v>
      </c>
      <c r="D52" s="1">
        <v>367992</v>
      </c>
      <c r="E52" s="1">
        <v>73982</v>
      </c>
    </row>
    <row r="53" spans="1:5" x14ac:dyDescent="0.2">
      <c r="A53" s="1">
        <v>129</v>
      </c>
      <c r="B53" s="1" t="s">
        <v>92</v>
      </c>
      <c r="C53" s="1" t="s">
        <v>187</v>
      </c>
      <c r="D53" s="1">
        <v>367978</v>
      </c>
      <c r="E53" s="1">
        <v>73972</v>
      </c>
    </row>
    <row r="54" spans="1:5" x14ac:dyDescent="0.2">
      <c r="A54" s="1">
        <v>129</v>
      </c>
      <c r="B54" s="1" t="s">
        <v>93</v>
      </c>
      <c r="C54" s="1" t="s">
        <v>188</v>
      </c>
      <c r="D54" s="1">
        <v>367972</v>
      </c>
      <c r="E54" s="1">
        <v>73964</v>
      </c>
    </row>
    <row r="55" spans="1:5" x14ac:dyDescent="0.2">
      <c r="A55" s="1">
        <v>129</v>
      </c>
      <c r="B55" s="1" t="s">
        <v>94</v>
      </c>
      <c r="C55" s="1" t="s">
        <v>189</v>
      </c>
      <c r="D55" s="1">
        <v>367963</v>
      </c>
      <c r="E55" s="1">
        <v>73956</v>
      </c>
    </row>
    <row r="56" spans="1:5" x14ac:dyDescent="0.2">
      <c r="A56" s="1">
        <v>129</v>
      </c>
      <c r="B56" s="1" t="s">
        <v>95</v>
      </c>
      <c r="C56" s="1" t="s">
        <v>190</v>
      </c>
      <c r="D56" s="1">
        <v>367952</v>
      </c>
      <c r="E56" s="1">
        <v>73945</v>
      </c>
    </row>
    <row r="57" spans="1:5" x14ac:dyDescent="0.2">
      <c r="A57" s="1">
        <v>129</v>
      </c>
      <c r="B57" s="1" t="s">
        <v>96</v>
      </c>
      <c r="C57" s="1" t="s">
        <v>191</v>
      </c>
      <c r="D57" s="1">
        <v>367941</v>
      </c>
      <c r="E57" s="1">
        <v>73933</v>
      </c>
    </row>
    <row r="58" spans="1:5" x14ac:dyDescent="0.2">
      <c r="A58" s="1">
        <v>129</v>
      </c>
      <c r="B58" s="1" t="s">
        <v>97</v>
      </c>
      <c r="C58" s="1" t="s">
        <v>192</v>
      </c>
      <c r="D58" s="1">
        <v>367940</v>
      </c>
      <c r="E58" s="1">
        <v>73930</v>
      </c>
    </row>
    <row r="59" spans="1:5" x14ac:dyDescent="0.2">
      <c r="A59" s="1">
        <v>131</v>
      </c>
      <c r="B59" s="1" t="s">
        <v>90</v>
      </c>
      <c r="C59" s="1" t="s">
        <v>193</v>
      </c>
      <c r="D59" s="1">
        <v>367939</v>
      </c>
      <c r="E59" s="1">
        <v>74066</v>
      </c>
    </row>
    <row r="60" spans="1:5" x14ac:dyDescent="0.2">
      <c r="A60" s="1">
        <v>131</v>
      </c>
      <c r="B60" s="1" t="s">
        <v>91</v>
      </c>
      <c r="C60" s="1" t="s">
        <v>194</v>
      </c>
      <c r="D60" s="1">
        <v>367929</v>
      </c>
      <c r="E60" s="1">
        <v>74053</v>
      </c>
    </row>
    <row r="61" spans="1:5" x14ac:dyDescent="0.2">
      <c r="A61" s="1">
        <v>131</v>
      </c>
      <c r="B61" s="1" t="s">
        <v>92</v>
      </c>
      <c r="C61" s="1" t="s">
        <v>195</v>
      </c>
      <c r="D61" s="1">
        <v>367920</v>
      </c>
      <c r="E61" s="1">
        <v>74045</v>
      </c>
    </row>
    <row r="62" spans="1:5" x14ac:dyDescent="0.2">
      <c r="A62" s="1">
        <v>131</v>
      </c>
      <c r="B62" s="1" t="s">
        <v>93</v>
      </c>
      <c r="C62" s="1" t="s">
        <v>196</v>
      </c>
      <c r="D62" s="1">
        <v>367908</v>
      </c>
      <c r="E62" s="1">
        <v>74032</v>
      </c>
    </row>
    <row r="63" spans="1:5" x14ac:dyDescent="0.2">
      <c r="A63" s="1">
        <v>131</v>
      </c>
      <c r="B63" s="1" t="s">
        <v>94</v>
      </c>
      <c r="C63" s="1" t="s">
        <v>197</v>
      </c>
      <c r="D63" s="1">
        <v>367895</v>
      </c>
      <c r="E63" s="1">
        <v>74024</v>
      </c>
    </row>
    <row r="64" spans="1:5" x14ac:dyDescent="0.2">
      <c r="A64" s="1">
        <v>131</v>
      </c>
      <c r="B64" s="1" t="s">
        <v>95</v>
      </c>
      <c r="C64" s="1" t="s">
        <v>198</v>
      </c>
      <c r="D64" s="1">
        <v>367890</v>
      </c>
      <c r="E64" s="1">
        <v>74016</v>
      </c>
    </row>
    <row r="65" spans="1:5" x14ac:dyDescent="0.2">
      <c r="A65" s="1">
        <v>131</v>
      </c>
      <c r="B65" s="1" t="s">
        <v>96</v>
      </c>
      <c r="C65" s="1" t="s">
        <v>199</v>
      </c>
      <c r="D65" s="1">
        <v>367880</v>
      </c>
      <c r="E65" s="1">
        <v>74002</v>
      </c>
    </row>
    <row r="66" spans="1:5" x14ac:dyDescent="0.2">
      <c r="A66" s="1">
        <v>131</v>
      </c>
      <c r="B66" s="1" t="s">
        <v>97</v>
      </c>
      <c r="C66" s="1" t="s">
        <v>200</v>
      </c>
      <c r="D66" s="1">
        <v>367880</v>
      </c>
      <c r="E66" s="1">
        <v>73996</v>
      </c>
    </row>
    <row r="67" spans="1:5" x14ac:dyDescent="0.2">
      <c r="A67" s="1">
        <v>133</v>
      </c>
      <c r="B67" s="1" t="s">
        <v>90</v>
      </c>
      <c r="C67" s="1" t="s">
        <v>201</v>
      </c>
      <c r="D67" s="1">
        <v>367895</v>
      </c>
      <c r="E67" s="1">
        <v>74116</v>
      </c>
    </row>
    <row r="68" spans="1:5" x14ac:dyDescent="0.2">
      <c r="A68" s="1">
        <v>133</v>
      </c>
      <c r="B68" s="1" t="s">
        <v>91</v>
      </c>
      <c r="C68" s="1" t="s">
        <v>202</v>
      </c>
      <c r="D68" s="1">
        <v>367886</v>
      </c>
      <c r="E68" s="1">
        <v>74109</v>
      </c>
    </row>
    <row r="69" spans="1:5" x14ac:dyDescent="0.2">
      <c r="A69" s="1">
        <v>133</v>
      </c>
      <c r="B69" s="1" t="s">
        <v>92</v>
      </c>
      <c r="C69" s="1" t="s">
        <v>203</v>
      </c>
      <c r="D69" s="1">
        <v>367868</v>
      </c>
      <c r="E69" s="1">
        <v>74093</v>
      </c>
    </row>
    <row r="70" spans="1:5" x14ac:dyDescent="0.2">
      <c r="A70" s="1">
        <v>133</v>
      </c>
      <c r="B70" s="1" t="s">
        <v>93</v>
      </c>
      <c r="C70" s="1" t="s">
        <v>204</v>
      </c>
      <c r="D70" s="1">
        <v>367857</v>
      </c>
      <c r="E70" s="1">
        <v>74083</v>
      </c>
    </row>
    <row r="71" spans="1:5" x14ac:dyDescent="0.2">
      <c r="A71" s="1">
        <v>133</v>
      </c>
      <c r="B71" s="1" t="s">
        <v>94</v>
      </c>
      <c r="C71" s="1" t="s">
        <v>205</v>
      </c>
      <c r="D71" s="1">
        <v>367847</v>
      </c>
      <c r="E71" s="1">
        <v>74073</v>
      </c>
    </row>
    <row r="72" spans="1:5" x14ac:dyDescent="0.2">
      <c r="A72" s="1">
        <v>133</v>
      </c>
      <c r="B72" s="1" t="s">
        <v>95</v>
      </c>
      <c r="C72" s="1" t="s">
        <v>206</v>
      </c>
      <c r="D72" s="1">
        <v>367840</v>
      </c>
      <c r="E72" s="1">
        <v>74069</v>
      </c>
    </row>
    <row r="73" spans="1:5" x14ac:dyDescent="0.2">
      <c r="A73" s="1">
        <v>133</v>
      </c>
      <c r="B73" s="1" t="s">
        <v>96</v>
      </c>
      <c r="C73" s="1" t="s">
        <v>207</v>
      </c>
      <c r="D73" s="1">
        <v>367832</v>
      </c>
      <c r="E73" s="1">
        <v>74058</v>
      </c>
    </row>
    <row r="74" spans="1:5" x14ac:dyDescent="0.2">
      <c r="A74" s="1">
        <v>133</v>
      </c>
      <c r="B74" s="1" t="s">
        <v>97</v>
      </c>
      <c r="C74" s="1" t="s">
        <v>208</v>
      </c>
      <c r="D74" s="1">
        <v>367827</v>
      </c>
      <c r="E74" s="1">
        <v>74053</v>
      </c>
    </row>
    <row r="75" spans="1:5" x14ac:dyDescent="0.2">
      <c r="A75" s="1">
        <v>136</v>
      </c>
      <c r="B75" s="1" t="s">
        <v>90</v>
      </c>
      <c r="C75" s="1" t="s">
        <v>209</v>
      </c>
      <c r="D75" s="1">
        <v>367810</v>
      </c>
      <c r="E75" s="1">
        <v>74211</v>
      </c>
    </row>
    <row r="76" spans="1:5" x14ac:dyDescent="0.2">
      <c r="A76" s="1">
        <v>136</v>
      </c>
      <c r="B76" s="1" t="s">
        <v>91</v>
      </c>
      <c r="C76" s="1" t="s">
        <v>210</v>
      </c>
      <c r="D76" s="1">
        <v>367800</v>
      </c>
      <c r="E76" s="1">
        <v>74198</v>
      </c>
    </row>
    <row r="77" spans="1:5" x14ac:dyDescent="0.2">
      <c r="A77" s="1">
        <v>136</v>
      </c>
      <c r="B77" s="1" t="s">
        <v>92</v>
      </c>
      <c r="C77" s="1" t="s">
        <v>211</v>
      </c>
      <c r="D77" s="1">
        <v>367787</v>
      </c>
      <c r="E77" s="1">
        <v>74184</v>
      </c>
    </row>
    <row r="78" spans="1:5" x14ac:dyDescent="0.2">
      <c r="A78" s="1">
        <v>136</v>
      </c>
      <c r="B78" s="1" t="s">
        <v>93</v>
      </c>
      <c r="C78" s="1" t="s">
        <v>212</v>
      </c>
      <c r="D78" s="1">
        <v>367776</v>
      </c>
      <c r="E78" s="1">
        <v>74173</v>
      </c>
    </row>
    <row r="79" spans="1:5" x14ac:dyDescent="0.2">
      <c r="A79" s="1">
        <v>136</v>
      </c>
      <c r="B79" s="1" t="s">
        <v>94</v>
      </c>
      <c r="C79" s="1" t="s">
        <v>213</v>
      </c>
      <c r="D79" s="1">
        <v>367764</v>
      </c>
      <c r="E79" s="1">
        <v>74166</v>
      </c>
    </row>
    <row r="80" spans="1:5" x14ac:dyDescent="0.2">
      <c r="A80" s="1">
        <v>136</v>
      </c>
      <c r="B80" s="1" t="s">
        <v>95</v>
      </c>
      <c r="C80" s="1" t="s">
        <v>214</v>
      </c>
      <c r="D80" s="1">
        <v>367755</v>
      </c>
      <c r="E80" s="1">
        <v>74159</v>
      </c>
    </row>
    <row r="81" spans="1:5" x14ac:dyDescent="0.2">
      <c r="A81" s="1">
        <v>136</v>
      </c>
      <c r="B81" s="1" t="s">
        <v>96</v>
      </c>
      <c r="C81" s="1" t="s">
        <v>215</v>
      </c>
      <c r="D81" s="1">
        <v>367747</v>
      </c>
      <c r="E81" s="1">
        <v>74152</v>
      </c>
    </row>
    <row r="82" spans="1:5" x14ac:dyDescent="0.2">
      <c r="A82" s="1">
        <v>136</v>
      </c>
      <c r="B82" s="1" t="s">
        <v>97</v>
      </c>
      <c r="C82" s="1" t="s">
        <v>216</v>
      </c>
      <c r="D82" s="1">
        <v>367742</v>
      </c>
      <c r="E82" s="1">
        <v>74149</v>
      </c>
    </row>
    <row r="83" spans="1:5" x14ac:dyDescent="0.2">
      <c r="A83" s="1">
        <v>138</v>
      </c>
      <c r="B83" s="1" t="s">
        <v>90</v>
      </c>
      <c r="C83" s="1" t="s">
        <v>217</v>
      </c>
      <c r="D83" s="1">
        <v>367755</v>
      </c>
      <c r="E83" s="1">
        <v>74275</v>
      </c>
    </row>
    <row r="84" spans="1:5" x14ac:dyDescent="0.2">
      <c r="A84" s="1">
        <v>138</v>
      </c>
      <c r="B84" s="1" t="s">
        <v>91</v>
      </c>
      <c r="C84" s="1" t="s">
        <v>218</v>
      </c>
      <c r="D84" s="1">
        <v>367746</v>
      </c>
      <c r="E84" s="1">
        <v>74260</v>
      </c>
    </row>
    <row r="85" spans="1:5" x14ac:dyDescent="0.2">
      <c r="A85" s="1">
        <v>138</v>
      </c>
      <c r="B85" s="1" t="s">
        <v>92</v>
      </c>
      <c r="C85" s="1" t="s">
        <v>219</v>
      </c>
      <c r="D85" s="1">
        <v>367729</v>
      </c>
      <c r="E85" s="1">
        <v>74248</v>
      </c>
    </row>
    <row r="86" spans="1:5" x14ac:dyDescent="0.2">
      <c r="A86" s="1">
        <v>138</v>
      </c>
      <c r="B86" s="1" t="s">
        <v>93</v>
      </c>
      <c r="C86" s="1" t="s">
        <v>220</v>
      </c>
      <c r="D86" s="1">
        <v>367721</v>
      </c>
      <c r="E86" s="1">
        <v>74237</v>
      </c>
    </row>
    <row r="87" spans="1:5" x14ac:dyDescent="0.2">
      <c r="A87" s="1">
        <v>138</v>
      </c>
      <c r="B87" s="1" t="s">
        <v>94</v>
      </c>
      <c r="C87" s="1" t="s">
        <v>221</v>
      </c>
      <c r="D87" s="1">
        <v>367709</v>
      </c>
      <c r="E87" s="1">
        <v>74233</v>
      </c>
    </row>
    <row r="88" spans="1:5" x14ac:dyDescent="0.2">
      <c r="A88" s="1">
        <v>138</v>
      </c>
      <c r="B88" s="1" t="s">
        <v>95</v>
      </c>
      <c r="C88" s="1" t="s">
        <v>222</v>
      </c>
      <c r="D88" s="1">
        <v>367698</v>
      </c>
      <c r="E88" s="1">
        <v>74224</v>
      </c>
    </row>
    <row r="89" spans="1:5" x14ac:dyDescent="0.2">
      <c r="A89" s="1">
        <v>138</v>
      </c>
      <c r="B89" s="1" t="s">
        <v>96</v>
      </c>
      <c r="C89" s="1" t="s">
        <v>223</v>
      </c>
      <c r="D89" s="1">
        <v>367689</v>
      </c>
      <c r="E89" s="1">
        <v>74216</v>
      </c>
    </row>
    <row r="90" spans="1:5" x14ac:dyDescent="0.2">
      <c r="A90" s="1">
        <v>138</v>
      </c>
      <c r="B90" s="1" t="s">
        <v>97</v>
      </c>
      <c r="C90" s="1" t="s">
        <v>224</v>
      </c>
      <c r="D90" s="1">
        <v>367685</v>
      </c>
      <c r="E90" s="1">
        <v>74215</v>
      </c>
    </row>
    <row r="91" spans="1:5" x14ac:dyDescent="0.2">
      <c r="A91" s="1">
        <v>140</v>
      </c>
      <c r="B91" s="1" t="s">
        <v>90</v>
      </c>
      <c r="C91" s="1" t="s">
        <v>225</v>
      </c>
      <c r="D91" s="1">
        <v>367696</v>
      </c>
      <c r="E91" s="1">
        <v>74333</v>
      </c>
    </row>
    <row r="92" spans="1:5" x14ac:dyDescent="0.2">
      <c r="A92" s="1">
        <v>140</v>
      </c>
      <c r="B92" s="1" t="s">
        <v>91</v>
      </c>
      <c r="C92" s="1" t="s">
        <v>226</v>
      </c>
      <c r="D92" s="1">
        <v>367688</v>
      </c>
      <c r="E92" s="1">
        <v>74321</v>
      </c>
    </row>
    <row r="93" spans="1:5" x14ac:dyDescent="0.2">
      <c r="A93" s="1">
        <v>140</v>
      </c>
      <c r="B93" s="1" t="s">
        <v>92</v>
      </c>
      <c r="C93" s="1" t="s">
        <v>227</v>
      </c>
      <c r="D93" s="1">
        <v>367673</v>
      </c>
      <c r="E93" s="1">
        <v>74313</v>
      </c>
    </row>
    <row r="94" spans="1:5" x14ac:dyDescent="0.2">
      <c r="A94" s="1">
        <v>140</v>
      </c>
      <c r="B94" s="1" t="s">
        <v>93</v>
      </c>
      <c r="C94" s="1" t="s">
        <v>228</v>
      </c>
      <c r="D94" s="1">
        <v>367662</v>
      </c>
      <c r="E94" s="1">
        <v>74300</v>
      </c>
    </row>
    <row r="95" spans="1:5" x14ac:dyDescent="0.2">
      <c r="A95" s="1">
        <v>140</v>
      </c>
      <c r="B95" s="1" t="s">
        <v>94</v>
      </c>
      <c r="C95" s="1" t="s">
        <v>229</v>
      </c>
      <c r="D95" s="1">
        <v>367652</v>
      </c>
      <c r="E95" s="1">
        <v>74295</v>
      </c>
    </row>
    <row r="96" spans="1:5" x14ac:dyDescent="0.2">
      <c r="A96" s="1">
        <v>140</v>
      </c>
      <c r="B96" s="1" t="s">
        <v>95</v>
      </c>
      <c r="C96" s="1" t="s">
        <v>230</v>
      </c>
      <c r="D96" s="1">
        <v>367642</v>
      </c>
      <c r="E96" s="1">
        <v>74289</v>
      </c>
    </row>
    <row r="97" spans="1:5" x14ac:dyDescent="0.2">
      <c r="A97" s="1">
        <v>140</v>
      </c>
      <c r="B97" s="1" t="s">
        <v>96</v>
      </c>
      <c r="C97" s="1" t="s">
        <v>231</v>
      </c>
      <c r="D97" s="1">
        <v>367634</v>
      </c>
      <c r="E97" s="1">
        <v>74280</v>
      </c>
    </row>
    <row r="98" spans="1:5" x14ac:dyDescent="0.2">
      <c r="A98" s="1">
        <v>140</v>
      </c>
      <c r="B98" s="1" t="s">
        <v>97</v>
      </c>
      <c r="C98" s="1" t="s">
        <v>232</v>
      </c>
      <c r="D98" s="1">
        <v>367629</v>
      </c>
      <c r="E98" s="1">
        <v>74277</v>
      </c>
    </row>
    <row r="99" spans="1:5" x14ac:dyDescent="0.2">
      <c r="A99" s="1">
        <v>142</v>
      </c>
      <c r="B99" s="1" t="s">
        <v>90</v>
      </c>
      <c r="C99" s="1" t="s">
        <v>233</v>
      </c>
      <c r="D99" s="1">
        <v>367626</v>
      </c>
      <c r="E99" s="1">
        <v>74420</v>
      </c>
    </row>
    <row r="100" spans="1:5" x14ac:dyDescent="0.2">
      <c r="A100" s="1">
        <v>142</v>
      </c>
      <c r="B100" s="1" t="s">
        <v>91</v>
      </c>
      <c r="C100" s="1" t="s">
        <v>234</v>
      </c>
      <c r="D100" s="1">
        <v>367610</v>
      </c>
      <c r="E100" s="1">
        <v>74413</v>
      </c>
    </row>
    <row r="101" spans="1:5" x14ac:dyDescent="0.2">
      <c r="A101" s="1">
        <v>142</v>
      </c>
      <c r="B101" s="1" t="s">
        <v>92</v>
      </c>
      <c r="C101" s="1" t="s">
        <v>235</v>
      </c>
      <c r="D101" s="1">
        <v>367598</v>
      </c>
      <c r="E101" s="1">
        <v>74396</v>
      </c>
    </row>
    <row r="102" spans="1:5" x14ac:dyDescent="0.2">
      <c r="A102" s="1">
        <v>142</v>
      </c>
      <c r="B102" s="1" t="s">
        <v>93</v>
      </c>
      <c r="C102" s="1" t="s">
        <v>236</v>
      </c>
      <c r="D102" s="1">
        <v>367587</v>
      </c>
      <c r="E102" s="1">
        <v>74387</v>
      </c>
    </row>
    <row r="103" spans="1:5" x14ac:dyDescent="0.2">
      <c r="A103" s="1">
        <v>142</v>
      </c>
      <c r="B103" s="1" t="s">
        <v>94</v>
      </c>
      <c r="C103" s="1" t="s">
        <v>237</v>
      </c>
      <c r="D103" s="1">
        <v>367576</v>
      </c>
      <c r="E103" s="1">
        <v>74380</v>
      </c>
    </row>
    <row r="104" spans="1:5" x14ac:dyDescent="0.2">
      <c r="A104" s="1">
        <v>142</v>
      </c>
      <c r="B104" s="1" t="s">
        <v>95</v>
      </c>
      <c r="C104" s="1" t="s">
        <v>238</v>
      </c>
      <c r="D104" s="1">
        <v>367568</v>
      </c>
      <c r="E104" s="1">
        <v>74374</v>
      </c>
    </row>
    <row r="105" spans="1:5" x14ac:dyDescent="0.2">
      <c r="A105" s="1">
        <v>142</v>
      </c>
      <c r="B105" s="1" t="s">
        <v>96</v>
      </c>
      <c r="C105" s="1" t="s">
        <v>239</v>
      </c>
      <c r="D105" s="1">
        <v>367559</v>
      </c>
      <c r="E105" s="1">
        <v>74367</v>
      </c>
    </row>
    <row r="106" spans="1:5" x14ac:dyDescent="0.2">
      <c r="A106" s="1">
        <v>142</v>
      </c>
      <c r="B106" s="1" t="s">
        <v>97</v>
      </c>
      <c r="C106" s="1" t="s">
        <v>240</v>
      </c>
      <c r="D106" s="1">
        <v>367557</v>
      </c>
      <c r="E106" s="1">
        <v>74361</v>
      </c>
    </row>
    <row r="107" spans="1:5" x14ac:dyDescent="0.2">
      <c r="A107" s="1">
        <v>144</v>
      </c>
      <c r="B107" s="1" t="s">
        <v>90</v>
      </c>
      <c r="C107" s="1" t="s">
        <v>241</v>
      </c>
      <c r="D107" s="1">
        <v>367583</v>
      </c>
      <c r="E107" s="1">
        <v>74468</v>
      </c>
    </row>
    <row r="108" spans="1:5" x14ac:dyDescent="0.2">
      <c r="A108" s="1">
        <v>144</v>
      </c>
      <c r="B108" s="1" t="s">
        <v>91</v>
      </c>
      <c r="C108" s="1" t="s">
        <v>242</v>
      </c>
      <c r="D108" s="1">
        <v>367567</v>
      </c>
      <c r="E108" s="1">
        <v>74460</v>
      </c>
    </row>
    <row r="109" spans="1:5" x14ac:dyDescent="0.2">
      <c r="A109" s="1">
        <v>144</v>
      </c>
      <c r="B109" s="1" t="s">
        <v>92</v>
      </c>
      <c r="C109" s="1" t="s">
        <v>243</v>
      </c>
      <c r="D109" s="1">
        <v>367552</v>
      </c>
      <c r="E109" s="1">
        <v>74448</v>
      </c>
    </row>
    <row r="110" spans="1:5" x14ac:dyDescent="0.2">
      <c r="A110" s="1">
        <v>144</v>
      </c>
      <c r="B110" s="1" t="s">
        <v>93</v>
      </c>
      <c r="C110" s="1" t="s">
        <v>244</v>
      </c>
      <c r="D110" s="1">
        <v>367542</v>
      </c>
      <c r="E110" s="1">
        <v>74439</v>
      </c>
    </row>
    <row r="111" spans="1:5" x14ac:dyDescent="0.2">
      <c r="A111" s="1">
        <v>144</v>
      </c>
      <c r="B111" s="1" t="s">
        <v>94</v>
      </c>
      <c r="C111" s="1" t="s">
        <v>245</v>
      </c>
      <c r="D111" s="1">
        <v>367530</v>
      </c>
      <c r="E111" s="1">
        <v>74430</v>
      </c>
    </row>
    <row r="112" spans="1:5" x14ac:dyDescent="0.2">
      <c r="A112" s="1">
        <v>144</v>
      </c>
      <c r="B112" s="1" t="s">
        <v>95</v>
      </c>
      <c r="C112" s="1" t="s">
        <v>246</v>
      </c>
      <c r="D112" s="1">
        <v>367522</v>
      </c>
      <c r="E112" s="1">
        <v>74425</v>
      </c>
    </row>
    <row r="113" spans="1:5" x14ac:dyDescent="0.2">
      <c r="A113" s="1">
        <v>144</v>
      </c>
      <c r="B113" s="1" t="s">
        <v>96</v>
      </c>
      <c r="C113" s="1" t="s">
        <v>247</v>
      </c>
      <c r="D113" s="1">
        <v>367512</v>
      </c>
      <c r="E113" s="1">
        <v>74419</v>
      </c>
    </row>
    <row r="114" spans="1:5" x14ac:dyDescent="0.2">
      <c r="A114" s="1">
        <v>144</v>
      </c>
      <c r="B114" s="1" t="s">
        <v>97</v>
      </c>
      <c r="C114" s="1" t="s">
        <v>248</v>
      </c>
      <c r="D114" s="1">
        <v>367505</v>
      </c>
      <c r="E114" s="1">
        <v>74419</v>
      </c>
    </row>
    <row r="115" spans="1:5" x14ac:dyDescent="0.2">
      <c r="A115" s="1">
        <v>146</v>
      </c>
      <c r="B115" s="1" t="s">
        <v>90</v>
      </c>
      <c r="C115" s="1" t="s">
        <v>249</v>
      </c>
      <c r="D115" s="1">
        <v>367523</v>
      </c>
      <c r="E115" s="1">
        <v>74533</v>
      </c>
    </row>
    <row r="116" spans="1:5" x14ac:dyDescent="0.2">
      <c r="A116" s="1">
        <v>146</v>
      </c>
      <c r="B116" s="1" t="s">
        <v>91</v>
      </c>
      <c r="C116" s="1" t="s">
        <v>250</v>
      </c>
      <c r="D116" s="1">
        <v>367510</v>
      </c>
      <c r="E116" s="1">
        <v>74521</v>
      </c>
    </row>
    <row r="117" spans="1:5" x14ac:dyDescent="0.2">
      <c r="A117" s="1">
        <v>146</v>
      </c>
      <c r="B117" s="1" t="s">
        <v>92</v>
      </c>
      <c r="C117" s="1" t="s">
        <v>251</v>
      </c>
      <c r="D117" s="1">
        <v>367500</v>
      </c>
      <c r="E117" s="1">
        <v>74509</v>
      </c>
    </row>
    <row r="118" spans="1:5" x14ac:dyDescent="0.2">
      <c r="A118" s="1">
        <v>146</v>
      </c>
      <c r="B118" s="1" t="s">
        <v>93</v>
      </c>
      <c r="C118" s="1" t="s">
        <v>252</v>
      </c>
      <c r="D118" s="1">
        <v>367487</v>
      </c>
      <c r="E118" s="1">
        <v>74499</v>
      </c>
    </row>
    <row r="119" spans="1:5" x14ac:dyDescent="0.2">
      <c r="A119" s="1">
        <v>146</v>
      </c>
      <c r="B119" s="1" t="s">
        <v>94</v>
      </c>
      <c r="C119" s="1" t="s">
        <v>253</v>
      </c>
      <c r="D119" s="1">
        <v>367477</v>
      </c>
      <c r="E119" s="1">
        <v>74493</v>
      </c>
    </row>
    <row r="120" spans="1:5" x14ac:dyDescent="0.2">
      <c r="A120" s="1">
        <v>146</v>
      </c>
      <c r="B120" s="1" t="s">
        <v>95</v>
      </c>
      <c r="C120" s="1" t="s">
        <v>254</v>
      </c>
      <c r="D120" s="1">
        <v>367471</v>
      </c>
      <c r="E120" s="1">
        <v>74485</v>
      </c>
    </row>
    <row r="121" spans="1:5" x14ac:dyDescent="0.2">
      <c r="A121" s="1">
        <v>146</v>
      </c>
      <c r="B121" s="1" t="s">
        <v>96</v>
      </c>
      <c r="C121" s="1" t="s">
        <v>255</v>
      </c>
      <c r="D121" s="1">
        <v>367463</v>
      </c>
      <c r="E121" s="1">
        <v>74479</v>
      </c>
    </row>
    <row r="122" spans="1:5" x14ac:dyDescent="0.2">
      <c r="A122" s="1">
        <v>146</v>
      </c>
      <c r="B122" s="1" t="s">
        <v>97</v>
      </c>
      <c r="C122" s="1" t="s">
        <v>256</v>
      </c>
      <c r="D122" s="1">
        <v>367457</v>
      </c>
      <c r="E122" s="1">
        <v>74472</v>
      </c>
    </row>
    <row r="123" spans="1:5" x14ac:dyDescent="0.2">
      <c r="A123" s="1">
        <v>148</v>
      </c>
      <c r="B123" s="1" t="s">
        <v>90</v>
      </c>
      <c r="C123" s="1" t="s">
        <v>257</v>
      </c>
      <c r="D123" s="1">
        <v>367456</v>
      </c>
      <c r="E123" s="1">
        <v>74604</v>
      </c>
    </row>
    <row r="124" spans="1:5" x14ac:dyDescent="0.2">
      <c r="A124" s="1">
        <v>148</v>
      </c>
      <c r="B124" s="1" t="s">
        <v>91</v>
      </c>
      <c r="C124" s="1" t="s">
        <v>258</v>
      </c>
      <c r="D124" s="1">
        <v>367443</v>
      </c>
      <c r="E124" s="1">
        <v>74596</v>
      </c>
    </row>
    <row r="125" spans="1:5" x14ac:dyDescent="0.2">
      <c r="A125" s="1">
        <v>148</v>
      </c>
      <c r="B125" s="1" t="s">
        <v>92</v>
      </c>
      <c r="C125" s="1" t="s">
        <v>259</v>
      </c>
      <c r="D125" s="1">
        <v>367430</v>
      </c>
      <c r="E125" s="1">
        <v>74586</v>
      </c>
    </row>
    <row r="126" spans="1:5" x14ac:dyDescent="0.2">
      <c r="A126" s="1">
        <v>148</v>
      </c>
      <c r="B126" s="1" t="s">
        <v>93</v>
      </c>
      <c r="C126" s="1" t="s">
        <v>260</v>
      </c>
      <c r="D126" s="1">
        <v>367417</v>
      </c>
      <c r="E126" s="1">
        <v>74574</v>
      </c>
    </row>
    <row r="127" spans="1:5" x14ac:dyDescent="0.2">
      <c r="A127" s="1">
        <v>148</v>
      </c>
      <c r="B127" s="1" t="s">
        <v>94</v>
      </c>
      <c r="C127" s="1" t="s">
        <v>261</v>
      </c>
      <c r="D127" s="1">
        <v>367409</v>
      </c>
      <c r="E127" s="1">
        <v>74568</v>
      </c>
    </row>
    <row r="128" spans="1:5" x14ac:dyDescent="0.2">
      <c r="A128" s="1">
        <v>148</v>
      </c>
      <c r="B128" s="1" t="s">
        <v>95</v>
      </c>
      <c r="C128" s="1" t="s">
        <v>262</v>
      </c>
      <c r="D128" s="1">
        <v>367400</v>
      </c>
      <c r="E128" s="1">
        <v>74564</v>
      </c>
    </row>
    <row r="129" spans="1:5" x14ac:dyDescent="0.2">
      <c r="A129" s="1">
        <v>148</v>
      </c>
      <c r="B129" s="1" t="s">
        <v>96</v>
      </c>
      <c r="C129" s="1" t="s">
        <v>263</v>
      </c>
      <c r="D129" s="1">
        <v>367393</v>
      </c>
      <c r="E129" s="1">
        <v>74555</v>
      </c>
    </row>
    <row r="130" spans="1:5" x14ac:dyDescent="0.2">
      <c r="A130" s="1">
        <v>148</v>
      </c>
      <c r="B130" s="1" t="s">
        <v>97</v>
      </c>
      <c r="C130" s="1" t="s">
        <v>264</v>
      </c>
      <c r="D130" s="1">
        <v>367390</v>
      </c>
      <c r="E130" s="1">
        <v>74548</v>
      </c>
    </row>
    <row r="131" spans="1:5" x14ac:dyDescent="0.2">
      <c r="A131" s="1">
        <v>151</v>
      </c>
      <c r="B131" s="1" t="s">
        <v>90</v>
      </c>
      <c r="C131" s="1" t="s">
        <v>265</v>
      </c>
      <c r="D131" s="1">
        <v>367359</v>
      </c>
      <c r="E131" s="1">
        <v>74713</v>
      </c>
    </row>
    <row r="132" spans="1:5" x14ac:dyDescent="0.2">
      <c r="A132" s="1">
        <v>151</v>
      </c>
      <c r="B132" s="1" t="s">
        <v>91</v>
      </c>
      <c r="C132" s="1" t="s">
        <v>266</v>
      </c>
      <c r="D132" s="1">
        <v>367343</v>
      </c>
      <c r="E132" s="1">
        <v>74703</v>
      </c>
    </row>
    <row r="133" spans="1:5" x14ac:dyDescent="0.2">
      <c r="A133" s="1">
        <v>151</v>
      </c>
      <c r="B133" s="1" t="s">
        <v>92</v>
      </c>
      <c r="C133" s="1" t="s">
        <v>267</v>
      </c>
      <c r="D133" s="1">
        <v>367333</v>
      </c>
      <c r="E133" s="1">
        <v>74696</v>
      </c>
    </row>
    <row r="134" spans="1:5" x14ac:dyDescent="0.2">
      <c r="A134" s="1">
        <v>151</v>
      </c>
      <c r="B134" s="1" t="s">
        <v>93</v>
      </c>
      <c r="C134" s="1" t="s">
        <v>268</v>
      </c>
      <c r="D134" s="1">
        <v>367323</v>
      </c>
      <c r="E134" s="1">
        <v>74682</v>
      </c>
    </row>
    <row r="135" spans="1:5" x14ac:dyDescent="0.2">
      <c r="A135" s="1">
        <v>151</v>
      </c>
      <c r="B135" s="1" t="s">
        <v>94</v>
      </c>
      <c r="C135" s="1" t="s">
        <v>269</v>
      </c>
      <c r="D135" s="1">
        <v>367314</v>
      </c>
      <c r="E135" s="1">
        <v>74674</v>
      </c>
    </row>
    <row r="136" spans="1:5" x14ac:dyDescent="0.2">
      <c r="A136" s="1">
        <v>151</v>
      </c>
      <c r="B136" s="1" t="s">
        <v>95</v>
      </c>
      <c r="C136" s="1" t="s">
        <v>270</v>
      </c>
      <c r="D136" s="1">
        <v>367314</v>
      </c>
      <c r="E136" s="1">
        <v>74669</v>
      </c>
    </row>
    <row r="137" spans="1:5" x14ac:dyDescent="0.2">
      <c r="A137" s="1">
        <v>151</v>
      </c>
      <c r="B137" s="1" t="s">
        <v>96</v>
      </c>
      <c r="C137" s="1" t="s">
        <v>271</v>
      </c>
      <c r="D137" s="1">
        <v>367297</v>
      </c>
      <c r="E137" s="1">
        <v>74662</v>
      </c>
    </row>
    <row r="138" spans="1:5" x14ac:dyDescent="0.2">
      <c r="A138" s="1">
        <v>151</v>
      </c>
      <c r="B138" s="1" t="s">
        <v>97</v>
      </c>
      <c r="C138" s="1" t="s">
        <v>272</v>
      </c>
      <c r="D138" s="1">
        <v>367293</v>
      </c>
      <c r="E138" s="1">
        <v>74658</v>
      </c>
    </row>
    <row r="139" spans="1:5" x14ac:dyDescent="0.2">
      <c r="A139" s="1">
        <v>155</v>
      </c>
      <c r="B139" s="1" t="s">
        <v>90</v>
      </c>
      <c r="C139" s="1" t="s">
        <v>273</v>
      </c>
      <c r="D139" s="1">
        <v>367224</v>
      </c>
      <c r="E139" s="1">
        <v>74858</v>
      </c>
    </row>
    <row r="140" spans="1:5" x14ac:dyDescent="0.2">
      <c r="A140" s="1">
        <v>155</v>
      </c>
      <c r="B140" s="1" t="s">
        <v>91</v>
      </c>
      <c r="C140" s="1" t="s">
        <v>274</v>
      </c>
      <c r="D140" s="1">
        <v>367209</v>
      </c>
      <c r="E140" s="1">
        <v>74854</v>
      </c>
    </row>
    <row r="141" spans="1:5" x14ac:dyDescent="0.2">
      <c r="A141" s="1">
        <v>155</v>
      </c>
      <c r="B141" s="1" t="s">
        <v>92</v>
      </c>
      <c r="C141" s="1" t="s">
        <v>275</v>
      </c>
      <c r="D141" s="1">
        <v>367199</v>
      </c>
      <c r="E141" s="1">
        <v>74843</v>
      </c>
    </row>
    <row r="142" spans="1:5" x14ac:dyDescent="0.2">
      <c r="A142" s="1">
        <v>155</v>
      </c>
      <c r="B142" s="1" t="s">
        <v>93</v>
      </c>
      <c r="C142" s="1" t="s">
        <v>276</v>
      </c>
      <c r="D142" s="1">
        <v>367189</v>
      </c>
      <c r="E142" s="1">
        <v>74834</v>
      </c>
    </row>
    <row r="143" spans="1:5" x14ac:dyDescent="0.2">
      <c r="A143" s="1">
        <v>155</v>
      </c>
      <c r="B143" s="1" t="s">
        <v>94</v>
      </c>
      <c r="C143" s="1" t="s">
        <v>277</v>
      </c>
      <c r="D143" s="1">
        <v>367181</v>
      </c>
      <c r="E143" s="1">
        <v>74826</v>
      </c>
    </row>
    <row r="144" spans="1:5" x14ac:dyDescent="0.2">
      <c r="A144" s="1">
        <v>155</v>
      </c>
      <c r="B144" s="1" t="s">
        <v>95</v>
      </c>
      <c r="C144" s="1" t="s">
        <v>278</v>
      </c>
      <c r="D144" s="1">
        <v>367172</v>
      </c>
      <c r="E144" s="1">
        <v>74817</v>
      </c>
    </row>
    <row r="145" spans="1:5" x14ac:dyDescent="0.2">
      <c r="A145" s="1">
        <v>155</v>
      </c>
      <c r="B145" s="1" t="s">
        <v>96</v>
      </c>
      <c r="C145" s="1" t="s">
        <v>279</v>
      </c>
      <c r="D145" s="1">
        <v>367161</v>
      </c>
      <c r="E145" s="1">
        <v>74809</v>
      </c>
    </row>
    <row r="146" spans="1:5" x14ac:dyDescent="0.2">
      <c r="A146" s="1">
        <v>155</v>
      </c>
      <c r="B146" s="1" t="s">
        <v>97</v>
      </c>
      <c r="C146" s="1" t="s">
        <v>280</v>
      </c>
      <c r="D146" s="1">
        <v>367158</v>
      </c>
      <c r="E146" s="1">
        <v>74809</v>
      </c>
    </row>
    <row r="147" spans="1:5" x14ac:dyDescent="0.2">
      <c r="A147" s="1">
        <v>158</v>
      </c>
      <c r="B147" s="1" t="s">
        <v>90</v>
      </c>
      <c r="C147" s="1" t="s">
        <v>281</v>
      </c>
      <c r="D147" s="1">
        <v>367132</v>
      </c>
      <c r="E147" s="1">
        <v>74969</v>
      </c>
    </row>
    <row r="148" spans="1:5" x14ac:dyDescent="0.2">
      <c r="A148" s="1">
        <v>158</v>
      </c>
      <c r="B148" s="1" t="s">
        <v>91</v>
      </c>
      <c r="C148" s="1" t="s">
        <v>282</v>
      </c>
      <c r="D148" s="1">
        <v>367115</v>
      </c>
      <c r="E148" s="1">
        <v>74955</v>
      </c>
    </row>
    <row r="149" spans="1:5" x14ac:dyDescent="0.2">
      <c r="A149" s="1">
        <v>158</v>
      </c>
      <c r="B149" s="1" t="s">
        <v>92</v>
      </c>
      <c r="C149" s="1" t="s">
        <v>283</v>
      </c>
      <c r="D149" s="1">
        <v>367105</v>
      </c>
      <c r="E149" s="1">
        <v>74949</v>
      </c>
    </row>
    <row r="150" spans="1:5" x14ac:dyDescent="0.2">
      <c r="A150" s="1">
        <v>158</v>
      </c>
      <c r="B150" s="1" t="s">
        <v>93</v>
      </c>
      <c r="C150" s="1" t="s">
        <v>284</v>
      </c>
      <c r="D150" s="1">
        <v>367093</v>
      </c>
      <c r="E150" s="1">
        <v>74937</v>
      </c>
    </row>
    <row r="151" spans="1:5" x14ac:dyDescent="0.2">
      <c r="A151" s="1">
        <v>158</v>
      </c>
      <c r="B151" s="1" t="s">
        <v>94</v>
      </c>
      <c r="C151" s="1" t="s">
        <v>285</v>
      </c>
      <c r="D151" s="1">
        <v>367084</v>
      </c>
      <c r="E151" s="1">
        <v>74929</v>
      </c>
    </row>
    <row r="152" spans="1:5" x14ac:dyDescent="0.2">
      <c r="A152" s="1">
        <v>158</v>
      </c>
      <c r="B152" s="1" t="s">
        <v>95</v>
      </c>
      <c r="C152" s="1" t="s">
        <v>286</v>
      </c>
      <c r="D152" s="1">
        <v>367077</v>
      </c>
      <c r="E152" s="1">
        <v>74922</v>
      </c>
    </row>
    <row r="153" spans="1:5" x14ac:dyDescent="0.2">
      <c r="A153" s="1">
        <v>158</v>
      </c>
      <c r="B153" s="1" t="s">
        <v>96</v>
      </c>
      <c r="C153" s="1" t="s">
        <v>287</v>
      </c>
      <c r="D153" s="1">
        <v>367067</v>
      </c>
      <c r="E153" s="1">
        <v>74913</v>
      </c>
    </row>
    <row r="154" spans="1:5" x14ac:dyDescent="0.2">
      <c r="A154" s="1">
        <v>158</v>
      </c>
      <c r="B154" s="1" t="s">
        <v>97</v>
      </c>
      <c r="C154" s="1" t="s">
        <v>288</v>
      </c>
      <c r="D154" s="1">
        <v>367064</v>
      </c>
      <c r="E154" s="1">
        <v>74911</v>
      </c>
    </row>
    <row r="155" spans="1:5" x14ac:dyDescent="0.2">
      <c r="A155" s="1">
        <v>161</v>
      </c>
      <c r="B155" s="1" t="s">
        <v>90</v>
      </c>
      <c r="C155" s="1" t="s">
        <v>289</v>
      </c>
      <c r="D155" s="1">
        <v>367023</v>
      </c>
      <c r="E155" s="1">
        <v>75085</v>
      </c>
    </row>
    <row r="156" spans="1:5" x14ac:dyDescent="0.2">
      <c r="A156" s="1">
        <v>161</v>
      </c>
      <c r="B156" s="1" t="s">
        <v>91</v>
      </c>
      <c r="C156" s="1" t="s">
        <v>290</v>
      </c>
      <c r="D156" s="1">
        <v>367008</v>
      </c>
      <c r="E156" s="1">
        <v>75076</v>
      </c>
    </row>
    <row r="157" spans="1:5" x14ac:dyDescent="0.2">
      <c r="A157" s="1">
        <v>161</v>
      </c>
      <c r="B157" s="1" t="s">
        <v>92</v>
      </c>
      <c r="C157" s="1" t="s">
        <v>291</v>
      </c>
      <c r="D157" s="1">
        <v>366997</v>
      </c>
      <c r="E157" s="1">
        <v>75065</v>
      </c>
    </row>
    <row r="158" spans="1:5" x14ac:dyDescent="0.2">
      <c r="A158" s="1">
        <v>161</v>
      </c>
      <c r="B158" s="1" t="s">
        <v>93</v>
      </c>
      <c r="C158" s="1" t="s">
        <v>292</v>
      </c>
      <c r="D158" s="1">
        <v>366989</v>
      </c>
      <c r="E158" s="1">
        <v>75057</v>
      </c>
    </row>
    <row r="159" spans="1:5" x14ac:dyDescent="0.2">
      <c r="A159" s="1">
        <v>161</v>
      </c>
      <c r="B159" s="1" t="s">
        <v>94</v>
      </c>
      <c r="C159" s="1" t="s">
        <v>293</v>
      </c>
      <c r="D159" s="1">
        <v>366976</v>
      </c>
      <c r="E159" s="1">
        <v>75048</v>
      </c>
    </row>
    <row r="160" spans="1:5" x14ac:dyDescent="0.2">
      <c r="A160" s="1">
        <v>161</v>
      </c>
      <c r="B160" s="1" t="s">
        <v>95</v>
      </c>
      <c r="C160" s="1" t="s">
        <v>294</v>
      </c>
      <c r="D160" s="1">
        <v>366969</v>
      </c>
      <c r="E160" s="1">
        <v>75041</v>
      </c>
    </row>
    <row r="161" spans="1:5" x14ac:dyDescent="0.2">
      <c r="A161" s="1">
        <v>161</v>
      </c>
      <c r="B161" s="1" t="s">
        <v>96</v>
      </c>
      <c r="C161" s="1" t="s">
        <v>295</v>
      </c>
      <c r="D161" s="1">
        <v>366956</v>
      </c>
      <c r="E161" s="1">
        <v>75032</v>
      </c>
    </row>
    <row r="162" spans="1:5" x14ac:dyDescent="0.2">
      <c r="A162" s="1">
        <v>161</v>
      </c>
      <c r="B162" s="1" t="s">
        <v>97</v>
      </c>
      <c r="C162" s="1" t="s">
        <v>296</v>
      </c>
      <c r="D162" s="1">
        <v>366954</v>
      </c>
      <c r="E162" s="1">
        <v>75027</v>
      </c>
    </row>
    <row r="163" spans="1:5" x14ac:dyDescent="0.2">
      <c r="A163" s="1">
        <v>164</v>
      </c>
      <c r="B163" s="1" t="s">
        <v>90</v>
      </c>
      <c r="C163" s="1" t="s">
        <v>297</v>
      </c>
      <c r="D163" s="1">
        <v>366932</v>
      </c>
      <c r="E163" s="1">
        <v>75182</v>
      </c>
    </row>
    <row r="164" spans="1:5" x14ac:dyDescent="0.2">
      <c r="A164" s="1">
        <v>164</v>
      </c>
      <c r="B164" s="1" t="s">
        <v>91</v>
      </c>
      <c r="C164" s="1" t="s">
        <v>298</v>
      </c>
      <c r="D164" s="1">
        <v>366920</v>
      </c>
      <c r="E164" s="1">
        <v>75169</v>
      </c>
    </row>
    <row r="165" spans="1:5" x14ac:dyDescent="0.2">
      <c r="A165" s="1">
        <v>164</v>
      </c>
      <c r="B165" s="1" t="s">
        <v>92</v>
      </c>
      <c r="C165" s="1" t="s">
        <v>299</v>
      </c>
      <c r="D165" s="1">
        <v>366910</v>
      </c>
      <c r="E165" s="1">
        <v>75156</v>
      </c>
    </row>
    <row r="166" spans="1:5" x14ac:dyDescent="0.2">
      <c r="A166" s="1">
        <v>164</v>
      </c>
      <c r="B166" s="1" t="s">
        <v>93</v>
      </c>
      <c r="C166" s="1" t="s">
        <v>300</v>
      </c>
      <c r="D166" s="1">
        <v>366901</v>
      </c>
      <c r="E166" s="1">
        <v>75147</v>
      </c>
    </row>
    <row r="167" spans="1:5" x14ac:dyDescent="0.2">
      <c r="A167" s="1">
        <v>164</v>
      </c>
      <c r="B167" s="1" t="s">
        <v>94</v>
      </c>
      <c r="C167" s="1" t="s">
        <v>301</v>
      </c>
      <c r="D167" s="1">
        <v>366890</v>
      </c>
      <c r="E167" s="1">
        <v>75138</v>
      </c>
    </row>
    <row r="168" spans="1:5" x14ac:dyDescent="0.2">
      <c r="A168" s="1">
        <v>164</v>
      </c>
      <c r="B168" s="1" t="s">
        <v>95</v>
      </c>
      <c r="C168" s="1" t="s">
        <v>302</v>
      </c>
      <c r="D168" s="1">
        <v>366886</v>
      </c>
      <c r="E168" s="1">
        <v>75131</v>
      </c>
    </row>
    <row r="169" spans="1:5" x14ac:dyDescent="0.2">
      <c r="A169" s="1">
        <v>164</v>
      </c>
      <c r="B169" s="1" t="s">
        <v>96</v>
      </c>
      <c r="C169" s="1" t="s">
        <v>303</v>
      </c>
      <c r="D169" s="1">
        <v>366876</v>
      </c>
      <c r="E169" s="1">
        <v>75125</v>
      </c>
    </row>
    <row r="170" spans="1:5" x14ac:dyDescent="0.2">
      <c r="A170" s="1">
        <v>164</v>
      </c>
      <c r="B170" s="1" t="s">
        <v>97</v>
      </c>
      <c r="C170" s="1" t="s">
        <v>304</v>
      </c>
      <c r="D170" s="1">
        <v>366871</v>
      </c>
      <c r="E170" s="1">
        <v>75118</v>
      </c>
    </row>
    <row r="171" spans="1:5" x14ac:dyDescent="0.2">
      <c r="A171" s="1">
        <v>166</v>
      </c>
      <c r="B171" s="1" t="s">
        <v>90</v>
      </c>
      <c r="C171" s="1" t="s">
        <v>305</v>
      </c>
      <c r="D171" s="1">
        <v>366860</v>
      </c>
      <c r="E171" s="1">
        <v>75247</v>
      </c>
    </row>
    <row r="172" spans="1:5" x14ac:dyDescent="0.2">
      <c r="A172" s="1">
        <v>166</v>
      </c>
      <c r="B172" s="1" t="s">
        <v>91</v>
      </c>
      <c r="C172" s="1" t="s">
        <v>306</v>
      </c>
      <c r="D172" s="1">
        <v>366853</v>
      </c>
      <c r="E172" s="1">
        <v>75237</v>
      </c>
    </row>
    <row r="173" spans="1:5" x14ac:dyDescent="0.2">
      <c r="A173" s="1">
        <v>166</v>
      </c>
      <c r="B173" s="1" t="s">
        <v>92</v>
      </c>
      <c r="C173" s="1" t="s">
        <v>307</v>
      </c>
      <c r="D173" s="1">
        <v>366843</v>
      </c>
      <c r="E173" s="1">
        <v>75230</v>
      </c>
    </row>
    <row r="174" spans="1:5" x14ac:dyDescent="0.2">
      <c r="A174" s="1">
        <v>166</v>
      </c>
      <c r="B174" s="1" t="s">
        <v>93</v>
      </c>
      <c r="C174" s="1" t="s">
        <v>308</v>
      </c>
      <c r="D174" s="1">
        <v>366832</v>
      </c>
      <c r="E174" s="1">
        <v>75218</v>
      </c>
    </row>
    <row r="175" spans="1:5" x14ac:dyDescent="0.2">
      <c r="A175" s="1">
        <v>166</v>
      </c>
      <c r="B175" s="1" t="s">
        <v>94</v>
      </c>
      <c r="C175" s="1" t="s">
        <v>309</v>
      </c>
      <c r="D175" s="1">
        <v>366824</v>
      </c>
      <c r="E175" s="1">
        <v>75212</v>
      </c>
    </row>
    <row r="176" spans="1:5" x14ac:dyDescent="0.2">
      <c r="A176" s="1">
        <v>166</v>
      </c>
      <c r="B176" s="1" t="s">
        <v>95</v>
      </c>
      <c r="C176" s="1" t="s">
        <v>310</v>
      </c>
      <c r="D176" s="1">
        <v>366817</v>
      </c>
      <c r="E176" s="1">
        <v>75203</v>
      </c>
    </row>
    <row r="177" spans="1:5" x14ac:dyDescent="0.2">
      <c r="A177" s="1">
        <v>166</v>
      </c>
      <c r="B177" s="1" t="s">
        <v>96</v>
      </c>
      <c r="C177" s="1" t="s">
        <v>311</v>
      </c>
      <c r="D177" s="1">
        <v>366805</v>
      </c>
      <c r="E177" s="1">
        <v>75196</v>
      </c>
    </row>
    <row r="178" spans="1:5" x14ac:dyDescent="0.2">
      <c r="A178" s="1">
        <v>166</v>
      </c>
      <c r="B178" s="1" t="s">
        <v>97</v>
      </c>
      <c r="C178" s="1" t="s">
        <v>312</v>
      </c>
      <c r="D178" s="1">
        <v>366802</v>
      </c>
      <c r="E178" s="1">
        <v>75190</v>
      </c>
    </row>
    <row r="179" spans="1:5" x14ac:dyDescent="0.2">
      <c r="A179" s="1">
        <v>169</v>
      </c>
      <c r="B179" s="1" t="s">
        <v>90</v>
      </c>
      <c r="C179" s="1" t="s">
        <v>313</v>
      </c>
      <c r="D179" s="1">
        <v>366763</v>
      </c>
      <c r="E179" s="1">
        <v>75360</v>
      </c>
    </row>
    <row r="180" spans="1:5" x14ac:dyDescent="0.2">
      <c r="A180" s="1">
        <v>169</v>
      </c>
      <c r="B180" s="1" t="s">
        <v>91</v>
      </c>
      <c r="C180" s="1" t="s">
        <v>314</v>
      </c>
      <c r="D180" s="1">
        <v>366749</v>
      </c>
      <c r="E180" s="1">
        <v>75350</v>
      </c>
    </row>
    <row r="181" spans="1:5" x14ac:dyDescent="0.2">
      <c r="A181" s="1">
        <v>169</v>
      </c>
      <c r="B181" s="1" t="s">
        <v>92</v>
      </c>
      <c r="C181" s="1" t="s">
        <v>315</v>
      </c>
      <c r="D181" s="1">
        <v>366736</v>
      </c>
      <c r="E181" s="1">
        <v>75341</v>
      </c>
    </row>
    <row r="182" spans="1:5" x14ac:dyDescent="0.2">
      <c r="A182" s="1">
        <v>169</v>
      </c>
      <c r="B182" s="1" t="s">
        <v>93</v>
      </c>
      <c r="C182" s="1" t="s">
        <v>316</v>
      </c>
      <c r="D182" s="1">
        <v>366729</v>
      </c>
      <c r="E182" s="1">
        <v>75332</v>
      </c>
    </row>
    <row r="183" spans="1:5" x14ac:dyDescent="0.2">
      <c r="A183" s="1">
        <v>169</v>
      </c>
      <c r="B183" s="1" t="s">
        <v>94</v>
      </c>
      <c r="C183" s="1" t="s">
        <v>317</v>
      </c>
      <c r="D183" s="1">
        <v>366717</v>
      </c>
      <c r="E183" s="1">
        <v>75323</v>
      </c>
    </row>
    <row r="184" spans="1:5" x14ac:dyDescent="0.2">
      <c r="A184" s="1">
        <v>169</v>
      </c>
      <c r="B184" s="1" t="s">
        <v>95</v>
      </c>
      <c r="C184" s="1" t="s">
        <v>318</v>
      </c>
      <c r="D184" s="1">
        <v>366710</v>
      </c>
      <c r="E184" s="1">
        <v>75316</v>
      </c>
    </row>
    <row r="185" spans="1:5" x14ac:dyDescent="0.2">
      <c r="A185" s="1">
        <v>169</v>
      </c>
      <c r="B185" s="1" t="s">
        <v>96</v>
      </c>
      <c r="C185" s="1" t="s">
        <v>319</v>
      </c>
      <c r="D185" s="1">
        <v>366702</v>
      </c>
      <c r="E185" s="1">
        <v>75308</v>
      </c>
    </row>
    <row r="186" spans="1:5" x14ac:dyDescent="0.2">
      <c r="A186" s="1">
        <v>169</v>
      </c>
      <c r="B186" s="1" t="s">
        <v>97</v>
      </c>
      <c r="C186" s="1" t="s">
        <v>320</v>
      </c>
      <c r="D186" s="1">
        <v>366697</v>
      </c>
      <c r="E186" s="1">
        <v>75303</v>
      </c>
    </row>
    <row r="187" spans="1:5" x14ac:dyDescent="0.2">
      <c r="A187" s="1">
        <v>172</v>
      </c>
      <c r="B187" s="1" t="s">
        <v>90</v>
      </c>
      <c r="C187" s="1" t="s">
        <v>321</v>
      </c>
      <c r="D187" s="1">
        <v>366660</v>
      </c>
      <c r="E187" s="1">
        <v>75464</v>
      </c>
    </row>
    <row r="188" spans="1:5" x14ac:dyDescent="0.2">
      <c r="A188" s="1">
        <v>172</v>
      </c>
      <c r="B188" s="1" t="s">
        <v>91</v>
      </c>
      <c r="C188" s="1" t="s">
        <v>322</v>
      </c>
      <c r="D188" s="1">
        <v>366646</v>
      </c>
      <c r="E188" s="1">
        <v>75453</v>
      </c>
    </row>
    <row r="189" spans="1:5" x14ac:dyDescent="0.2">
      <c r="A189" s="1">
        <v>172</v>
      </c>
      <c r="B189" s="1" t="s">
        <v>92</v>
      </c>
      <c r="C189" s="1" t="s">
        <v>323</v>
      </c>
      <c r="D189" s="1">
        <v>366634</v>
      </c>
      <c r="E189" s="1">
        <v>75440</v>
      </c>
    </row>
    <row r="190" spans="1:5" x14ac:dyDescent="0.2">
      <c r="A190" s="1">
        <v>172</v>
      </c>
      <c r="B190" s="1" t="s">
        <v>93</v>
      </c>
      <c r="C190" s="1" t="s">
        <v>324</v>
      </c>
      <c r="D190" s="1">
        <v>366627</v>
      </c>
      <c r="E190" s="1">
        <v>75434</v>
      </c>
    </row>
    <row r="191" spans="1:5" x14ac:dyDescent="0.2">
      <c r="A191" s="1">
        <v>172</v>
      </c>
      <c r="B191" s="1" t="s">
        <v>94</v>
      </c>
      <c r="C191" s="1" t="s">
        <v>325</v>
      </c>
      <c r="D191" s="1">
        <v>366618</v>
      </c>
      <c r="E191" s="1">
        <v>75426</v>
      </c>
    </row>
    <row r="192" spans="1:5" x14ac:dyDescent="0.2">
      <c r="A192" s="1">
        <v>172</v>
      </c>
      <c r="B192" s="1" t="s">
        <v>95</v>
      </c>
      <c r="C192" s="1" t="s">
        <v>326</v>
      </c>
      <c r="D192" s="1">
        <v>366609</v>
      </c>
      <c r="E192" s="1">
        <v>75420</v>
      </c>
    </row>
    <row r="193" spans="1:5" x14ac:dyDescent="0.2">
      <c r="A193" s="1">
        <v>172</v>
      </c>
      <c r="B193" s="1" t="s">
        <v>96</v>
      </c>
      <c r="C193" s="1" t="s">
        <v>327</v>
      </c>
      <c r="D193" s="1">
        <v>366602</v>
      </c>
      <c r="E193" s="1">
        <v>75408</v>
      </c>
    </row>
    <row r="194" spans="1:5" x14ac:dyDescent="0.2">
      <c r="A194" s="1">
        <v>172</v>
      </c>
      <c r="B194" s="1" t="s">
        <v>97</v>
      </c>
      <c r="C194" s="1" t="s">
        <v>328</v>
      </c>
      <c r="D194" s="1">
        <v>366596</v>
      </c>
      <c r="E194" s="1">
        <v>75406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Roman,Regular"&amp;A</oddHeader>
    <oddFooter>&amp;C&amp;"Times New Roman,Regular"Page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5" x14ac:dyDescent="0.2"/>
  <sheetData>
    <row r="1" spans="1:4" s="1" customFormat="1" x14ac:dyDescent="0.2">
      <c r="A1" s="1" t="s">
        <v>452</v>
      </c>
    </row>
    <row r="2" spans="1:4" s="1" customFormat="1" x14ac:dyDescent="0.2"/>
    <row r="3" spans="1:4" ht="15.75" x14ac:dyDescent="0.25">
      <c r="A3" s="17" t="s">
        <v>107</v>
      </c>
      <c r="B3" s="17"/>
      <c r="C3" s="17"/>
    </row>
    <row r="4" spans="1:4" ht="15.75" x14ac:dyDescent="0.25">
      <c r="A4" s="4" t="s">
        <v>90</v>
      </c>
      <c r="B4" s="4" t="s">
        <v>91</v>
      </c>
      <c r="C4" s="4" t="s">
        <v>92</v>
      </c>
      <c r="D4" s="6" t="s">
        <v>432</v>
      </c>
    </row>
    <row r="5" spans="1:4" x14ac:dyDescent="0.2">
      <c r="A5" s="3">
        <v>73</v>
      </c>
      <c r="B5" s="3">
        <v>40</v>
      </c>
      <c r="C5" s="3">
        <v>27</v>
      </c>
      <c r="D5">
        <f>C5/B5</f>
        <v>0.67500000000000004</v>
      </c>
    </row>
    <row r="6" spans="1:4" x14ac:dyDescent="0.2">
      <c r="A6" s="3">
        <v>52</v>
      </c>
      <c r="B6" s="3">
        <v>46</v>
      </c>
      <c r="C6" s="3">
        <v>25</v>
      </c>
      <c r="D6" s="1">
        <f t="shared" ref="D6:D24" si="0">C6/B6</f>
        <v>0.54347826086956519</v>
      </c>
    </row>
    <row r="7" spans="1:4" x14ac:dyDescent="0.2">
      <c r="A7" s="3">
        <v>57</v>
      </c>
      <c r="B7" s="3">
        <v>35</v>
      </c>
      <c r="C7" s="3">
        <v>30</v>
      </c>
      <c r="D7" s="1">
        <f t="shared" si="0"/>
        <v>0.8571428571428571</v>
      </c>
    </row>
    <row r="8" spans="1:4" x14ac:dyDescent="0.2">
      <c r="A8" s="3">
        <v>57</v>
      </c>
      <c r="B8" s="3">
        <v>42</v>
      </c>
      <c r="C8" s="3">
        <v>20</v>
      </c>
      <c r="D8" s="1">
        <f t="shared" si="0"/>
        <v>0.47619047619047616</v>
      </c>
    </row>
    <row r="9" spans="1:4" x14ac:dyDescent="0.2">
      <c r="A9" s="3">
        <v>53</v>
      </c>
      <c r="B9" s="3">
        <v>38</v>
      </c>
      <c r="C9" s="3">
        <v>28</v>
      </c>
      <c r="D9" s="1">
        <f t="shared" si="0"/>
        <v>0.73684210526315785</v>
      </c>
    </row>
    <row r="10" spans="1:4" x14ac:dyDescent="0.2">
      <c r="A10" s="3">
        <v>60</v>
      </c>
      <c r="B10" s="3">
        <v>38</v>
      </c>
      <c r="C10" s="3">
        <v>20</v>
      </c>
      <c r="D10" s="1">
        <f t="shared" si="0"/>
        <v>0.52631578947368418</v>
      </c>
    </row>
    <row r="11" spans="1:4" x14ac:dyDescent="0.2">
      <c r="A11" s="3">
        <v>57</v>
      </c>
      <c r="B11" s="3">
        <v>48</v>
      </c>
      <c r="C11" s="3">
        <v>28</v>
      </c>
      <c r="D11" s="1">
        <f t="shared" si="0"/>
        <v>0.58333333333333337</v>
      </c>
    </row>
    <row r="12" spans="1:4" x14ac:dyDescent="0.2">
      <c r="A12" s="3">
        <v>50</v>
      </c>
      <c r="B12" s="3">
        <v>40</v>
      </c>
      <c r="C12" s="3">
        <v>30</v>
      </c>
      <c r="D12" s="1">
        <f t="shared" si="0"/>
        <v>0.75</v>
      </c>
    </row>
    <row r="13" spans="1:4" x14ac:dyDescent="0.2">
      <c r="A13" s="3">
        <v>42</v>
      </c>
      <c r="B13" s="3">
        <v>38</v>
      </c>
      <c r="C13" s="3">
        <v>25</v>
      </c>
      <c r="D13" s="1">
        <f t="shared" si="0"/>
        <v>0.65789473684210531</v>
      </c>
    </row>
    <row r="14" spans="1:4" x14ac:dyDescent="0.2">
      <c r="A14" s="3">
        <v>60</v>
      </c>
      <c r="B14" s="3">
        <v>40</v>
      </c>
      <c r="C14" s="3">
        <v>20</v>
      </c>
      <c r="D14" s="1">
        <f t="shared" si="0"/>
        <v>0.5</v>
      </c>
    </row>
    <row r="15" spans="1:4" x14ac:dyDescent="0.2">
      <c r="A15" s="3">
        <v>48</v>
      </c>
      <c r="B15" s="3">
        <v>42</v>
      </c>
      <c r="C15" s="3">
        <v>34</v>
      </c>
      <c r="D15" s="1">
        <f t="shared" si="0"/>
        <v>0.80952380952380953</v>
      </c>
    </row>
    <row r="16" spans="1:4" x14ac:dyDescent="0.2">
      <c r="A16" s="3">
        <v>58</v>
      </c>
      <c r="B16" s="3">
        <v>48</v>
      </c>
      <c r="C16" s="3">
        <v>20</v>
      </c>
      <c r="D16" s="1">
        <f t="shared" si="0"/>
        <v>0.41666666666666669</v>
      </c>
    </row>
    <row r="17" spans="1:4" x14ac:dyDescent="0.2">
      <c r="A17" s="3">
        <v>60</v>
      </c>
      <c r="B17" s="3">
        <v>38</v>
      </c>
      <c r="C17" s="3">
        <v>30</v>
      </c>
      <c r="D17" s="1">
        <f t="shared" si="0"/>
        <v>0.78947368421052633</v>
      </c>
    </row>
    <row r="18" spans="1:4" x14ac:dyDescent="0.2">
      <c r="A18" s="3">
        <v>55</v>
      </c>
      <c r="B18" s="3">
        <v>43</v>
      </c>
      <c r="C18" s="3">
        <v>30</v>
      </c>
      <c r="D18" s="1">
        <f t="shared" si="0"/>
        <v>0.69767441860465118</v>
      </c>
    </row>
    <row r="19" spans="1:4" x14ac:dyDescent="0.2">
      <c r="A19" s="3">
        <v>88</v>
      </c>
      <c r="B19" s="3">
        <v>65</v>
      </c>
      <c r="C19" s="3">
        <v>35</v>
      </c>
      <c r="D19" s="1">
        <f t="shared" si="0"/>
        <v>0.53846153846153844</v>
      </c>
    </row>
    <row r="20" spans="1:4" x14ac:dyDescent="0.2">
      <c r="A20" s="3">
        <v>80</v>
      </c>
      <c r="B20" s="3">
        <v>50</v>
      </c>
      <c r="C20" s="3">
        <v>25</v>
      </c>
      <c r="D20" s="1">
        <f t="shared" si="0"/>
        <v>0.5</v>
      </c>
    </row>
    <row r="21" spans="1:4" x14ac:dyDescent="0.2">
      <c r="A21" s="3">
        <v>39</v>
      </c>
      <c r="B21" s="3">
        <v>32</v>
      </c>
      <c r="C21" s="3">
        <v>20</v>
      </c>
      <c r="D21" s="1">
        <f t="shared" si="0"/>
        <v>0.625</v>
      </c>
    </row>
    <row r="22" spans="1:4" x14ac:dyDescent="0.2">
      <c r="A22" s="3">
        <v>36</v>
      </c>
      <c r="B22" s="3">
        <v>30</v>
      </c>
      <c r="C22" s="3">
        <v>30</v>
      </c>
      <c r="D22" s="1">
        <f t="shared" si="0"/>
        <v>1</v>
      </c>
    </row>
    <row r="23" spans="1:4" x14ac:dyDescent="0.2">
      <c r="A23" s="3">
        <v>66</v>
      </c>
      <c r="B23" s="3">
        <v>40</v>
      </c>
      <c r="C23" s="3">
        <v>34</v>
      </c>
      <c r="D23" s="1">
        <f t="shared" si="0"/>
        <v>0.85</v>
      </c>
    </row>
    <row r="24" spans="1:4" x14ac:dyDescent="0.2">
      <c r="A24" s="3">
        <v>67</v>
      </c>
      <c r="B24" s="3">
        <v>60</v>
      </c>
      <c r="C24" s="3">
        <v>26</v>
      </c>
      <c r="D24" s="1">
        <f t="shared" si="0"/>
        <v>0.43333333333333335</v>
      </c>
    </row>
    <row r="26" spans="1:4" x14ac:dyDescent="0.2">
      <c r="C26" t="s">
        <v>433</v>
      </c>
      <c r="D26">
        <f>AVERAGE(D5:D24)</f>
        <v>0.64831655049578518</v>
      </c>
    </row>
    <row r="27" spans="1:4" x14ac:dyDescent="0.2">
      <c r="C27" t="s">
        <v>434</v>
      </c>
      <c r="D27">
        <f>STDEV(D5:D24)</f>
        <v>0.16083786263158023</v>
      </c>
    </row>
  </sheetData>
  <mergeCells count="1">
    <mergeCell ref="A3:C3"/>
  </mergeCells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selection activeCell="A2" sqref="A2"/>
    </sheetView>
  </sheetViews>
  <sheetFormatPr defaultRowHeight="15" x14ac:dyDescent="0.2"/>
  <cols>
    <col min="1" max="1" width="8.88671875" style="5"/>
    <col min="2" max="2" width="8.88671875" style="1"/>
    <col min="11" max="12" width="8.88671875" style="1"/>
  </cols>
  <sheetData>
    <row r="1" spans="1:29" s="1" customFormat="1" x14ac:dyDescent="0.2">
      <c r="A1" s="5" t="s">
        <v>453</v>
      </c>
    </row>
    <row r="2" spans="1:29" s="1" customFormat="1" x14ac:dyDescent="0.2">
      <c r="A2" s="5"/>
    </row>
    <row r="3" spans="1:29" s="5" customFormat="1" x14ac:dyDescent="0.2">
      <c r="A3" s="5" t="s">
        <v>436</v>
      </c>
      <c r="B3" s="5" t="s">
        <v>333</v>
      </c>
      <c r="C3" s="2" t="s">
        <v>108</v>
      </c>
      <c r="D3" s="2" t="s">
        <v>109</v>
      </c>
      <c r="E3" s="2" t="s">
        <v>110</v>
      </c>
      <c r="F3" s="2" t="s">
        <v>111</v>
      </c>
      <c r="G3" s="2" t="s">
        <v>112</v>
      </c>
      <c r="H3" s="2" t="s">
        <v>113</v>
      </c>
      <c r="I3" s="2" t="s">
        <v>114</v>
      </c>
      <c r="J3" s="2" t="s">
        <v>115</v>
      </c>
      <c r="K3" s="2" t="s">
        <v>116</v>
      </c>
      <c r="L3" s="2" t="s">
        <v>117</v>
      </c>
      <c r="M3" s="2" t="s">
        <v>118</v>
      </c>
      <c r="N3" s="5" t="s">
        <v>119</v>
      </c>
      <c r="O3" s="2" t="s">
        <v>120</v>
      </c>
      <c r="P3" s="2" t="s">
        <v>121</v>
      </c>
      <c r="Q3" s="2" t="s">
        <v>122</v>
      </c>
      <c r="R3" s="2" t="s">
        <v>123</v>
      </c>
      <c r="S3" s="2" t="s">
        <v>124</v>
      </c>
      <c r="T3" s="2" t="s">
        <v>125</v>
      </c>
      <c r="U3" s="2" t="s">
        <v>126</v>
      </c>
      <c r="V3" s="5" t="s">
        <v>127</v>
      </c>
      <c r="W3" s="2" t="s">
        <v>128</v>
      </c>
      <c r="X3" s="5" t="s">
        <v>129</v>
      </c>
      <c r="Y3" s="2" t="s">
        <v>130</v>
      </c>
      <c r="Z3" s="2" t="s">
        <v>131</v>
      </c>
      <c r="AA3" s="2" t="s">
        <v>132</v>
      </c>
      <c r="AB3" s="5" t="s">
        <v>133</v>
      </c>
      <c r="AC3" s="2" t="s">
        <v>134</v>
      </c>
    </row>
    <row r="4" spans="1:29" x14ac:dyDescent="0.2">
      <c r="A4" s="5">
        <v>16</v>
      </c>
      <c r="B4" s="1">
        <v>4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x14ac:dyDescent="0.2">
      <c r="A5" s="5">
        <v>22</v>
      </c>
      <c r="B5" s="1">
        <v>4.5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1</v>
      </c>
      <c r="R5" s="1">
        <v>2</v>
      </c>
      <c r="S5" s="1">
        <v>5</v>
      </c>
      <c r="T5" s="1">
        <v>3</v>
      </c>
      <c r="U5" s="1">
        <v>1</v>
      </c>
      <c r="V5" s="1">
        <v>9</v>
      </c>
      <c r="W5" s="1">
        <v>26</v>
      </c>
      <c r="X5" s="1">
        <v>33</v>
      </c>
      <c r="Y5" s="1">
        <v>49</v>
      </c>
      <c r="Z5" s="1">
        <v>47</v>
      </c>
      <c r="AA5" s="1">
        <v>65</v>
      </c>
      <c r="AB5" s="1">
        <v>97</v>
      </c>
      <c r="AC5" s="1">
        <v>76</v>
      </c>
    </row>
    <row r="6" spans="1:29" x14ac:dyDescent="0.2">
      <c r="A6" s="5">
        <v>32</v>
      </c>
      <c r="B6" s="1">
        <v>5</v>
      </c>
      <c r="C6" s="1">
        <v>0</v>
      </c>
      <c r="D6" s="1">
        <v>5</v>
      </c>
      <c r="E6" s="1">
        <v>14</v>
      </c>
      <c r="F6" s="1">
        <v>44</v>
      </c>
      <c r="G6" s="1">
        <v>74</v>
      </c>
      <c r="H6" s="1">
        <v>74</v>
      </c>
      <c r="I6" s="1">
        <v>98</v>
      </c>
      <c r="J6" s="1">
        <v>132</v>
      </c>
      <c r="K6" s="1">
        <v>163</v>
      </c>
      <c r="L6" s="1">
        <v>152</v>
      </c>
      <c r="M6" s="1">
        <v>164</v>
      </c>
      <c r="N6" s="1">
        <v>173</v>
      </c>
      <c r="O6" s="1">
        <v>185</v>
      </c>
      <c r="P6" s="1">
        <v>174</v>
      </c>
      <c r="Q6" s="1">
        <v>183</v>
      </c>
      <c r="R6" s="1">
        <v>177</v>
      </c>
      <c r="S6" s="1">
        <v>187</v>
      </c>
      <c r="T6" s="1">
        <v>186</v>
      </c>
      <c r="U6" s="1">
        <v>196</v>
      </c>
      <c r="V6" s="1">
        <v>182</v>
      </c>
      <c r="W6" s="1">
        <v>166</v>
      </c>
      <c r="X6" s="1">
        <v>162</v>
      </c>
      <c r="Y6" s="1">
        <v>149</v>
      </c>
      <c r="Z6" s="1">
        <v>149</v>
      </c>
      <c r="AA6" s="1">
        <v>137</v>
      </c>
      <c r="AB6" s="1">
        <v>153</v>
      </c>
      <c r="AC6" s="1">
        <v>126</v>
      </c>
    </row>
    <row r="7" spans="1:29" x14ac:dyDescent="0.2">
      <c r="A7" s="5">
        <v>45</v>
      </c>
      <c r="B7" s="1">
        <v>5.5</v>
      </c>
      <c r="C7" s="1">
        <v>84</v>
      </c>
      <c r="D7" s="1">
        <v>150</v>
      </c>
      <c r="E7" s="1">
        <v>170</v>
      </c>
      <c r="F7" s="1">
        <v>154</v>
      </c>
      <c r="G7" s="1">
        <v>130</v>
      </c>
      <c r="H7" s="1">
        <v>121</v>
      </c>
      <c r="I7" s="1">
        <v>95</v>
      </c>
      <c r="J7" s="1">
        <v>64</v>
      </c>
      <c r="K7" s="1">
        <v>37</v>
      </c>
      <c r="L7" s="1">
        <v>47</v>
      </c>
      <c r="M7" s="1">
        <v>36</v>
      </c>
      <c r="N7" s="1">
        <v>27</v>
      </c>
      <c r="O7" s="1">
        <v>15</v>
      </c>
      <c r="P7" s="1">
        <v>25</v>
      </c>
      <c r="Q7" s="1">
        <v>16</v>
      </c>
      <c r="R7" s="1">
        <v>21</v>
      </c>
      <c r="S7" s="1">
        <v>8</v>
      </c>
      <c r="T7" s="1">
        <v>10</v>
      </c>
      <c r="U7" s="1">
        <v>11</v>
      </c>
      <c r="V7" s="1">
        <v>9</v>
      </c>
      <c r="W7" s="1">
        <v>5</v>
      </c>
      <c r="X7" s="1">
        <v>6</v>
      </c>
      <c r="Y7" s="1">
        <v>2</v>
      </c>
      <c r="Z7" s="1">
        <v>5</v>
      </c>
      <c r="AA7" s="1">
        <v>2</v>
      </c>
      <c r="AB7" s="1">
        <v>3</v>
      </c>
      <c r="AC7" s="1">
        <v>2</v>
      </c>
    </row>
    <row r="8" spans="1:29" x14ac:dyDescent="0.2">
      <c r="A8" s="5">
        <v>64</v>
      </c>
      <c r="B8" s="1">
        <v>6</v>
      </c>
      <c r="C8" s="1">
        <v>105</v>
      </c>
      <c r="D8" s="1">
        <v>49</v>
      </c>
      <c r="E8" s="1">
        <v>16</v>
      </c>
      <c r="F8" s="1">
        <v>5</v>
      </c>
      <c r="G8" s="1">
        <v>11</v>
      </c>
      <c r="H8" s="1">
        <v>4</v>
      </c>
      <c r="I8" s="1">
        <v>6</v>
      </c>
      <c r="J8" s="1">
        <v>4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</v>
      </c>
      <c r="U8" s="1">
        <v>1</v>
      </c>
      <c r="V8" s="1">
        <v>0</v>
      </c>
      <c r="W8" s="1">
        <v>3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</row>
    <row r="9" spans="1:29" x14ac:dyDescent="0.2">
      <c r="A9" s="5">
        <v>90</v>
      </c>
      <c r="B9" s="1">
        <v>6.5</v>
      </c>
      <c r="C9" s="1">
        <v>14</v>
      </c>
      <c r="D9" s="1">
        <v>2</v>
      </c>
      <c r="E9" s="1">
        <v>0</v>
      </c>
      <c r="F9" s="1">
        <v>0</v>
      </c>
      <c r="G9" s="1">
        <v>3</v>
      </c>
      <c r="H9" s="1">
        <v>1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</row>
    <row r="10" spans="1:29" x14ac:dyDescent="0.2">
      <c r="A10" s="5">
        <v>128</v>
      </c>
      <c r="B10" s="1">
        <v>7</v>
      </c>
      <c r="C10" s="1">
        <v>3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</row>
    <row r="11" spans="1:29" x14ac:dyDescent="0.2">
      <c r="A11" s="5">
        <v>180</v>
      </c>
      <c r="B11" s="1">
        <v>7.5</v>
      </c>
      <c r="C11" s="1">
        <v>1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</row>
    <row r="12" spans="1:29" x14ac:dyDescent="0.2">
      <c r="A12" s="5">
        <v>256</v>
      </c>
      <c r="B12" s="1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</row>
    <row r="13" spans="1:29" x14ac:dyDescent="0.2">
      <c r="A13" s="2"/>
      <c r="B13" s="2"/>
      <c r="C13" s="5"/>
      <c r="D13" s="5"/>
      <c r="E13" s="5"/>
      <c r="F13" s="5"/>
      <c r="G13" s="5"/>
      <c r="H13" s="5"/>
      <c r="I13" s="5"/>
      <c r="J13" s="5"/>
    </row>
    <row r="14" spans="1:29" x14ac:dyDescent="0.2">
      <c r="A14" s="2"/>
      <c r="B14" s="2"/>
      <c r="C14" s="5"/>
      <c r="D14" s="5"/>
      <c r="E14" s="5"/>
      <c r="F14" s="5"/>
      <c r="G14" s="5"/>
      <c r="H14" s="5"/>
      <c r="I14" s="5"/>
      <c r="J14" s="5"/>
    </row>
    <row r="15" spans="1:29" x14ac:dyDescent="0.2">
      <c r="A15" s="2"/>
      <c r="B15" s="2"/>
      <c r="C15" s="5"/>
      <c r="D15" s="5"/>
      <c r="E15" s="5"/>
      <c r="F15" s="5"/>
      <c r="G15" s="5"/>
      <c r="H15" s="5"/>
      <c r="I15" s="5"/>
      <c r="J15" s="5"/>
    </row>
    <row r="16" spans="1:29" x14ac:dyDescent="0.2">
      <c r="A16" s="5" t="s">
        <v>436</v>
      </c>
      <c r="B16" s="1">
        <v>16</v>
      </c>
      <c r="C16" s="1">
        <v>22</v>
      </c>
      <c r="D16" s="1">
        <v>32</v>
      </c>
      <c r="E16" s="1">
        <v>45</v>
      </c>
      <c r="F16" s="1">
        <v>64</v>
      </c>
      <c r="G16" s="1">
        <v>90</v>
      </c>
      <c r="H16" s="1">
        <v>128</v>
      </c>
      <c r="I16" s="1">
        <v>180</v>
      </c>
      <c r="J16" s="1">
        <v>256</v>
      </c>
      <c r="N16" s="1"/>
    </row>
    <row r="17" spans="1:14" x14ac:dyDescent="0.2">
      <c r="A17" s="5" t="s">
        <v>333</v>
      </c>
      <c r="B17" s="1">
        <v>4</v>
      </c>
      <c r="C17" s="1">
        <v>4.5</v>
      </c>
      <c r="D17" s="1">
        <v>5</v>
      </c>
      <c r="E17" s="1">
        <v>5.5</v>
      </c>
      <c r="F17" s="1">
        <v>6</v>
      </c>
      <c r="G17" s="1">
        <v>6.5</v>
      </c>
      <c r="H17" s="1">
        <v>7</v>
      </c>
      <c r="I17" s="1">
        <v>7.5</v>
      </c>
      <c r="J17" s="1">
        <v>8</v>
      </c>
      <c r="M17" s="1"/>
      <c r="N17" s="1"/>
    </row>
    <row r="18" spans="1:14" s="1" customFormat="1" x14ac:dyDescent="0.2">
      <c r="A18" s="5"/>
    </row>
    <row r="19" spans="1:14" x14ac:dyDescent="0.2">
      <c r="A19" s="2" t="s">
        <v>108</v>
      </c>
      <c r="B19" s="2">
        <v>0</v>
      </c>
      <c r="C19" s="1">
        <v>0</v>
      </c>
      <c r="D19" s="1">
        <v>0</v>
      </c>
      <c r="E19" s="1">
        <v>84</v>
      </c>
      <c r="F19" s="1">
        <v>105</v>
      </c>
      <c r="G19" s="1">
        <v>14</v>
      </c>
      <c r="H19" s="1">
        <v>3</v>
      </c>
      <c r="I19" s="1">
        <v>1</v>
      </c>
      <c r="J19" s="1">
        <v>0</v>
      </c>
      <c r="M19" s="1"/>
    </row>
    <row r="20" spans="1:14" x14ac:dyDescent="0.2">
      <c r="A20" s="2" t="s">
        <v>109</v>
      </c>
      <c r="B20" s="2">
        <v>0</v>
      </c>
      <c r="C20" s="1">
        <v>0</v>
      </c>
      <c r="D20" s="1">
        <v>5</v>
      </c>
      <c r="E20" s="1">
        <v>150</v>
      </c>
      <c r="F20" s="1">
        <v>49</v>
      </c>
      <c r="G20" s="1">
        <v>2</v>
      </c>
      <c r="H20" s="1">
        <v>0</v>
      </c>
      <c r="I20" s="1">
        <v>0</v>
      </c>
      <c r="J20" s="1">
        <v>0</v>
      </c>
      <c r="M20" s="1"/>
    </row>
    <row r="21" spans="1:14" x14ac:dyDescent="0.2">
      <c r="A21" s="2" t="s">
        <v>110</v>
      </c>
      <c r="B21" s="2">
        <v>0</v>
      </c>
      <c r="C21" s="1">
        <v>0</v>
      </c>
      <c r="D21" s="1">
        <v>14</v>
      </c>
      <c r="E21" s="1">
        <v>170</v>
      </c>
      <c r="F21" s="1">
        <v>16</v>
      </c>
      <c r="G21" s="1">
        <v>0</v>
      </c>
      <c r="H21" s="1">
        <v>0</v>
      </c>
      <c r="I21" s="1">
        <v>0</v>
      </c>
      <c r="J21" s="1">
        <v>0</v>
      </c>
      <c r="M21" s="1"/>
    </row>
    <row r="22" spans="1:14" x14ac:dyDescent="0.2">
      <c r="A22" s="2" t="s">
        <v>111</v>
      </c>
      <c r="B22" s="2">
        <v>0</v>
      </c>
      <c r="C22" s="1">
        <v>0</v>
      </c>
      <c r="D22" s="1">
        <v>44</v>
      </c>
      <c r="E22" s="1">
        <v>154</v>
      </c>
      <c r="F22" s="1">
        <v>5</v>
      </c>
      <c r="G22" s="1">
        <v>0</v>
      </c>
      <c r="H22" s="1">
        <v>1</v>
      </c>
      <c r="I22" s="1">
        <v>0</v>
      </c>
      <c r="J22" s="1">
        <v>0</v>
      </c>
      <c r="M22" s="1"/>
    </row>
    <row r="23" spans="1:14" x14ac:dyDescent="0.2">
      <c r="A23" s="2" t="s">
        <v>112</v>
      </c>
      <c r="B23" s="2">
        <v>0</v>
      </c>
      <c r="C23" s="1">
        <v>0</v>
      </c>
      <c r="D23" s="1">
        <v>74</v>
      </c>
      <c r="E23" s="1">
        <v>130</v>
      </c>
      <c r="F23" s="1">
        <v>11</v>
      </c>
      <c r="G23" s="1">
        <v>3</v>
      </c>
      <c r="H23" s="1">
        <v>0</v>
      </c>
      <c r="I23" s="1">
        <v>0</v>
      </c>
      <c r="J23" s="1">
        <v>0</v>
      </c>
      <c r="M23" s="1"/>
    </row>
    <row r="24" spans="1:14" x14ac:dyDescent="0.2">
      <c r="A24" s="2" t="s">
        <v>113</v>
      </c>
      <c r="B24" s="2">
        <v>0</v>
      </c>
      <c r="C24" s="1">
        <v>0</v>
      </c>
      <c r="D24" s="1">
        <v>74</v>
      </c>
      <c r="E24" s="1">
        <v>121</v>
      </c>
      <c r="F24" s="1">
        <v>4</v>
      </c>
      <c r="G24" s="1">
        <v>1</v>
      </c>
      <c r="H24" s="1">
        <v>0</v>
      </c>
      <c r="I24" s="1">
        <v>0</v>
      </c>
      <c r="J24" s="1">
        <v>0</v>
      </c>
      <c r="M24" s="1"/>
    </row>
    <row r="25" spans="1:14" x14ac:dyDescent="0.2">
      <c r="A25" s="2" t="s">
        <v>114</v>
      </c>
      <c r="B25" s="2">
        <v>0</v>
      </c>
      <c r="C25" s="1">
        <v>0</v>
      </c>
      <c r="D25" s="1">
        <v>98</v>
      </c>
      <c r="E25" s="1">
        <v>95</v>
      </c>
      <c r="F25" s="1">
        <v>6</v>
      </c>
      <c r="G25" s="1">
        <v>1</v>
      </c>
      <c r="H25" s="1">
        <v>0</v>
      </c>
      <c r="I25" s="1">
        <v>0</v>
      </c>
      <c r="J25" s="1">
        <v>0</v>
      </c>
      <c r="M25" s="1"/>
    </row>
    <row r="26" spans="1:14" x14ac:dyDescent="0.2">
      <c r="A26" s="2" t="s">
        <v>115</v>
      </c>
      <c r="B26" s="2">
        <v>0</v>
      </c>
      <c r="C26" s="1">
        <v>0</v>
      </c>
      <c r="D26" s="1">
        <v>132</v>
      </c>
      <c r="E26" s="1">
        <v>64</v>
      </c>
      <c r="F26" s="1">
        <v>4</v>
      </c>
      <c r="G26" s="1">
        <v>0</v>
      </c>
      <c r="H26" s="1">
        <v>0</v>
      </c>
      <c r="I26" s="1">
        <v>0</v>
      </c>
      <c r="J26" s="1">
        <v>0</v>
      </c>
      <c r="M26" s="1"/>
    </row>
    <row r="27" spans="1:14" x14ac:dyDescent="0.2">
      <c r="A27" s="2" t="s">
        <v>116</v>
      </c>
      <c r="B27" s="2">
        <v>0</v>
      </c>
      <c r="C27" s="1">
        <v>0</v>
      </c>
      <c r="D27" s="1">
        <v>163</v>
      </c>
      <c r="E27" s="1">
        <v>37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M27" s="1"/>
    </row>
    <row r="28" spans="1:14" x14ac:dyDescent="0.2">
      <c r="A28" s="2" t="s">
        <v>117</v>
      </c>
      <c r="B28" s="2">
        <v>0</v>
      </c>
      <c r="C28" s="1">
        <v>0</v>
      </c>
      <c r="D28" s="1">
        <v>152</v>
      </c>
      <c r="E28" s="1">
        <v>47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M28" s="1"/>
    </row>
    <row r="29" spans="1:14" x14ac:dyDescent="0.2">
      <c r="A29" s="2" t="s">
        <v>118</v>
      </c>
      <c r="B29" s="2">
        <v>0</v>
      </c>
      <c r="C29" s="1">
        <v>0</v>
      </c>
      <c r="D29" s="1">
        <v>164</v>
      </c>
      <c r="E29" s="1">
        <v>36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M29" s="1"/>
    </row>
    <row r="30" spans="1:14" x14ac:dyDescent="0.2">
      <c r="A30" s="5" t="s">
        <v>119</v>
      </c>
      <c r="B30" s="2">
        <v>0</v>
      </c>
      <c r="C30" s="1">
        <v>0</v>
      </c>
      <c r="D30" s="1">
        <v>173</v>
      </c>
      <c r="E30" s="1">
        <v>27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M30" s="1"/>
      <c r="N30" s="1"/>
    </row>
    <row r="31" spans="1:14" x14ac:dyDescent="0.2">
      <c r="A31" s="2" t="s">
        <v>120</v>
      </c>
      <c r="B31" s="2">
        <v>0</v>
      </c>
      <c r="C31" s="1">
        <v>0</v>
      </c>
      <c r="D31" s="1">
        <v>185</v>
      </c>
      <c r="E31" s="1">
        <v>15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M31" s="1"/>
      <c r="N31" s="1"/>
    </row>
    <row r="32" spans="1:14" x14ac:dyDescent="0.2">
      <c r="A32" s="2" t="s">
        <v>121</v>
      </c>
      <c r="B32" s="2">
        <v>0</v>
      </c>
      <c r="C32" s="1">
        <v>1</v>
      </c>
      <c r="D32" s="1">
        <v>174</v>
      </c>
      <c r="E32" s="1">
        <v>25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M32" s="1"/>
      <c r="N32" s="1"/>
    </row>
    <row r="33" spans="1:14" x14ac:dyDescent="0.2">
      <c r="A33" s="2" t="s">
        <v>122</v>
      </c>
      <c r="B33" s="2">
        <v>0</v>
      </c>
      <c r="C33" s="1">
        <v>1</v>
      </c>
      <c r="D33" s="1">
        <v>183</v>
      </c>
      <c r="E33" s="1">
        <v>16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M33" s="1"/>
      <c r="N33" s="1"/>
    </row>
    <row r="34" spans="1:14" x14ac:dyDescent="0.2">
      <c r="A34" s="2" t="s">
        <v>123</v>
      </c>
      <c r="B34" s="2">
        <v>0</v>
      </c>
      <c r="C34" s="1">
        <v>2</v>
      </c>
      <c r="D34" s="1">
        <v>177</v>
      </c>
      <c r="E34" s="1">
        <v>21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4" x14ac:dyDescent="0.2">
      <c r="A35" s="2" t="s">
        <v>124</v>
      </c>
      <c r="B35" s="2">
        <v>0</v>
      </c>
      <c r="C35" s="1">
        <v>5</v>
      </c>
      <c r="D35" s="1">
        <v>187</v>
      </c>
      <c r="E35" s="1">
        <v>8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4" x14ac:dyDescent="0.2">
      <c r="A36" s="2" t="s">
        <v>125</v>
      </c>
      <c r="B36" s="2">
        <v>0</v>
      </c>
      <c r="C36" s="1">
        <v>3</v>
      </c>
      <c r="D36" s="1">
        <v>186</v>
      </c>
      <c r="E36" s="1">
        <v>10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</row>
    <row r="37" spans="1:14" x14ac:dyDescent="0.2">
      <c r="A37" s="2" t="s">
        <v>126</v>
      </c>
      <c r="B37" s="2">
        <v>0</v>
      </c>
      <c r="C37" s="1">
        <v>1</v>
      </c>
      <c r="D37" s="1">
        <v>196</v>
      </c>
      <c r="E37" s="1">
        <v>11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</row>
    <row r="38" spans="1:14" x14ac:dyDescent="0.2">
      <c r="A38" s="5" t="s">
        <v>127</v>
      </c>
      <c r="B38" s="2">
        <v>0</v>
      </c>
      <c r="C38" s="1">
        <v>9</v>
      </c>
      <c r="D38" s="1">
        <v>182</v>
      </c>
      <c r="E38" s="1">
        <v>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4" x14ac:dyDescent="0.2">
      <c r="A39" s="2" t="s">
        <v>128</v>
      </c>
      <c r="B39" s="2">
        <v>0</v>
      </c>
      <c r="C39" s="1">
        <v>26</v>
      </c>
      <c r="D39" s="1">
        <v>166</v>
      </c>
      <c r="E39" s="1">
        <v>5</v>
      </c>
      <c r="F39" s="1">
        <v>3</v>
      </c>
      <c r="G39" s="1">
        <v>0</v>
      </c>
      <c r="H39" s="1">
        <v>0</v>
      </c>
      <c r="I39" s="1">
        <v>0</v>
      </c>
      <c r="J39" s="1">
        <v>0</v>
      </c>
    </row>
    <row r="40" spans="1:14" x14ac:dyDescent="0.2">
      <c r="A40" s="5" t="s">
        <v>129</v>
      </c>
      <c r="B40" s="2">
        <v>0</v>
      </c>
      <c r="C40" s="1">
        <v>33</v>
      </c>
      <c r="D40" s="1">
        <v>162</v>
      </c>
      <c r="E40" s="1">
        <v>6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4" x14ac:dyDescent="0.2">
      <c r="A41" s="2" t="s">
        <v>130</v>
      </c>
      <c r="B41" s="2">
        <v>0</v>
      </c>
      <c r="C41" s="1">
        <v>49</v>
      </c>
      <c r="D41" s="1">
        <v>149</v>
      </c>
      <c r="E41" s="1"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4" x14ac:dyDescent="0.2">
      <c r="A42" s="2" t="s">
        <v>131</v>
      </c>
      <c r="B42" s="2">
        <v>0</v>
      </c>
      <c r="C42" s="1">
        <v>47</v>
      </c>
      <c r="D42" s="1">
        <v>149</v>
      </c>
      <c r="E42" s="1">
        <v>5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</row>
    <row r="43" spans="1:14" x14ac:dyDescent="0.2">
      <c r="A43" s="2" t="s">
        <v>132</v>
      </c>
      <c r="B43" s="2">
        <v>0</v>
      </c>
      <c r="C43" s="1">
        <v>65</v>
      </c>
      <c r="D43" s="1">
        <v>137</v>
      </c>
      <c r="E43" s="1">
        <v>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4" x14ac:dyDescent="0.2">
      <c r="A44" s="5" t="s">
        <v>133</v>
      </c>
      <c r="B44" s="2">
        <v>0</v>
      </c>
      <c r="C44" s="1">
        <v>97</v>
      </c>
      <c r="D44" s="1">
        <v>153</v>
      </c>
      <c r="E44" s="1">
        <v>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4" x14ac:dyDescent="0.2">
      <c r="A45" s="2" t="s">
        <v>134</v>
      </c>
      <c r="B45" s="2">
        <v>0</v>
      </c>
      <c r="C45" s="1">
        <v>76</v>
      </c>
      <c r="D45" s="1">
        <v>126</v>
      </c>
      <c r="E45" s="1">
        <v>2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zoomScaleNormal="100" workbookViewId="0">
      <selection activeCell="A2" sqref="A2"/>
    </sheetView>
  </sheetViews>
  <sheetFormatPr defaultRowHeight="15" x14ac:dyDescent="0.2"/>
  <cols>
    <col min="1" max="20" width="8.88671875" style="1"/>
    <col min="21" max="21" width="8.6640625" style="1" customWidth="1"/>
    <col min="22" max="16384" width="8.88671875" style="1"/>
  </cols>
  <sheetData>
    <row r="1" spans="1:23" x14ac:dyDescent="0.2">
      <c r="A1" s="1" t="s">
        <v>454</v>
      </c>
    </row>
    <row r="3" spans="1:23" ht="15.75" x14ac:dyDescent="0.25">
      <c r="A3" s="8" t="s">
        <v>418</v>
      </c>
      <c r="C3" s="1" t="s">
        <v>440</v>
      </c>
      <c r="F3" s="1" t="s">
        <v>422</v>
      </c>
      <c r="I3" s="1" t="s">
        <v>441</v>
      </c>
      <c r="L3" s="1" t="s">
        <v>442</v>
      </c>
      <c r="O3" s="1" t="s">
        <v>423</v>
      </c>
      <c r="R3" s="1" t="s">
        <v>424</v>
      </c>
      <c r="U3" s="1" t="s">
        <v>430</v>
      </c>
    </row>
    <row r="6" spans="1:23" ht="19.5" x14ac:dyDescent="0.35">
      <c r="C6" s="1" t="s">
        <v>427</v>
      </c>
      <c r="D6" s="1" t="s">
        <v>428</v>
      </c>
      <c r="E6" s="1" t="s">
        <v>429</v>
      </c>
      <c r="F6" s="1" t="s">
        <v>427</v>
      </c>
      <c r="G6" s="1" t="s">
        <v>428</v>
      </c>
      <c r="H6" s="1" t="s">
        <v>429</v>
      </c>
      <c r="I6" s="1" t="s">
        <v>427</v>
      </c>
      <c r="J6" s="1" t="s">
        <v>428</v>
      </c>
      <c r="K6" s="1" t="s">
        <v>429</v>
      </c>
      <c r="L6" s="1" t="s">
        <v>438</v>
      </c>
      <c r="M6" s="1" t="s">
        <v>437</v>
      </c>
      <c r="N6" s="1" t="s">
        <v>439</v>
      </c>
      <c r="O6" s="1" t="s">
        <v>427</v>
      </c>
      <c r="P6" s="1" t="s">
        <v>428</v>
      </c>
      <c r="Q6" s="1" t="s">
        <v>429</v>
      </c>
      <c r="R6" s="1" t="s">
        <v>427</v>
      </c>
      <c r="S6" s="1" t="s">
        <v>428</v>
      </c>
      <c r="T6" s="1" t="s">
        <v>429</v>
      </c>
      <c r="U6" s="1" t="s">
        <v>438</v>
      </c>
      <c r="V6" s="1" t="s">
        <v>437</v>
      </c>
      <c r="W6" s="1" t="s">
        <v>439</v>
      </c>
    </row>
    <row r="7" spans="1:23" x14ac:dyDescent="0.2">
      <c r="B7" s="1" t="s">
        <v>108</v>
      </c>
      <c r="C7" s="1">
        <v>4.59</v>
      </c>
      <c r="D7" s="1">
        <v>5.1100000000000003</v>
      </c>
      <c r="E7" s="1">
        <v>5.69</v>
      </c>
      <c r="F7" s="7">
        <v>5.2551577054179397</v>
      </c>
      <c r="G7" s="7">
        <v>5.5817016218720097</v>
      </c>
      <c r="H7" s="7">
        <v>5.8991787546752299</v>
      </c>
      <c r="I7" s="7">
        <f>C7-F7</f>
        <v>-0.66515770541793984</v>
      </c>
      <c r="J7" s="7">
        <f t="shared" ref="J7:J33" si="0">D7-G7</f>
        <v>-0.47170162187200937</v>
      </c>
      <c r="K7" s="7">
        <f t="shared" ref="K7:K33" si="1">E7-H7</f>
        <v>-0.20917875467522951</v>
      </c>
      <c r="L7" s="9">
        <f>I7^2</f>
        <v>0.44243477307685886</v>
      </c>
      <c r="M7" s="9">
        <f t="shared" ref="M7:M33" si="2">J7^2</f>
        <v>0.22250242007668411</v>
      </c>
      <c r="N7" s="9">
        <f t="shared" ref="N7:N33" si="3">K7^2</f>
        <v>4.3755751407479851E-2</v>
      </c>
      <c r="O7" s="7">
        <f t="shared" ref="O7:O33" si="4">1.8458*C7-3.1347</f>
        <v>5.3375219999999999</v>
      </c>
      <c r="P7" s="7">
        <f t="shared" ref="P7:P33" si="5">1.2696*D7-0.8809</f>
        <v>5.6067560000000007</v>
      </c>
      <c r="Q7" s="7">
        <f t="shared" ref="Q7:Q33" si="6">1.0577*E7-0.1066</f>
        <v>5.9117130000000007</v>
      </c>
      <c r="R7" s="7">
        <f t="shared" ref="R7:R33" si="7">O7-F7</f>
        <v>8.2364294582060182E-2</v>
      </c>
      <c r="S7" s="7">
        <f t="shared" ref="S7:S33" si="8">P7-G7</f>
        <v>2.505437812799105E-2</v>
      </c>
      <c r="T7" s="7">
        <f t="shared" ref="T7:T33" si="9">Q7-H7</f>
        <v>1.2534245324770765E-2</v>
      </c>
      <c r="U7" s="9">
        <f>R7^2</f>
        <v>6.7838770220003883E-3</v>
      </c>
      <c r="V7" s="9">
        <f t="shared" ref="V7:V33" si="10">S7^2</f>
        <v>6.2772186338035639E-4</v>
      </c>
      <c r="W7" s="9">
        <f t="shared" ref="W7:W33" si="11">T7^2</f>
        <v>1.5710730586153778E-4</v>
      </c>
    </row>
    <row r="8" spans="1:23" x14ac:dyDescent="0.2">
      <c r="B8" s="1" t="s">
        <v>109</v>
      </c>
      <c r="C8" s="1">
        <v>4.45</v>
      </c>
      <c r="D8" s="1">
        <v>4.88</v>
      </c>
      <c r="E8" s="1">
        <v>5.37</v>
      </c>
      <c r="F8" s="7">
        <v>5.1141983249478002</v>
      </c>
      <c r="G8" s="7">
        <v>5.3276227865424701</v>
      </c>
      <c r="H8" s="7">
        <v>5.5849906511922001</v>
      </c>
      <c r="I8" s="7">
        <f t="shared" ref="I8:I33" si="12">C8-F8</f>
        <v>-0.66419832494780007</v>
      </c>
      <c r="J8" s="7">
        <f t="shared" si="0"/>
        <v>-0.44762278654247023</v>
      </c>
      <c r="K8" s="7">
        <f t="shared" si="1"/>
        <v>-0.21499065119219996</v>
      </c>
      <c r="L8" s="9">
        <f t="shared" ref="L8:L33" si="13">I8^2</f>
        <v>0.44115941486346338</v>
      </c>
      <c r="M8" s="9">
        <f t="shared" si="2"/>
        <v>0.20036615903204585</v>
      </c>
      <c r="N8" s="9">
        <f t="shared" si="3"/>
        <v>4.6220980100046188E-2</v>
      </c>
      <c r="O8" s="7">
        <f t="shared" si="4"/>
        <v>5.07911</v>
      </c>
      <c r="P8" s="7">
        <f t="shared" si="5"/>
        <v>5.3147479999999998</v>
      </c>
      <c r="Q8" s="7">
        <f t="shared" si="6"/>
        <v>5.5732490000000006</v>
      </c>
      <c r="R8" s="7">
        <f t="shared" si="7"/>
        <v>-3.5088324947800231E-2</v>
      </c>
      <c r="S8" s="7">
        <f t="shared" si="8"/>
        <v>-1.2874786542470318E-2</v>
      </c>
      <c r="T8" s="7">
        <f t="shared" si="9"/>
        <v>-1.1741651192199498E-2</v>
      </c>
      <c r="U8" s="9">
        <f t="shared" ref="U8:U33" si="14">R8^2</f>
        <v>1.2311905476424202E-3</v>
      </c>
      <c r="V8" s="9">
        <f t="shared" si="10"/>
        <v>1.6576012851417479E-4</v>
      </c>
      <c r="W8" s="9">
        <f t="shared" si="11"/>
        <v>1.3786637271927989E-4</v>
      </c>
    </row>
    <row r="9" spans="1:23" x14ac:dyDescent="0.2">
      <c r="B9" s="1" t="s">
        <v>110</v>
      </c>
      <c r="C9" s="1">
        <v>4.3499999999999996</v>
      </c>
      <c r="D9" s="1">
        <v>4.76</v>
      </c>
      <c r="E9" s="1">
        <v>5.21</v>
      </c>
      <c r="F9" s="7">
        <v>5.0649253274397701</v>
      </c>
      <c r="G9" s="7">
        <v>5.2505370856552398</v>
      </c>
      <c r="H9" s="7">
        <v>5.43937697842793</v>
      </c>
      <c r="I9" s="7">
        <f t="shared" si="12"/>
        <v>-0.71492532743977044</v>
      </c>
      <c r="J9" s="7">
        <f t="shared" si="0"/>
        <v>-0.49053708565524001</v>
      </c>
      <c r="K9" s="7">
        <f t="shared" si="1"/>
        <v>-0.22937697842793003</v>
      </c>
      <c r="L9" s="9">
        <f t="shared" si="13"/>
        <v>0.51111822381486294</v>
      </c>
      <c r="M9" s="9">
        <f t="shared" si="2"/>
        <v>0.24062663240313628</v>
      </c>
      <c r="N9" s="9">
        <f t="shared" si="3"/>
        <v>5.2613798232727077E-2</v>
      </c>
      <c r="O9" s="7">
        <f t="shared" si="4"/>
        <v>4.8945299999999996</v>
      </c>
      <c r="P9" s="7">
        <f t="shared" si="5"/>
        <v>5.1623959999999993</v>
      </c>
      <c r="Q9" s="7">
        <f t="shared" si="6"/>
        <v>5.4040170000000005</v>
      </c>
      <c r="R9" s="7">
        <f t="shared" si="7"/>
        <v>-0.17039532743977048</v>
      </c>
      <c r="S9" s="7">
        <f t="shared" si="8"/>
        <v>-8.8141085655240481E-2</v>
      </c>
      <c r="T9" s="7">
        <f t="shared" si="9"/>
        <v>-3.5359978427929484E-2</v>
      </c>
      <c r="U9" s="9">
        <f t="shared" si="14"/>
        <v>2.9034567613306601E-2</v>
      </c>
      <c r="V9" s="9">
        <f t="shared" si="10"/>
        <v>7.7688509804844392E-3</v>
      </c>
      <c r="W9" s="9">
        <f t="shared" si="11"/>
        <v>1.2503280744236385E-3</v>
      </c>
    </row>
    <row r="10" spans="1:23" x14ac:dyDescent="0.2">
      <c r="B10" s="1" t="s">
        <v>111</v>
      </c>
      <c r="C10" s="1">
        <v>4.3499999999999996</v>
      </c>
      <c r="D10" s="1">
        <v>4.74</v>
      </c>
      <c r="E10" s="1">
        <v>5.16</v>
      </c>
      <c r="F10" s="7">
        <v>4.9513308674120102</v>
      </c>
      <c r="G10" s="7">
        <v>5.1838926531491296</v>
      </c>
      <c r="H10" s="7">
        <v>5.3900722911137597</v>
      </c>
      <c r="I10" s="7">
        <f t="shared" si="12"/>
        <v>-0.60133086741201058</v>
      </c>
      <c r="J10" s="7">
        <f t="shared" si="0"/>
        <v>-0.4438926531491294</v>
      </c>
      <c r="K10" s="7">
        <f t="shared" si="1"/>
        <v>-0.2300722911137596</v>
      </c>
      <c r="L10" s="9">
        <f t="shared" si="13"/>
        <v>0.36159881210248107</v>
      </c>
      <c r="M10" s="9">
        <f t="shared" si="2"/>
        <v>0.1970406875197733</v>
      </c>
      <c r="N10" s="9">
        <f t="shared" si="3"/>
        <v>5.2933259138334542E-2</v>
      </c>
      <c r="O10" s="7">
        <f t="shared" si="4"/>
        <v>4.8945299999999996</v>
      </c>
      <c r="P10" s="7">
        <f t="shared" si="5"/>
        <v>5.137004000000001</v>
      </c>
      <c r="Q10" s="7">
        <f t="shared" si="6"/>
        <v>5.3511320000000007</v>
      </c>
      <c r="R10" s="7">
        <f t="shared" si="7"/>
        <v>-5.6800867412010625E-2</v>
      </c>
      <c r="S10" s="7">
        <f t="shared" si="8"/>
        <v>-4.6888653149128601E-2</v>
      </c>
      <c r="T10" s="7">
        <f t="shared" si="9"/>
        <v>-3.8940291113759073E-2</v>
      </c>
      <c r="U10" s="9">
        <f t="shared" si="14"/>
        <v>3.2263385387568105E-3</v>
      </c>
      <c r="V10" s="9">
        <f t="shared" si="10"/>
        <v>2.1985457941392874E-3</v>
      </c>
      <c r="W10" s="9">
        <f t="shared" si="11"/>
        <v>1.5163462720243039E-3</v>
      </c>
    </row>
    <row r="11" spans="1:23" x14ac:dyDescent="0.2">
      <c r="B11" s="1" t="s">
        <v>112</v>
      </c>
      <c r="C11" s="1">
        <v>4.3</v>
      </c>
      <c r="D11" s="1">
        <v>4.68</v>
      </c>
      <c r="E11" s="1">
        <v>5.0999999999999996</v>
      </c>
      <c r="F11" s="7">
        <v>4.8140457995217796</v>
      </c>
      <c r="G11" s="7">
        <v>5.1266514550781501</v>
      </c>
      <c r="H11" s="7">
        <v>5.3930160593023899</v>
      </c>
      <c r="I11" s="7">
        <f t="shared" si="12"/>
        <v>-0.51404579952177976</v>
      </c>
      <c r="J11" s="7">
        <f t="shared" si="0"/>
        <v>-0.44665145507815041</v>
      </c>
      <c r="K11" s="7">
        <f t="shared" si="1"/>
        <v>-0.29301605930239027</v>
      </c>
      <c r="L11" s="9">
        <f t="shared" si="13"/>
        <v>0.26424308400598578</v>
      </c>
      <c r="M11" s="9">
        <f t="shared" si="2"/>
        <v>0.19949752232342902</v>
      </c>
      <c r="N11" s="9">
        <f t="shared" si="3"/>
        <v>8.5858411009101895E-2</v>
      </c>
      <c r="O11" s="7">
        <f t="shared" si="4"/>
        <v>4.8022399999999994</v>
      </c>
      <c r="P11" s="7">
        <f t="shared" si="5"/>
        <v>5.0608280000000008</v>
      </c>
      <c r="Q11" s="7">
        <f t="shared" si="6"/>
        <v>5.2876699999999994</v>
      </c>
      <c r="R11" s="7">
        <f t="shared" si="7"/>
        <v>-1.180579952178018E-2</v>
      </c>
      <c r="S11" s="7">
        <f t="shared" si="8"/>
        <v>-6.5823455078149351E-2</v>
      </c>
      <c r="T11" s="7">
        <f t="shared" si="9"/>
        <v>-0.10534605930239049</v>
      </c>
      <c r="U11" s="9">
        <f t="shared" si="14"/>
        <v>1.3937690234846513E-4</v>
      </c>
      <c r="V11" s="9">
        <f t="shared" si="10"/>
        <v>4.3327272384251457E-3</v>
      </c>
      <c r="W11" s="9">
        <f t="shared" si="11"/>
        <v>1.1097792210542775E-2</v>
      </c>
    </row>
    <row r="12" spans="1:23" x14ac:dyDescent="0.2">
      <c r="B12" s="1" t="s">
        <v>113</v>
      </c>
      <c r="C12" s="1">
        <v>4.2699999999999996</v>
      </c>
      <c r="D12" s="1">
        <v>4.6100000000000003</v>
      </c>
      <c r="E12" s="1">
        <v>5.01</v>
      </c>
      <c r="F12" s="7">
        <v>4.79083862534692</v>
      </c>
      <c r="G12" s="7">
        <v>5.0999653973198997</v>
      </c>
      <c r="H12" s="7">
        <v>5.3556131889652798</v>
      </c>
      <c r="I12" s="7">
        <f t="shared" si="12"/>
        <v>-0.52083862534692038</v>
      </c>
      <c r="J12" s="7">
        <f t="shared" si="0"/>
        <v>-0.48996539731989941</v>
      </c>
      <c r="K12" s="7">
        <f t="shared" si="1"/>
        <v>-0.34561318896528004</v>
      </c>
      <c r="L12" s="9">
        <f t="shared" si="13"/>
        <v>0.27127287365326969</v>
      </c>
      <c r="M12" s="9">
        <f t="shared" si="2"/>
        <v>0.24006609057084688</v>
      </c>
      <c r="N12" s="9">
        <f t="shared" si="3"/>
        <v>0.11944847638675037</v>
      </c>
      <c r="O12" s="7">
        <f t="shared" si="4"/>
        <v>4.7468659999999989</v>
      </c>
      <c r="P12" s="7">
        <f t="shared" si="5"/>
        <v>4.9719560000000005</v>
      </c>
      <c r="Q12" s="7">
        <f t="shared" si="6"/>
        <v>5.1924770000000002</v>
      </c>
      <c r="R12" s="7">
        <f t="shared" si="7"/>
        <v>-4.3972625346921035E-2</v>
      </c>
      <c r="S12" s="7">
        <f t="shared" si="8"/>
        <v>-0.12800939731989924</v>
      </c>
      <c r="T12" s="7">
        <f t="shared" si="9"/>
        <v>-0.16313618896527959</v>
      </c>
      <c r="U12" s="9">
        <f t="shared" si="14"/>
        <v>1.9335917799006824E-3</v>
      </c>
      <c r="V12" s="9">
        <f t="shared" si="10"/>
        <v>1.6386405802203827E-2</v>
      </c>
      <c r="W12" s="9">
        <f t="shared" si="11"/>
        <v>2.6613416150115411E-2</v>
      </c>
    </row>
    <row r="13" spans="1:23" x14ac:dyDescent="0.2">
      <c r="B13" s="1" t="s">
        <v>114</v>
      </c>
      <c r="C13" s="1">
        <v>4.2699999999999996</v>
      </c>
      <c r="D13" s="1">
        <v>4.6100000000000003</v>
      </c>
      <c r="E13" s="1">
        <v>5.07</v>
      </c>
      <c r="F13" s="7">
        <v>4.69712185546084</v>
      </c>
      <c r="G13" s="7">
        <v>5.0085748368948799</v>
      </c>
      <c r="H13" s="7">
        <v>5.3230839991284098</v>
      </c>
      <c r="I13" s="7">
        <f t="shared" si="12"/>
        <v>-0.42712185546084047</v>
      </c>
      <c r="J13" s="7">
        <f t="shared" si="0"/>
        <v>-0.3985748368948796</v>
      </c>
      <c r="K13" s="7">
        <f t="shared" si="1"/>
        <v>-0.25308399912840951</v>
      </c>
      <c r="L13" s="9">
        <f t="shared" si="13"/>
        <v>0.1824330794123111</v>
      </c>
      <c r="M13" s="9">
        <f t="shared" si="2"/>
        <v>0.15886190060577987</v>
      </c>
      <c r="N13" s="9">
        <f t="shared" si="3"/>
        <v>6.4051510614828791E-2</v>
      </c>
      <c r="O13" s="7">
        <f t="shared" si="4"/>
        <v>4.7468659999999989</v>
      </c>
      <c r="P13" s="7">
        <f t="shared" si="5"/>
        <v>4.9719560000000005</v>
      </c>
      <c r="Q13" s="7">
        <f t="shared" si="6"/>
        <v>5.2559390000000006</v>
      </c>
      <c r="R13" s="7">
        <f t="shared" si="7"/>
        <v>4.9744144539158874E-2</v>
      </c>
      <c r="S13" s="7">
        <f t="shared" si="8"/>
        <v>-3.6618836894879436E-2</v>
      </c>
      <c r="T13" s="7">
        <f t="shared" si="9"/>
        <v>-6.7144999128409211E-2</v>
      </c>
      <c r="U13" s="9">
        <f t="shared" si="14"/>
        <v>2.4744799159327297E-3</v>
      </c>
      <c r="V13" s="9">
        <f t="shared" si="10"/>
        <v>1.3409392155337835E-3</v>
      </c>
      <c r="W13" s="9">
        <f t="shared" si="11"/>
        <v>4.5084509079540737E-3</v>
      </c>
    </row>
    <row r="14" spans="1:23" x14ac:dyDescent="0.2">
      <c r="B14" s="1" t="s">
        <v>115</v>
      </c>
      <c r="C14" s="1">
        <v>4.25</v>
      </c>
      <c r="D14" s="1">
        <v>4.55</v>
      </c>
      <c r="E14" s="1">
        <v>4.95</v>
      </c>
      <c r="F14" s="7">
        <v>4.6308393896002702</v>
      </c>
      <c r="G14" s="7">
        <v>4.8736484133723401</v>
      </c>
      <c r="H14" s="7">
        <v>5.1947527406252396</v>
      </c>
      <c r="I14" s="7">
        <f t="shared" si="12"/>
        <v>-0.3808393896002702</v>
      </c>
      <c r="J14" s="7">
        <f t="shared" si="0"/>
        <v>-0.32364841337234029</v>
      </c>
      <c r="K14" s="7">
        <f t="shared" si="1"/>
        <v>-0.24475274062523944</v>
      </c>
      <c r="L14" s="9">
        <f t="shared" si="13"/>
        <v>0.14503864067110639</v>
      </c>
      <c r="M14" s="9">
        <f t="shared" si="2"/>
        <v>0.10474829547843326</v>
      </c>
      <c r="N14" s="9">
        <f t="shared" si="3"/>
        <v>5.9903904043565735E-2</v>
      </c>
      <c r="O14" s="7">
        <f t="shared" si="4"/>
        <v>4.709950000000001</v>
      </c>
      <c r="P14" s="7">
        <f t="shared" si="5"/>
        <v>4.8957800000000002</v>
      </c>
      <c r="Q14" s="7">
        <f t="shared" si="6"/>
        <v>5.1290150000000008</v>
      </c>
      <c r="R14" s="7">
        <f t="shared" si="7"/>
        <v>7.9110610399730774E-2</v>
      </c>
      <c r="S14" s="7">
        <f t="shared" si="8"/>
        <v>2.2131586627660127E-2</v>
      </c>
      <c r="T14" s="7">
        <f t="shared" si="9"/>
        <v>-6.573774062523885E-2</v>
      </c>
      <c r="U14" s="9">
        <f t="shared" si="14"/>
        <v>6.2584886778179905E-3</v>
      </c>
      <c r="V14" s="9">
        <f t="shared" si="10"/>
        <v>4.8980712665762458E-4</v>
      </c>
      <c r="W14" s="9">
        <f t="shared" si="11"/>
        <v>4.3214505425111785E-3</v>
      </c>
    </row>
    <row r="15" spans="1:23" x14ac:dyDescent="0.2">
      <c r="B15" s="1" t="s">
        <v>116</v>
      </c>
      <c r="C15" s="1">
        <v>4.22</v>
      </c>
      <c r="D15" s="1">
        <v>4.55</v>
      </c>
      <c r="E15" s="1">
        <v>4.91</v>
      </c>
      <c r="F15" s="7">
        <v>4.5995755286820401</v>
      </c>
      <c r="G15" s="7">
        <v>4.7902382274731004</v>
      </c>
      <c r="H15" s="7">
        <v>5.0231144880544099</v>
      </c>
      <c r="I15" s="7">
        <f t="shared" si="12"/>
        <v>-0.37957552868204036</v>
      </c>
      <c r="J15" s="7">
        <f t="shared" si="0"/>
        <v>-0.24023822747310053</v>
      </c>
      <c r="K15" s="7">
        <f t="shared" si="1"/>
        <v>-0.11311448805440971</v>
      </c>
      <c r="L15" s="9">
        <f t="shared" si="13"/>
        <v>0.14407758197425044</v>
      </c>
      <c r="M15" s="9">
        <f t="shared" si="2"/>
        <v>5.7714405939417193E-2</v>
      </c>
      <c r="N15" s="9">
        <f t="shared" si="3"/>
        <v>1.2794887407811198E-2</v>
      </c>
      <c r="O15" s="7">
        <f t="shared" si="4"/>
        <v>4.6545760000000005</v>
      </c>
      <c r="P15" s="7">
        <f t="shared" si="5"/>
        <v>4.8957800000000002</v>
      </c>
      <c r="Q15" s="7">
        <f t="shared" si="6"/>
        <v>5.0867070000000005</v>
      </c>
      <c r="R15" s="7">
        <f t="shared" si="7"/>
        <v>5.5000471317960375E-2</v>
      </c>
      <c r="S15" s="7">
        <f t="shared" si="8"/>
        <v>0.10554177252689989</v>
      </c>
      <c r="T15" s="7">
        <f t="shared" si="9"/>
        <v>6.359251194559068E-2</v>
      </c>
      <c r="U15" s="9">
        <f t="shared" si="14"/>
        <v>3.0250518451977819E-3</v>
      </c>
      <c r="V15" s="9">
        <f t="shared" si="10"/>
        <v>1.113906574811988E-2</v>
      </c>
      <c r="W15" s="9">
        <f t="shared" si="11"/>
        <v>4.0440075755500933E-3</v>
      </c>
    </row>
    <row r="16" spans="1:23" x14ac:dyDescent="0.2">
      <c r="B16" s="1" t="s">
        <v>117</v>
      </c>
      <c r="C16" s="1">
        <v>4.24</v>
      </c>
      <c r="D16" s="1">
        <v>4.5599999999999996</v>
      </c>
      <c r="E16" s="1">
        <v>4.8899999999999997</v>
      </c>
      <c r="F16" s="7">
        <v>4.60896957994263</v>
      </c>
      <c r="G16" s="7">
        <v>4.8159595927579302</v>
      </c>
      <c r="H16" s="7">
        <v>5.0803907516223399</v>
      </c>
      <c r="I16" s="7">
        <f t="shared" si="12"/>
        <v>-0.3689695799426298</v>
      </c>
      <c r="J16" s="7">
        <f t="shared" si="0"/>
        <v>-0.25595959275793057</v>
      </c>
      <c r="K16" s="7">
        <f t="shared" si="1"/>
        <v>-0.1903907516223402</v>
      </c>
      <c r="L16" s="9">
        <f t="shared" si="13"/>
        <v>0.13613855092304067</v>
      </c>
      <c r="M16" s="9">
        <f t="shared" si="2"/>
        <v>6.5515313124805657E-2</v>
      </c>
      <c r="N16" s="9">
        <f t="shared" si="3"/>
        <v>3.624863830331964E-2</v>
      </c>
      <c r="O16" s="7">
        <f t="shared" si="4"/>
        <v>4.6914920000000002</v>
      </c>
      <c r="P16" s="7">
        <f t="shared" si="5"/>
        <v>4.9084760000000003</v>
      </c>
      <c r="Q16" s="7">
        <f t="shared" si="6"/>
        <v>5.0655529999999995</v>
      </c>
      <c r="R16" s="7">
        <f t="shared" si="7"/>
        <v>8.2522420057370205E-2</v>
      </c>
      <c r="S16" s="7">
        <f t="shared" si="8"/>
        <v>9.2516407242070109E-2</v>
      </c>
      <c r="T16" s="7">
        <f t="shared" si="9"/>
        <v>-1.4837751622340356E-2</v>
      </c>
      <c r="U16" s="9">
        <f t="shared" si="14"/>
        <v>6.8099498121250565E-3</v>
      </c>
      <c r="V16" s="9">
        <f t="shared" si="10"/>
        <v>8.559285608980562E-3</v>
      </c>
      <c r="W16" s="9">
        <f t="shared" si="11"/>
        <v>2.2015887320626386E-4</v>
      </c>
    </row>
    <row r="17" spans="2:23" x14ac:dyDescent="0.2">
      <c r="B17" s="1" t="s">
        <v>118</v>
      </c>
      <c r="C17" s="1">
        <v>4.2</v>
      </c>
      <c r="D17" s="1">
        <v>4.5199999999999996</v>
      </c>
      <c r="E17" s="1">
        <v>4.93</v>
      </c>
      <c r="F17" s="7">
        <v>4.5987780154812201</v>
      </c>
      <c r="G17" s="7">
        <v>4.7880472917531796</v>
      </c>
      <c r="H17" s="7">
        <v>5.0183458458057899</v>
      </c>
      <c r="I17" s="7">
        <f t="shared" si="12"/>
        <v>-0.39877801548121994</v>
      </c>
      <c r="J17" s="7">
        <f t="shared" si="0"/>
        <v>-0.26804729175317998</v>
      </c>
      <c r="K17" s="7">
        <f t="shared" si="1"/>
        <v>-8.8345845805790191E-2</v>
      </c>
      <c r="L17" s="9">
        <f t="shared" si="13"/>
        <v>0.15902390563114008</v>
      </c>
      <c r="M17" s="9">
        <f t="shared" si="2"/>
        <v>7.1849350616214391E-2</v>
      </c>
      <c r="N17" s="9">
        <f t="shared" si="3"/>
        <v>7.8049884711404562E-3</v>
      </c>
      <c r="O17" s="7">
        <f t="shared" si="4"/>
        <v>4.6176600000000008</v>
      </c>
      <c r="P17" s="7">
        <f t="shared" si="5"/>
        <v>4.8576920000000001</v>
      </c>
      <c r="Q17" s="7">
        <f t="shared" si="6"/>
        <v>5.1078609999999998</v>
      </c>
      <c r="R17" s="7">
        <f t="shared" si="7"/>
        <v>1.8881984518780648E-2</v>
      </c>
      <c r="S17" s="7">
        <f t="shared" si="8"/>
        <v>6.9644708246820564E-2</v>
      </c>
      <c r="T17" s="7">
        <f t="shared" si="9"/>
        <v>8.9515154194209856E-2</v>
      </c>
      <c r="U17" s="9">
        <f t="shared" si="14"/>
        <v>3.5652933936747207E-4</v>
      </c>
      <c r="V17" s="9">
        <f t="shared" si="10"/>
        <v>4.8503853867847566E-3</v>
      </c>
      <c r="W17" s="9">
        <f t="shared" si="11"/>
        <v>8.0129628304131655E-3</v>
      </c>
    </row>
    <row r="18" spans="2:23" x14ac:dyDescent="0.2">
      <c r="B18" s="1" t="s">
        <v>119</v>
      </c>
      <c r="C18" s="1">
        <v>4.2</v>
      </c>
      <c r="D18" s="1">
        <v>4.51</v>
      </c>
      <c r="E18" s="1">
        <v>4.8899999999999997</v>
      </c>
      <c r="F18" s="7">
        <v>4.5921257870196301</v>
      </c>
      <c r="G18" s="7">
        <v>4.7696244822686502</v>
      </c>
      <c r="H18" s="7">
        <v>4.9787436158071596</v>
      </c>
      <c r="I18" s="7">
        <f t="shared" si="12"/>
        <v>-0.39212578701962997</v>
      </c>
      <c r="J18" s="7">
        <f t="shared" si="0"/>
        <v>-0.25962448226865042</v>
      </c>
      <c r="K18" s="7">
        <f t="shared" si="1"/>
        <v>-8.8743615807159948E-2</v>
      </c>
      <c r="L18" s="9">
        <f t="shared" si="13"/>
        <v>0.15376263284576419</v>
      </c>
      <c r="M18" s="9">
        <f t="shared" si="2"/>
        <v>6.7404871793264778E-2</v>
      </c>
      <c r="N18" s="9">
        <f t="shared" si="3"/>
        <v>7.8754293465288089E-3</v>
      </c>
      <c r="O18" s="7">
        <f t="shared" si="4"/>
        <v>4.6176600000000008</v>
      </c>
      <c r="P18" s="7">
        <f t="shared" si="5"/>
        <v>4.8449960000000001</v>
      </c>
      <c r="Q18" s="7">
        <f t="shared" si="6"/>
        <v>5.0655529999999995</v>
      </c>
      <c r="R18" s="7">
        <f t="shared" si="7"/>
        <v>2.5534212980370619E-2</v>
      </c>
      <c r="S18" s="7">
        <f t="shared" si="8"/>
        <v>7.5371517731349869E-2</v>
      </c>
      <c r="T18" s="7">
        <f t="shared" si="9"/>
        <v>8.68093841928399E-2</v>
      </c>
      <c r="U18" s="9">
        <f t="shared" si="14"/>
        <v>6.519960325269274E-4</v>
      </c>
      <c r="V18" s="9">
        <f t="shared" si="10"/>
        <v>5.6808656851271878E-3</v>
      </c>
      <c r="W18" s="9">
        <f t="shared" si="11"/>
        <v>7.5358691839400816E-3</v>
      </c>
    </row>
    <row r="19" spans="2:23" x14ac:dyDescent="0.2">
      <c r="B19" s="1" t="s">
        <v>120</v>
      </c>
      <c r="C19" s="1">
        <v>4.2</v>
      </c>
      <c r="D19" s="1">
        <v>4.51</v>
      </c>
      <c r="E19" s="1">
        <v>4.8899999999999997</v>
      </c>
      <c r="F19" s="7">
        <v>4.5845143502532997</v>
      </c>
      <c r="G19" s="7">
        <v>4.7482681460954099</v>
      </c>
      <c r="H19" s="7">
        <v>4.9344472861714799</v>
      </c>
      <c r="I19" s="7">
        <f t="shared" si="12"/>
        <v>-0.3845143502532995</v>
      </c>
      <c r="J19" s="7">
        <f t="shared" si="0"/>
        <v>-0.23826814609541014</v>
      </c>
      <c r="K19" s="7">
        <f t="shared" si="1"/>
        <v>-4.4447286171480194E-2</v>
      </c>
      <c r="L19" s="9">
        <f t="shared" si="13"/>
        <v>0.14785128555071708</v>
      </c>
      <c r="M19" s="9">
        <f t="shared" si="2"/>
        <v>5.6771709443743712E-2</v>
      </c>
      <c r="N19" s="9">
        <f t="shared" si="3"/>
        <v>1.9755612480094544E-3</v>
      </c>
      <c r="O19" s="7">
        <f t="shared" si="4"/>
        <v>4.6176600000000008</v>
      </c>
      <c r="P19" s="7">
        <f t="shared" si="5"/>
        <v>4.8449960000000001</v>
      </c>
      <c r="Q19" s="7">
        <f t="shared" si="6"/>
        <v>5.0655529999999995</v>
      </c>
      <c r="R19" s="7">
        <f t="shared" si="7"/>
        <v>3.3145649746701089E-2</v>
      </c>
      <c r="S19" s="7">
        <f t="shared" si="8"/>
        <v>9.6727853904590155E-2</v>
      </c>
      <c r="T19" s="7">
        <f t="shared" si="9"/>
        <v>0.13110571382851965</v>
      </c>
      <c r="U19" s="9">
        <f t="shared" si="14"/>
        <v>1.098634097130986E-3</v>
      </c>
      <c r="V19" s="9">
        <f t="shared" si="10"/>
        <v>9.3562777209877362E-3</v>
      </c>
      <c r="W19" s="9">
        <f t="shared" si="11"/>
        <v>1.718870819848569E-2</v>
      </c>
    </row>
    <row r="20" spans="2:23" x14ac:dyDescent="0.2">
      <c r="B20" s="1" t="s">
        <v>121</v>
      </c>
      <c r="C20" s="1">
        <v>4.18</v>
      </c>
      <c r="D20" s="1">
        <v>4.46</v>
      </c>
      <c r="E20" s="1">
        <v>4.82</v>
      </c>
      <c r="F20" s="7">
        <v>4.5884914206318399</v>
      </c>
      <c r="G20" s="7">
        <v>4.7646375664851401</v>
      </c>
      <c r="H20" s="7">
        <v>4.9705780846718</v>
      </c>
      <c r="I20" s="7">
        <f t="shared" si="12"/>
        <v>-0.40849142063184019</v>
      </c>
      <c r="J20" s="7">
        <f t="shared" si="0"/>
        <v>-0.30463756648514018</v>
      </c>
      <c r="K20" s="7">
        <f t="shared" si="1"/>
        <v>-0.15057808467179967</v>
      </c>
      <c r="L20" s="9">
        <f t="shared" si="13"/>
        <v>0.16686524072981898</v>
      </c>
      <c r="M20" s="9">
        <f t="shared" si="2"/>
        <v>9.2804046913988206E-2</v>
      </c>
      <c r="N20" s="9">
        <f t="shared" si="3"/>
        <v>2.2673759583427672E-2</v>
      </c>
      <c r="O20" s="7">
        <f t="shared" si="4"/>
        <v>4.5807439999999993</v>
      </c>
      <c r="P20" s="7">
        <f t="shared" si="5"/>
        <v>4.7815159999999999</v>
      </c>
      <c r="Q20" s="7">
        <f t="shared" si="6"/>
        <v>4.9915140000000005</v>
      </c>
      <c r="R20" s="7">
        <f t="shared" si="7"/>
        <v>-7.7474206318406402E-3</v>
      </c>
      <c r="S20" s="7">
        <f t="shared" si="8"/>
        <v>1.6878433514859736E-2</v>
      </c>
      <c r="T20" s="7">
        <f t="shared" si="9"/>
        <v>2.0935915328200494E-2</v>
      </c>
      <c r="U20" s="9">
        <f t="shared" si="14"/>
        <v>6.0022526446670026E-5</v>
      </c>
      <c r="V20" s="9">
        <f t="shared" si="10"/>
        <v>2.8488151791554038E-4</v>
      </c>
      <c r="W20" s="9">
        <f t="shared" si="11"/>
        <v>4.383125506295804E-4</v>
      </c>
    </row>
    <row r="21" spans="2:23" x14ac:dyDescent="0.2">
      <c r="B21" s="1" t="s">
        <v>122</v>
      </c>
      <c r="C21" s="1">
        <v>4.1500000000000004</v>
      </c>
      <c r="D21" s="1">
        <v>4.41</v>
      </c>
      <c r="E21" s="1">
        <v>4.7300000000000004</v>
      </c>
      <c r="F21" s="7">
        <v>4.5829337616919501</v>
      </c>
      <c r="G21" s="7">
        <v>4.7487169837654601</v>
      </c>
      <c r="H21" s="7">
        <v>4.9374980981678203</v>
      </c>
      <c r="I21" s="7">
        <f t="shared" si="12"/>
        <v>-0.43293376169194975</v>
      </c>
      <c r="J21" s="7">
        <f t="shared" si="0"/>
        <v>-0.33871698376546</v>
      </c>
      <c r="K21" s="7">
        <f t="shared" si="1"/>
        <v>-0.20749809816781983</v>
      </c>
      <c r="L21" s="9">
        <f t="shared" si="13"/>
        <v>0.18743164201274193</v>
      </c>
      <c r="M21" s="9">
        <f t="shared" si="2"/>
        <v>0.1147291950911709</v>
      </c>
      <c r="N21" s="9">
        <f t="shared" si="3"/>
        <v>4.3055460743262199E-2</v>
      </c>
      <c r="O21" s="7">
        <f t="shared" si="4"/>
        <v>4.5253700000000006</v>
      </c>
      <c r="P21" s="7">
        <f t="shared" si="5"/>
        <v>4.7180359999999997</v>
      </c>
      <c r="Q21" s="7">
        <f t="shared" si="6"/>
        <v>4.8963210000000004</v>
      </c>
      <c r="R21" s="7">
        <f t="shared" si="7"/>
        <v>-5.7563761691949544E-2</v>
      </c>
      <c r="S21" s="7">
        <f t="shared" si="8"/>
        <v>-3.0680983765460468E-2</v>
      </c>
      <c r="T21" s="7">
        <f t="shared" si="9"/>
        <v>-4.1177098167819892E-2</v>
      </c>
      <c r="U21" s="9">
        <f t="shared" si="14"/>
        <v>3.313586660127558E-3</v>
      </c>
      <c r="V21" s="9">
        <f t="shared" si="10"/>
        <v>9.4132276481644875E-4</v>
      </c>
      <c r="W21" s="9">
        <f t="shared" si="11"/>
        <v>1.6955534135222764E-3</v>
      </c>
    </row>
    <row r="22" spans="2:23" x14ac:dyDescent="0.2">
      <c r="B22" s="1" t="s">
        <v>123</v>
      </c>
      <c r="C22" s="1">
        <v>4.1900000000000004</v>
      </c>
      <c r="D22" s="1">
        <v>4.49</v>
      </c>
      <c r="E22" s="1">
        <v>4.8600000000000003</v>
      </c>
      <c r="F22" s="7">
        <v>4.5836802458283099</v>
      </c>
      <c r="G22" s="7">
        <v>4.7561165612282803</v>
      </c>
      <c r="H22" s="7">
        <v>4.9550310819792598</v>
      </c>
      <c r="I22" s="7">
        <f t="shared" si="12"/>
        <v>-0.39368024582830952</v>
      </c>
      <c r="J22" s="7">
        <f t="shared" si="0"/>
        <v>-0.26611656122828009</v>
      </c>
      <c r="K22" s="7">
        <f t="shared" si="1"/>
        <v>-9.5031081979259469E-2</v>
      </c>
      <c r="L22" s="9">
        <f t="shared" si="13"/>
        <v>0.15498413595543822</v>
      </c>
      <c r="M22" s="9">
        <f t="shared" si="2"/>
        <v>7.0818024159964951E-2</v>
      </c>
      <c r="N22" s="9">
        <f t="shared" si="3"/>
        <v>9.0309065421487339E-3</v>
      </c>
      <c r="O22" s="7">
        <f t="shared" si="4"/>
        <v>4.5992020000000018</v>
      </c>
      <c r="P22" s="7">
        <f t="shared" si="5"/>
        <v>4.819604</v>
      </c>
      <c r="Q22" s="7">
        <f t="shared" si="6"/>
        <v>5.0338220000000007</v>
      </c>
      <c r="R22" s="7">
        <f t="shared" si="7"/>
        <v>1.5521754171691882E-2</v>
      </c>
      <c r="S22" s="7">
        <f t="shared" si="8"/>
        <v>6.3487438771719695E-2</v>
      </c>
      <c r="T22" s="7">
        <f t="shared" si="9"/>
        <v>7.8790918020740897E-2</v>
      </c>
      <c r="U22" s="9">
        <f t="shared" si="14"/>
        <v>2.4092485256643433E-4</v>
      </c>
      <c r="V22" s="9">
        <f t="shared" si="10"/>
        <v>4.0306548817928573E-3</v>
      </c>
      <c r="W22" s="9">
        <f t="shared" si="11"/>
        <v>6.2080087625511126E-3</v>
      </c>
    </row>
    <row r="23" spans="2:23" x14ac:dyDescent="0.2">
      <c r="B23" s="1" t="s">
        <v>124</v>
      </c>
      <c r="C23" s="1">
        <v>4.17</v>
      </c>
      <c r="D23" s="1">
        <v>4.47</v>
      </c>
      <c r="E23" s="1">
        <v>4.93</v>
      </c>
      <c r="F23" s="7">
        <v>4.5699827739937904</v>
      </c>
      <c r="G23" s="7">
        <v>4.7310659294244601</v>
      </c>
      <c r="H23" s="7">
        <v>4.9100939178158498</v>
      </c>
      <c r="I23" s="7">
        <f t="shared" si="12"/>
        <v>-0.39998277399379045</v>
      </c>
      <c r="J23" s="7">
        <f t="shared" si="0"/>
        <v>-0.26106592942446039</v>
      </c>
      <c r="K23" s="7">
        <f t="shared" si="1"/>
        <v>1.9906082184149909E-2</v>
      </c>
      <c r="L23" s="9">
        <f t="shared" si="13"/>
        <v>0.15998621949176764</v>
      </c>
      <c r="M23" s="9">
        <f t="shared" si="2"/>
        <v>6.8155419506257336E-2</v>
      </c>
      <c r="N23" s="9">
        <f t="shared" si="3"/>
        <v>3.9625210792213042E-4</v>
      </c>
      <c r="O23" s="7">
        <f t="shared" si="4"/>
        <v>4.5622860000000003</v>
      </c>
      <c r="P23" s="7">
        <f t="shared" si="5"/>
        <v>4.7942119999999999</v>
      </c>
      <c r="Q23" s="7">
        <f t="shared" si="6"/>
        <v>5.1078609999999998</v>
      </c>
      <c r="R23" s="7">
        <f t="shared" si="7"/>
        <v>-7.6967739937900959E-3</v>
      </c>
      <c r="S23" s="7">
        <f t="shared" si="8"/>
        <v>6.3146070575539781E-2</v>
      </c>
      <c r="T23" s="7">
        <f t="shared" si="9"/>
        <v>0.19776708218414996</v>
      </c>
      <c r="U23" s="9">
        <f t="shared" si="14"/>
        <v>5.9240329911483544E-5</v>
      </c>
      <c r="V23" s="9">
        <f t="shared" si="10"/>
        <v>3.9874262291310506E-3</v>
      </c>
      <c r="W23" s="9">
        <f t="shared" si="11"/>
        <v>3.9111818795632323E-2</v>
      </c>
    </row>
    <row r="24" spans="2:23" x14ac:dyDescent="0.2">
      <c r="B24" s="1" t="s">
        <v>125</v>
      </c>
      <c r="C24" s="1">
        <v>4.1399999999999997</v>
      </c>
      <c r="D24" s="1">
        <v>4.46</v>
      </c>
      <c r="E24" s="1">
        <v>4.82</v>
      </c>
      <c r="F24" s="7">
        <v>4.5756778556622404</v>
      </c>
      <c r="G24" s="7">
        <v>4.7378044095913001</v>
      </c>
      <c r="H24" s="7">
        <v>4.9199571160199396</v>
      </c>
      <c r="I24" s="7">
        <f t="shared" si="12"/>
        <v>-0.43567785566224071</v>
      </c>
      <c r="J24" s="7">
        <f t="shared" si="0"/>
        <v>-0.27780440959130015</v>
      </c>
      <c r="K24" s="7">
        <f t="shared" si="1"/>
        <v>-9.9957116019939285E-2</v>
      </c>
      <c r="L24" s="9">
        <f t="shared" si="13"/>
        <v>0.18981519391444826</v>
      </c>
      <c r="M24" s="9">
        <f t="shared" si="2"/>
        <v>7.7175289988370865E-2</v>
      </c>
      <c r="N24" s="9">
        <f t="shared" si="3"/>
        <v>9.991425043023602E-3</v>
      </c>
      <c r="O24" s="7">
        <f t="shared" si="4"/>
        <v>4.5069119999999998</v>
      </c>
      <c r="P24" s="7">
        <f t="shared" si="5"/>
        <v>4.7815159999999999</v>
      </c>
      <c r="Q24" s="7">
        <f t="shared" si="6"/>
        <v>4.9915140000000005</v>
      </c>
      <c r="R24" s="7">
        <f t="shared" si="7"/>
        <v>-6.8765855662240583E-2</v>
      </c>
      <c r="S24" s="7">
        <f t="shared" si="8"/>
        <v>4.3711590408699763E-2</v>
      </c>
      <c r="T24" s="7">
        <f t="shared" si="9"/>
        <v>7.1556883980060881E-2</v>
      </c>
      <c r="U24" s="9">
        <f t="shared" si="14"/>
        <v>4.7287429049601053E-3</v>
      </c>
      <c r="V24" s="9">
        <f t="shared" si="10"/>
        <v>1.9107031360579331E-3</v>
      </c>
      <c r="W24" s="9">
        <f t="shared" si="11"/>
        <v>5.1203876449358934E-3</v>
      </c>
    </row>
    <row r="25" spans="2:23" x14ac:dyDescent="0.2">
      <c r="B25" s="1" t="s">
        <v>126</v>
      </c>
      <c r="C25" s="1">
        <v>4.13</v>
      </c>
      <c r="D25" s="1">
        <v>4.38</v>
      </c>
      <c r="E25" s="1">
        <v>4.8099999999999996</v>
      </c>
      <c r="F25" s="7">
        <v>4.5803291433443096</v>
      </c>
      <c r="G25" s="7">
        <v>4.7410909453594297</v>
      </c>
      <c r="H25" s="7">
        <v>4.9223201889181203</v>
      </c>
      <c r="I25" s="7">
        <f t="shared" si="12"/>
        <v>-0.45032914334430973</v>
      </c>
      <c r="J25" s="7">
        <f t="shared" si="0"/>
        <v>-0.36109094535942976</v>
      </c>
      <c r="K25" s="7">
        <f t="shared" si="1"/>
        <v>-0.11232018891812068</v>
      </c>
      <c r="L25" s="9">
        <f t="shared" si="13"/>
        <v>0.20279633734521987</v>
      </c>
      <c r="M25" s="9">
        <f t="shared" si="2"/>
        <v>0.13038667082056668</v>
      </c>
      <c r="N25" s="9">
        <f t="shared" si="3"/>
        <v>1.2615824838602319E-2</v>
      </c>
      <c r="O25" s="7">
        <f t="shared" si="4"/>
        <v>4.4884540000000008</v>
      </c>
      <c r="P25" s="7">
        <f t="shared" si="5"/>
        <v>4.6799479999999996</v>
      </c>
      <c r="Q25" s="7">
        <f t="shared" si="6"/>
        <v>4.9809369999999999</v>
      </c>
      <c r="R25" s="7">
        <f t="shared" si="7"/>
        <v>-9.1875143344308796E-2</v>
      </c>
      <c r="S25" s="7">
        <f t="shared" si="8"/>
        <v>-6.1142945359430101E-2</v>
      </c>
      <c r="T25" s="7">
        <f t="shared" si="9"/>
        <v>5.8616811081879661E-2</v>
      </c>
      <c r="U25" s="9">
        <f t="shared" si="14"/>
        <v>8.4410419645372884E-3</v>
      </c>
      <c r="V25" s="9">
        <f t="shared" si="10"/>
        <v>3.7384597672262547E-3</v>
      </c>
      <c r="W25" s="9">
        <f t="shared" si="11"/>
        <v>3.43593054140877E-3</v>
      </c>
    </row>
    <row r="26" spans="2:23" x14ac:dyDescent="0.2">
      <c r="B26" s="1" t="s">
        <v>127</v>
      </c>
      <c r="C26" s="1">
        <v>4.12</v>
      </c>
      <c r="D26" s="1">
        <v>4.3899999999999997</v>
      </c>
      <c r="E26" s="1">
        <v>4.7300000000000004</v>
      </c>
      <c r="F26" s="7">
        <v>4.5614461044822896</v>
      </c>
      <c r="G26" s="7">
        <v>4.7273957765379597</v>
      </c>
      <c r="H26" s="7">
        <v>4.9113939690267197</v>
      </c>
      <c r="I26" s="7">
        <f t="shared" si="12"/>
        <v>-0.44144610448228949</v>
      </c>
      <c r="J26" s="7">
        <f t="shared" si="0"/>
        <v>-0.33739577653796005</v>
      </c>
      <c r="K26" s="7">
        <f t="shared" si="1"/>
        <v>-0.18139396902671923</v>
      </c>
      <c r="L26" s="9">
        <f t="shared" si="13"/>
        <v>0.19487466316258845</v>
      </c>
      <c r="M26" s="9">
        <f t="shared" si="2"/>
        <v>0.11383591002565308</v>
      </c>
      <c r="N26" s="9">
        <f t="shared" si="3"/>
        <v>3.2903771999266376E-2</v>
      </c>
      <c r="O26" s="7">
        <f t="shared" si="4"/>
        <v>4.4699960000000001</v>
      </c>
      <c r="P26" s="7">
        <f t="shared" si="5"/>
        <v>4.6926439999999996</v>
      </c>
      <c r="Q26" s="7">
        <f t="shared" si="6"/>
        <v>4.8963210000000004</v>
      </c>
      <c r="R26" s="7">
        <f t="shared" si="7"/>
        <v>-9.1450104482289518E-2</v>
      </c>
      <c r="S26" s="7">
        <f t="shared" si="8"/>
        <v>-3.4751776537960133E-2</v>
      </c>
      <c r="T26" s="7">
        <f t="shared" si="9"/>
        <v>-1.5072969026719285E-2</v>
      </c>
      <c r="U26" s="9">
        <f t="shared" si="14"/>
        <v>8.36312160982167E-3</v>
      </c>
      <c r="V26" s="9">
        <f t="shared" si="10"/>
        <v>1.2076859725443164E-3</v>
      </c>
      <c r="W26" s="9">
        <f t="shared" si="11"/>
        <v>2.2719439528043892E-4</v>
      </c>
    </row>
    <row r="27" spans="2:23" x14ac:dyDescent="0.2">
      <c r="B27" s="1" t="s">
        <v>128</v>
      </c>
      <c r="C27" s="1">
        <v>4.1100000000000003</v>
      </c>
      <c r="D27" s="1">
        <v>4.34</v>
      </c>
      <c r="E27" s="1">
        <v>4.7</v>
      </c>
      <c r="F27" s="7">
        <v>4.5175432494689103</v>
      </c>
      <c r="G27" s="7">
        <v>4.6999820568409598</v>
      </c>
      <c r="H27" s="7">
        <v>4.8981628131357802</v>
      </c>
      <c r="I27" s="7">
        <f t="shared" si="12"/>
        <v>-0.40754324946890996</v>
      </c>
      <c r="J27" s="7">
        <f t="shared" si="0"/>
        <v>-0.35998205684095996</v>
      </c>
      <c r="K27" s="7">
        <f t="shared" si="1"/>
        <v>-0.19816281313577999</v>
      </c>
      <c r="L27" s="9">
        <f t="shared" si="13"/>
        <v>0.16609150018767818</v>
      </c>
      <c r="M27" s="9">
        <f t="shared" si="2"/>
        <v>0.12958708124744814</v>
      </c>
      <c r="N27" s="9">
        <f t="shared" si="3"/>
        <v>3.9268500509886062E-2</v>
      </c>
      <c r="O27" s="7">
        <f t="shared" si="4"/>
        <v>4.4515380000000011</v>
      </c>
      <c r="P27" s="7">
        <f t="shared" si="5"/>
        <v>4.6291639999999994</v>
      </c>
      <c r="Q27" s="7">
        <f t="shared" si="6"/>
        <v>4.8645900000000006</v>
      </c>
      <c r="R27" s="7">
        <f t="shared" si="7"/>
        <v>-6.6005249468909177E-2</v>
      </c>
      <c r="S27" s="7">
        <f t="shared" si="8"/>
        <v>-7.0818056840960431E-2</v>
      </c>
      <c r="T27" s="7">
        <f t="shared" si="9"/>
        <v>-3.3572813135779533E-2</v>
      </c>
      <c r="U27" s="9">
        <f t="shared" si="14"/>
        <v>4.3566929574529352E-3</v>
      </c>
      <c r="V27" s="9">
        <f t="shared" si="10"/>
        <v>5.0151971747295025E-3</v>
      </c>
      <c r="W27" s="9">
        <f t="shared" si="11"/>
        <v>1.1271337818499708E-3</v>
      </c>
    </row>
    <row r="28" spans="2:23" x14ac:dyDescent="0.2">
      <c r="B28" s="1" t="s">
        <v>129</v>
      </c>
      <c r="C28" s="1">
        <v>4.0999999999999996</v>
      </c>
      <c r="D28" s="1">
        <v>4.33</v>
      </c>
      <c r="E28" s="1">
        <v>4.6500000000000004</v>
      </c>
      <c r="F28" s="7">
        <v>4.49746685180373</v>
      </c>
      <c r="G28" s="7">
        <v>4.6868265471387103</v>
      </c>
      <c r="H28" s="7">
        <v>4.8885372634733804</v>
      </c>
      <c r="I28" s="7">
        <f t="shared" si="12"/>
        <v>-0.39746685180373031</v>
      </c>
      <c r="J28" s="7">
        <f t="shared" si="0"/>
        <v>-0.3568265471387102</v>
      </c>
      <c r="K28" s="7">
        <f t="shared" si="1"/>
        <v>-0.23853726347338</v>
      </c>
      <c r="L28" s="9">
        <f t="shared" si="13"/>
        <v>0.15797989828276851</v>
      </c>
      <c r="M28" s="9">
        <f t="shared" si="2"/>
        <v>0.12732518474293417</v>
      </c>
      <c r="N28" s="9">
        <f t="shared" si="3"/>
        <v>5.690002606536871E-2</v>
      </c>
      <c r="O28" s="7">
        <f t="shared" si="4"/>
        <v>4.4330800000000004</v>
      </c>
      <c r="P28" s="7">
        <f t="shared" si="5"/>
        <v>4.6164680000000011</v>
      </c>
      <c r="Q28" s="7">
        <f t="shared" si="6"/>
        <v>4.8117050000000008</v>
      </c>
      <c r="R28" s="7">
        <f t="shared" si="7"/>
        <v>-6.4386851803729606E-2</v>
      </c>
      <c r="S28" s="7">
        <f t="shared" si="8"/>
        <v>-7.0358547138709149E-2</v>
      </c>
      <c r="T28" s="7">
        <f t="shared" si="9"/>
        <v>-7.683226347337957E-2</v>
      </c>
      <c r="U28" s="9">
        <f t="shared" si="14"/>
        <v>4.1456666851954387E-3</v>
      </c>
      <c r="V28" s="9">
        <f t="shared" si="10"/>
        <v>4.9503251554699574E-3</v>
      </c>
      <c r="W28" s="9">
        <f t="shared" si="11"/>
        <v>5.903196710442816E-3</v>
      </c>
    </row>
    <row r="29" spans="2:23" x14ac:dyDescent="0.2">
      <c r="B29" s="1" t="s">
        <v>130</v>
      </c>
      <c r="C29" s="1">
        <v>4.1100000000000003</v>
      </c>
      <c r="D29" s="1">
        <v>4.3099999999999996</v>
      </c>
      <c r="E29" s="1">
        <v>4.62</v>
      </c>
      <c r="F29" s="7">
        <v>4.4444735074718302</v>
      </c>
      <c r="G29" s="7">
        <v>4.6509157804676597</v>
      </c>
      <c r="H29" s="7">
        <v>4.86315412303545</v>
      </c>
      <c r="I29" s="7">
        <f t="shared" si="12"/>
        <v>-0.33447350747182991</v>
      </c>
      <c r="J29" s="7">
        <f t="shared" si="0"/>
        <v>-0.34091578046766013</v>
      </c>
      <c r="K29" s="7">
        <f t="shared" si="1"/>
        <v>-0.24315412303544992</v>
      </c>
      <c r="L29" s="9">
        <f t="shared" si="13"/>
        <v>0.11187252720050826</v>
      </c>
      <c r="M29" s="9">
        <f t="shared" si="2"/>
        <v>0.11622356937187384</v>
      </c>
      <c r="N29" s="9">
        <f t="shared" si="3"/>
        <v>5.912392754913872E-2</v>
      </c>
      <c r="O29" s="7">
        <f t="shared" si="4"/>
        <v>4.4515380000000011</v>
      </c>
      <c r="P29" s="7">
        <f t="shared" si="5"/>
        <v>4.5910759999999993</v>
      </c>
      <c r="Q29" s="7">
        <f t="shared" si="6"/>
        <v>4.7799740000000002</v>
      </c>
      <c r="R29" s="7">
        <f t="shared" si="7"/>
        <v>7.0644925281708737E-3</v>
      </c>
      <c r="S29" s="7">
        <f t="shared" si="8"/>
        <v>-5.9839780467660475E-2</v>
      </c>
      <c r="T29" s="7">
        <f t="shared" si="9"/>
        <v>-8.318012303544986E-2</v>
      </c>
      <c r="U29" s="9">
        <f t="shared" si="14"/>
        <v>4.9907054680582106E-5</v>
      </c>
      <c r="V29" s="9">
        <f t="shared" si="10"/>
        <v>3.5807993264178003E-3</v>
      </c>
      <c r="W29" s="9">
        <f t="shared" si="11"/>
        <v>6.918932868192576E-3</v>
      </c>
    </row>
    <row r="30" spans="2:23" x14ac:dyDescent="0.2">
      <c r="B30" s="1" t="s">
        <v>131</v>
      </c>
      <c r="C30" s="1">
        <v>4.12</v>
      </c>
      <c r="D30" s="1">
        <v>4.3499999999999996</v>
      </c>
      <c r="E30" s="1">
        <v>4.67</v>
      </c>
      <c r="F30" s="7">
        <v>4.4512616260375104</v>
      </c>
      <c r="G30" s="7">
        <v>4.6592637976182196</v>
      </c>
      <c r="H30" s="7">
        <v>4.87513846065018</v>
      </c>
      <c r="I30" s="7">
        <f t="shared" si="12"/>
        <v>-0.3312616260375103</v>
      </c>
      <c r="J30" s="7">
        <f t="shared" si="0"/>
        <v>-0.30926379761821998</v>
      </c>
      <c r="K30" s="7">
        <f t="shared" si="1"/>
        <v>-0.20513846065018004</v>
      </c>
      <c r="L30" s="9">
        <f t="shared" si="13"/>
        <v>0.10973426488501532</v>
      </c>
      <c r="M30" s="9">
        <f t="shared" si="2"/>
        <v>9.5644096517243329E-2</v>
      </c>
      <c r="N30" s="9">
        <f t="shared" si="3"/>
        <v>4.2081788037925463E-2</v>
      </c>
      <c r="O30" s="7">
        <f t="shared" si="4"/>
        <v>4.4699960000000001</v>
      </c>
      <c r="P30" s="7">
        <f t="shared" si="5"/>
        <v>4.6418599999999994</v>
      </c>
      <c r="Q30" s="7">
        <f t="shared" si="6"/>
        <v>4.832859</v>
      </c>
      <c r="R30" s="7">
        <f t="shared" si="7"/>
        <v>1.873437396248967E-2</v>
      </c>
      <c r="S30" s="7">
        <f t="shared" si="8"/>
        <v>-1.7403797618220196E-2</v>
      </c>
      <c r="T30" s="7">
        <f t="shared" si="9"/>
        <v>-4.2279460650179956E-2</v>
      </c>
      <c r="U30" s="9">
        <f t="shared" si="14"/>
        <v>3.5097676776641091E-4</v>
      </c>
      <c r="V30" s="9">
        <f t="shared" si="10"/>
        <v>3.0289217153596699E-4</v>
      </c>
      <c r="W30" s="9">
        <f t="shared" si="11"/>
        <v>1.7875527928701152E-3</v>
      </c>
    </row>
    <row r="31" spans="2:23" x14ac:dyDescent="0.2">
      <c r="B31" s="1" t="s">
        <v>132</v>
      </c>
      <c r="C31" s="1">
        <v>4.12</v>
      </c>
      <c r="D31" s="1">
        <v>4.34</v>
      </c>
      <c r="E31" s="1">
        <v>4.67</v>
      </c>
      <c r="F31" s="7">
        <v>4.3855031345680002</v>
      </c>
      <c r="G31" s="7">
        <v>4.6171869601045898</v>
      </c>
      <c r="H31" s="7">
        <v>4.84892358313905</v>
      </c>
      <c r="I31" s="7">
        <f t="shared" si="12"/>
        <v>-0.26550313456800012</v>
      </c>
      <c r="J31" s="7">
        <f t="shared" si="0"/>
        <v>-0.27718696010458999</v>
      </c>
      <c r="K31" s="7">
        <f t="shared" si="1"/>
        <v>-0.1789235831390501</v>
      </c>
      <c r="L31" s="9">
        <f t="shared" si="13"/>
        <v>7.0491914465433583E-2</v>
      </c>
      <c r="M31" s="9">
        <f t="shared" si="2"/>
        <v>7.6832610852023558E-2</v>
      </c>
      <c r="N31" s="9">
        <f t="shared" si="3"/>
        <v>3.2013648603316576E-2</v>
      </c>
      <c r="O31" s="7">
        <f t="shared" si="4"/>
        <v>4.4699960000000001</v>
      </c>
      <c r="P31" s="7">
        <f t="shared" si="5"/>
        <v>4.6291639999999994</v>
      </c>
      <c r="Q31" s="7">
        <f t="shared" si="6"/>
        <v>4.832859</v>
      </c>
      <c r="R31" s="7">
        <f t="shared" si="7"/>
        <v>8.4492865431999853E-2</v>
      </c>
      <c r="S31" s="7">
        <f t="shared" si="8"/>
        <v>1.1977039895409547E-2</v>
      </c>
      <c r="T31" s="7">
        <f t="shared" si="9"/>
        <v>-1.6064583139050015E-2</v>
      </c>
      <c r="U31" s="9">
        <f t="shared" si="14"/>
        <v>7.1390443089100353E-3</v>
      </c>
      <c r="V31" s="9">
        <f t="shared" si="10"/>
        <v>1.4344948465623192E-4</v>
      </c>
      <c r="W31" s="9">
        <f t="shared" si="11"/>
        <v>2.5807083143145006E-4</v>
      </c>
    </row>
    <row r="32" spans="2:23" x14ac:dyDescent="0.2">
      <c r="B32" s="1" t="s">
        <v>133</v>
      </c>
      <c r="C32" s="1">
        <v>4.1100000000000003</v>
      </c>
      <c r="D32" s="1">
        <v>4.34</v>
      </c>
      <c r="E32" s="1">
        <v>4.72</v>
      </c>
      <c r="F32" s="7">
        <v>4.3239582776531602</v>
      </c>
      <c r="G32" s="7">
        <v>4.5819406693665599</v>
      </c>
      <c r="H32" s="7">
        <v>4.8352429446717</v>
      </c>
      <c r="I32" s="7">
        <f t="shared" si="12"/>
        <v>-0.21395827765315989</v>
      </c>
      <c r="J32" s="7">
        <f t="shared" si="0"/>
        <v>-0.24194066936656</v>
      </c>
      <c r="K32" s="7">
        <f t="shared" si="1"/>
        <v>-0.11524294467170026</v>
      </c>
      <c r="L32" s="9">
        <f t="shared" si="13"/>
        <v>4.5778144576306662E-2</v>
      </c>
      <c r="M32" s="9">
        <f t="shared" si="2"/>
        <v>5.8535287493539104E-2</v>
      </c>
      <c r="N32" s="9">
        <f t="shared" si="3"/>
        <v>1.3280936296604569E-2</v>
      </c>
      <c r="O32" s="7">
        <f t="shared" si="4"/>
        <v>4.4515380000000011</v>
      </c>
      <c r="P32" s="7">
        <f t="shared" si="5"/>
        <v>4.6291639999999994</v>
      </c>
      <c r="Q32" s="7">
        <f t="shared" si="6"/>
        <v>4.8857439999999999</v>
      </c>
      <c r="R32" s="7">
        <f t="shared" si="7"/>
        <v>0.1275797223468409</v>
      </c>
      <c r="S32" s="7">
        <f t="shared" si="8"/>
        <v>4.7223330633439531E-2</v>
      </c>
      <c r="T32" s="7">
        <f t="shared" si="9"/>
        <v>5.0501055328299849E-2</v>
      </c>
      <c r="U32" s="9">
        <f t="shared" si="14"/>
        <v>1.6276585554097014E-2</v>
      </c>
      <c r="V32" s="9">
        <f t="shared" si="10"/>
        <v>2.2300429561151482E-3</v>
      </c>
      <c r="W32" s="9">
        <f t="shared" si="11"/>
        <v>2.5503565892720024E-3</v>
      </c>
    </row>
    <row r="33" spans="2:23" x14ac:dyDescent="0.2">
      <c r="B33" s="1" t="s">
        <v>134</v>
      </c>
      <c r="C33" s="1">
        <v>4.0999999999999996</v>
      </c>
      <c r="D33" s="1">
        <v>4.3</v>
      </c>
      <c r="E33" s="1">
        <v>4.62</v>
      </c>
      <c r="F33" s="7">
        <v>4.3353635630796097</v>
      </c>
      <c r="G33" s="7">
        <v>4.5880182792586499</v>
      </c>
      <c r="H33" s="7">
        <v>4.8364722693389997</v>
      </c>
      <c r="I33" s="7">
        <f t="shared" si="12"/>
        <v>-0.23536356307961004</v>
      </c>
      <c r="J33" s="7">
        <f t="shared" si="0"/>
        <v>-0.28801827925865009</v>
      </c>
      <c r="K33" s="7">
        <f t="shared" si="1"/>
        <v>-0.21647226933899955</v>
      </c>
      <c r="L33" s="9">
        <f t="shared" si="13"/>
        <v>5.5396006825529573E-2</v>
      </c>
      <c r="M33" s="9">
        <f t="shared" si="2"/>
        <v>8.2954529187113754E-2</v>
      </c>
      <c r="N33" s="9">
        <f t="shared" si="3"/>
        <v>4.6860243392776363E-2</v>
      </c>
      <c r="O33" s="7">
        <f t="shared" si="4"/>
        <v>4.4330800000000004</v>
      </c>
      <c r="P33" s="7">
        <f t="shared" si="5"/>
        <v>4.5783799999999992</v>
      </c>
      <c r="Q33" s="7">
        <f t="shared" si="6"/>
        <v>4.7799740000000002</v>
      </c>
      <c r="R33" s="7">
        <f t="shared" si="7"/>
        <v>9.771643692039067E-2</v>
      </c>
      <c r="S33" s="7">
        <f t="shared" si="8"/>
        <v>-9.6382792586506838E-3</v>
      </c>
      <c r="T33" s="7">
        <f t="shared" si="9"/>
        <v>-5.6498269338999485E-2</v>
      </c>
      <c r="U33" s="9">
        <f t="shared" si="14"/>
        <v>9.5485020444166895E-3</v>
      </c>
      <c r="V33" s="9">
        <f t="shared" si="10"/>
        <v>9.2896427067735979E-5</v>
      </c>
      <c r="W33" s="9">
        <f t="shared" si="11"/>
        <v>3.1920544383021291E-3</v>
      </c>
    </row>
    <row r="35" spans="2:23" x14ac:dyDescent="0.2">
      <c r="H35" s="1" t="s">
        <v>329</v>
      </c>
      <c r="I35" s="7">
        <f>AVERAGE(I7:I33)</f>
        <v>-0.42816787674976403</v>
      </c>
      <c r="J35" s="7">
        <f t="shared" ref="J35:K35" si="15">AVERAGE(J7:J33)</f>
        <v>-0.33687756494147303</v>
      </c>
      <c r="K35" s="7">
        <f t="shared" si="15"/>
        <v>-0.1765789098124321</v>
      </c>
      <c r="L35" s="9">
        <f>SQRT(AVERAGE(L7:L33))</f>
        <v>0.44448266006092285</v>
      </c>
      <c r="M35" s="9">
        <f t="shared" ref="M35:N35" si="16">SQRT(AVERAGE(M7:M33))</f>
        <v>0.34630174569060446</v>
      </c>
      <c r="N35" s="9">
        <f t="shared" si="16"/>
        <v>0.19357093321573779</v>
      </c>
      <c r="R35" s="7"/>
      <c r="S35" s="7"/>
      <c r="T35" s="7" t="s">
        <v>431</v>
      </c>
      <c r="U35" s="9">
        <f>SQRT(AVERAGE(U7:U33))</f>
        <v>6.941505022659647E-2</v>
      </c>
      <c r="V35" s="9">
        <f t="shared" ref="V35:W35" si="17">SQRT(AVERAGE(V7:V33))</f>
        <v>6.2453946073713816E-2</v>
      </c>
      <c r="W35" s="9">
        <f t="shared" si="17"/>
        <v>7.8073794297937302E-2</v>
      </c>
    </row>
    <row r="36" spans="2:23" x14ac:dyDescent="0.2">
      <c r="H36" s="1" t="s">
        <v>425</v>
      </c>
      <c r="I36" s="1">
        <f>STDEV(I7:I33)</f>
        <v>0.12159229150505158</v>
      </c>
      <c r="J36" s="1">
        <f t="shared" ref="J36:K36" si="18">STDEV(J7:J33)</f>
        <v>8.1768186239072713E-2</v>
      </c>
      <c r="K36" s="1">
        <f t="shared" si="18"/>
        <v>8.0817710234810811E-2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3"/>
  <sheetViews>
    <sheetView zoomScale="85" zoomScaleNormal="85" workbookViewId="0">
      <selection activeCell="A2" sqref="A2"/>
    </sheetView>
  </sheetViews>
  <sheetFormatPr defaultRowHeight="15" x14ac:dyDescent="0.2"/>
  <cols>
    <col min="1" max="1" width="8.88671875" style="1"/>
    <col min="11" max="12" width="8.88671875" style="1"/>
    <col min="24" max="24" width="16.5546875" bestFit="1" customWidth="1"/>
    <col min="25" max="25" width="8.88671875" customWidth="1"/>
    <col min="26" max="26" width="15.5546875" bestFit="1" customWidth="1"/>
    <col min="29" max="29" width="13.5546875" bestFit="1" customWidth="1"/>
  </cols>
  <sheetData>
    <row r="1" spans="1:29" s="1" customFormat="1" x14ac:dyDescent="0.2">
      <c r="A1" s="1" t="s">
        <v>455</v>
      </c>
    </row>
    <row r="2" spans="1:29" s="1" customFormat="1" x14ac:dyDescent="0.2"/>
    <row r="3" spans="1:29" s="1" customFormat="1" x14ac:dyDescent="0.2">
      <c r="C3" s="1" t="s">
        <v>445</v>
      </c>
      <c r="N3" s="1" t="s">
        <v>446</v>
      </c>
    </row>
    <row r="4" spans="1:29" x14ac:dyDescent="0.2">
      <c r="B4" s="1"/>
    </row>
    <row r="5" spans="1:29" x14ac:dyDescent="0.2">
      <c r="A5" s="1" t="s">
        <v>443</v>
      </c>
      <c r="B5" s="1" t="s">
        <v>444</v>
      </c>
      <c r="C5" s="1" t="s">
        <v>90</v>
      </c>
      <c r="D5" t="s">
        <v>91</v>
      </c>
      <c r="E5" t="s">
        <v>92</v>
      </c>
      <c r="F5" t="s">
        <v>93</v>
      </c>
      <c r="G5" t="s">
        <v>94</v>
      </c>
      <c r="H5" t="s">
        <v>95</v>
      </c>
      <c r="I5" t="s">
        <v>96</v>
      </c>
      <c r="J5" t="s">
        <v>97</v>
      </c>
      <c r="L5" s="1" t="s">
        <v>443</v>
      </c>
      <c r="M5" s="1" t="s">
        <v>444</v>
      </c>
      <c r="N5" s="1" t="s">
        <v>90</v>
      </c>
      <c r="O5" s="1" t="s">
        <v>91</v>
      </c>
      <c r="P5" s="1" t="s">
        <v>92</v>
      </c>
      <c r="Q5" s="1" t="s">
        <v>93</v>
      </c>
      <c r="R5" s="1" t="s">
        <v>94</v>
      </c>
      <c r="S5" s="1" t="s">
        <v>95</v>
      </c>
      <c r="T5" s="1" t="s">
        <v>96</v>
      </c>
      <c r="U5" s="1" t="s">
        <v>97</v>
      </c>
    </row>
    <row r="6" spans="1:29" x14ac:dyDescent="0.2">
      <c r="B6" s="1"/>
      <c r="C6" s="1"/>
      <c r="M6" s="1"/>
    </row>
    <row r="7" spans="1:29" x14ac:dyDescent="0.2">
      <c r="B7" s="1"/>
      <c r="M7" s="1"/>
    </row>
    <row r="8" spans="1:29" x14ac:dyDescent="0.2">
      <c r="A8" t="s">
        <v>108</v>
      </c>
      <c r="B8" s="1" t="s">
        <v>419</v>
      </c>
      <c r="H8" s="1">
        <v>4.59</v>
      </c>
      <c r="I8" s="1">
        <v>4.5</v>
      </c>
      <c r="J8" s="1">
        <v>4.46</v>
      </c>
      <c r="L8" s="1" t="s">
        <v>108</v>
      </c>
      <c r="M8" s="1" t="s">
        <v>419</v>
      </c>
      <c r="N8" s="7"/>
      <c r="O8" s="7"/>
      <c r="P8" s="7"/>
      <c r="Q8" s="7"/>
      <c r="R8" s="7"/>
      <c r="S8" s="7">
        <f>1.8456*H8-3.1347</f>
        <v>5.3366039999999995</v>
      </c>
      <c r="T8" s="7">
        <f>1.8456*I8-3.1347</f>
        <v>5.1704999999999988</v>
      </c>
      <c r="U8" s="7">
        <f>1.8456*J8-3.1347</f>
        <v>5.0966759999999987</v>
      </c>
    </row>
    <row r="9" spans="1:29" x14ac:dyDescent="0.2">
      <c r="B9" s="1" t="s">
        <v>420</v>
      </c>
      <c r="H9" s="1">
        <v>5.1100000000000003</v>
      </c>
      <c r="I9" s="1">
        <v>4.93</v>
      </c>
      <c r="J9" s="1">
        <v>4.91</v>
      </c>
      <c r="M9" s="1" t="s">
        <v>420</v>
      </c>
      <c r="N9" s="7"/>
      <c r="O9" s="7"/>
      <c r="P9" s="7"/>
      <c r="Q9" s="7"/>
      <c r="R9" s="7"/>
      <c r="S9" s="7">
        <f>1.2696*H9-0.8809</f>
        <v>5.6067560000000007</v>
      </c>
      <c r="T9" s="7">
        <f>1.2696*I9-0.8809</f>
        <v>5.378228</v>
      </c>
      <c r="U9" s="7">
        <f>1.2696*J9-0.8809</f>
        <v>5.3528359999999999</v>
      </c>
      <c r="Y9" s="7"/>
      <c r="Z9" s="10"/>
    </row>
    <row r="10" spans="1:29" x14ac:dyDescent="0.2">
      <c r="B10" s="1" t="s">
        <v>421</v>
      </c>
      <c r="H10" s="1">
        <v>5.69</v>
      </c>
      <c r="I10" s="1">
        <v>5.41</v>
      </c>
      <c r="J10" s="1">
        <v>5.38</v>
      </c>
      <c r="M10" s="1" t="s">
        <v>421</v>
      </c>
      <c r="N10" s="7"/>
      <c r="O10" s="7"/>
      <c r="P10" s="7"/>
      <c r="Q10" s="7"/>
      <c r="R10" s="7"/>
      <c r="S10" s="7">
        <f>1.0577*H10-0.1066</f>
        <v>5.9117130000000007</v>
      </c>
      <c r="T10" s="7">
        <f>1.0577*I10-0.1066</f>
        <v>5.6155570000000008</v>
      </c>
      <c r="U10" s="7">
        <f>1.0577*J10-0.1066</f>
        <v>5.5838260000000002</v>
      </c>
    </row>
    <row r="11" spans="1:29" x14ac:dyDescent="0.2">
      <c r="A11" s="1" t="s">
        <v>109</v>
      </c>
      <c r="B11" s="1" t="s">
        <v>419</v>
      </c>
      <c r="H11" s="1">
        <v>4.45</v>
      </c>
      <c r="I11" s="1">
        <v>4.47</v>
      </c>
      <c r="J11" s="1">
        <v>4.5599999999999996</v>
      </c>
      <c r="L11" s="1" t="s">
        <v>109</v>
      </c>
      <c r="M11" s="1" t="s">
        <v>419</v>
      </c>
      <c r="N11" s="7"/>
      <c r="O11" s="7"/>
      <c r="P11" s="7"/>
      <c r="Q11" s="7"/>
      <c r="R11" s="7"/>
      <c r="S11" s="7">
        <f t="shared" ref="S11" si="0">1.8456*H11-3.1347</f>
        <v>5.07822</v>
      </c>
      <c r="T11" s="7">
        <f t="shared" ref="T11" si="1">1.8456*I11-3.1347</f>
        <v>5.1151319999999991</v>
      </c>
      <c r="U11" s="7">
        <f t="shared" ref="U11" si="2">1.8456*J11-3.1347</f>
        <v>5.281235999999998</v>
      </c>
    </row>
    <row r="12" spans="1:29" x14ac:dyDescent="0.2">
      <c r="B12" s="1" t="s">
        <v>420</v>
      </c>
      <c r="H12" s="1">
        <v>4.88</v>
      </c>
      <c r="I12" s="1">
        <v>4.92</v>
      </c>
      <c r="J12" s="1">
        <v>5.13</v>
      </c>
      <c r="M12" s="1" t="s">
        <v>420</v>
      </c>
      <c r="N12" s="7"/>
      <c r="O12" s="7"/>
      <c r="P12" s="7"/>
      <c r="Q12" s="7"/>
      <c r="R12" s="7"/>
      <c r="S12" s="7">
        <f t="shared" ref="S12" si="3">1.2696*H12-0.8809</f>
        <v>5.3147479999999998</v>
      </c>
      <c r="T12" s="7">
        <f t="shared" ref="T12" si="4">1.2696*I12-0.8809</f>
        <v>5.365532</v>
      </c>
      <c r="U12" s="7">
        <f t="shared" ref="U12" si="5">1.2696*J12-0.8809</f>
        <v>5.6321480000000008</v>
      </c>
      <c r="Y12" s="7"/>
      <c r="Z12" s="10"/>
      <c r="AB12" s="7"/>
      <c r="AC12" s="11"/>
    </row>
    <row r="13" spans="1:29" x14ac:dyDescent="0.2">
      <c r="B13" s="1" t="s">
        <v>421</v>
      </c>
      <c r="H13" s="1">
        <v>5.37</v>
      </c>
      <c r="I13" s="1">
        <v>5.32</v>
      </c>
      <c r="J13" s="1">
        <v>5.69</v>
      </c>
      <c r="M13" s="1" t="s">
        <v>421</v>
      </c>
      <c r="N13" s="7"/>
      <c r="O13" s="7"/>
      <c r="P13" s="7"/>
      <c r="Q13" s="7"/>
      <c r="R13" s="7"/>
      <c r="S13" s="7">
        <f t="shared" ref="S13" si="6">1.0577*H13-0.1066</f>
        <v>5.5732490000000006</v>
      </c>
      <c r="T13" s="7">
        <f t="shared" ref="T13" si="7">1.0577*I13-0.1066</f>
        <v>5.5203640000000007</v>
      </c>
      <c r="U13" s="7">
        <f t="shared" ref="U13" si="8">1.0577*J13-0.1066</f>
        <v>5.9117130000000007</v>
      </c>
      <c r="AB13" s="7"/>
      <c r="AC13" s="11"/>
    </row>
    <row r="14" spans="1:29" x14ac:dyDescent="0.2">
      <c r="A14" s="1" t="s">
        <v>110</v>
      </c>
      <c r="B14" s="1" t="s">
        <v>419</v>
      </c>
      <c r="G14" s="1">
        <v>4.5</v>
      </c>
      <c r="H14" s="1">
        <v>4.3499999999999996</v>
      </c>
      <c r="I14" s="1">
        <v>4.4000000000000004</v>
      </c>
      <c r="J14" s="1">
        <v>4.34</v>
      </c>
      <c r="L14" s="1" t="s">
        <v>110</v>
      </c>
      <c r="M14" s="1" t="s">
        <v>419</v>
      </c>
      <c r="N14" s="7"/>
      <c r="O14" s="7"/>
      <c r="P14" s="7"/>
      <c r="Q14" s="7"/>
      <c r="R14" s="7">
        <f t="shared" ref="R14" si="9">1.8456*G14-3.1347</f>
        <v>5.1704999999999988</v>
      </c>
      <c r="S14" s="7">
        <f t="shared" ref="S14" si="10">1.8456*H14-3.1347</f>
        <v>4.8936599999999988</v>
      </c>
      <c r="T14" s="7">
        <f t="shared" ref="T14" si="11">1.8456*I14-3.1347</f>
        <v>4.9859399999999994</v>
      </c>
      <c r="U14" s="7">
        <f t="shared" ref="U14" si="12">1.8456*J14-3.1347</f>
        <v>4.8752039999999983</v>
      </c>
      <c r="W14" s="7"/>
      <c r="AB14" s="7"/>
      <c r="AC14" s="11"/>
    </row>
    <row r="15" spans="1:29" x14ac:dyDescent="0.2">
      <c r="B15" s="1" t="s">
        <v>420</v>
      </c>
      <c r="G15" s="1">
        <v>5.07</v>
      </c>
      <c r="H15" s="1">
        <v>4.76</v>
      </c>
      <c r="I15" s="1">
        <v>4.8499999999999996</v>
      </c>
      <c r="J15" s="1">
        <v>4.7300000000000004</v>
      </c>
      <c r="M15" s="1" t="s">
        <v>420</v>
      </c>
      <c r="N15" s="7"/>
      <c r="O15" s="7"/>
      <c r="P15" s="7"/>
      <c r="Q15" s="7"/>
      <c r="R15" s="7">
        <f t="shared" ref="R15" si="13">1.2696*G15-0.8809</f>
        <v>5.5559720000000006</v>
      </c>
      <c r="S15" s="7">
        <f t="shared" ref="S15" si="14">1.2696*H15-0.8809</f>
        <v>5.1623959999999993</v>
      </c>
      <c r="T15" s="7">
        <f t="shared" ref="T15" si="15">1.2696*I15-0.8809</f>
        <v>5.2766599999999997</v>
      </c>
      <c r="U15" s="7">
        <f t="shared" ref="U15" si="16">1.2696*J15-0.8809</f>
        <v>5.124308000000001</v>
      </c>
      <c r="W15" s="7"/>
      <c r="X15" s="10"/>
      <c r="Y15" s="7"/>
      <c r="Z15" s="10"/>
      <c r="AB15" s="7"/>
      <c r="AC15" s="11"/>
    </row>
    <row r="16" spans="1:29" x14ac:dyDescent="0.2">
      <c r="B16" s="1" t="s">
        <v>421</v>
      </c>
      <c r="G16" s="1">
        <v>5.64</v>
      </c>
      <c r="H16" s="1">
        <v>5.21</v>
      </c>
      <c r="I16" s="1">
        <v>5.26</v>
      </c>
      <c r="J16" s="1">
        <v>5.15</v>
      </c>
      <c r="M16" s="1" t="s">
        <v>421</v>
      </c>
      <c r="N16" s="7"/>
      <c r="O16" s="7"/>
      <c r="P16" s="7"/>
      <c r="Q16" s="7"/>
      <c r="R16" s="7">
        <f t="shared" ref="R16" si="17">1.0577*G16-0.1066</f>
        <v>5.8588279999999999</v>
      </c>
      <c r="S16" s="7">
        <f t="shared" ref="S16" si="18">1.0577*H16-0.1066</f>
        <v>5.4040170000000005</v>
      </c>
      <c r="T16" s="7">
        <f t="shared" ref="T16" si="19">1.0577*I16-0.1066</f>
        <v>5.4569020000000004</v>
      </c>
      <c r="U16" s="7">
        <f t="shared" ref="U16" si="20">1.0577*J16-0.1066</f>
        <v>5.3405550000000002</v>
      </c>
      <c r="W16" s="7"/>
      <c r="X16" s="10"/>
      <c r="AB16" s="7"/>
      <c r="AC16" s="11"/>
    </row>
    <row r="17" spans="1:29" x14ac:dyDescent="0.2">
      <c r="A17" s="1" t="s">
        <v>111</v>
      </c>
      <c r="B17" s="1" t="s">
        <v>419</v>
      </c>
      <c r="G17" s="1">
        <v>4.4800000000000004</v>
      </c>
      <c r="H17" s="1">
        <v>4.3499999999999996</v>
      </c>
      <c r="I17" s="1">
        <v>4.34</v>
      </c>
      <c r="J17" s="1">
        <v>4.33</v>
      </c>
      <c r="L17" s="1" t="s">
        <v>111</v>
      </c>
      <c r="M17" s="1" t="s">
        <v>419</v>
      </c>
      <c r="N17" s="7"/>
      <c r="O17" s="7"/>
      <c r="P17" s="7"/>
      <c r="Q17" s="7"/>
      <c r="R17" s="7">
        <f t="shared" ref="R17" si="21">1.8456*G17-3.1347</f>
        <v>5.1335879999999996</v>
      </c>
      <c r="S17" s="7">
        <f t="shared" ref="S17" si="22">1.8456*H17-3.1347</f>
        <v>4.8936599999999988</v>
      </c>
      <c r="T17" s="7">
        <f t="shared" ref="T17" si="23">1.8456*I17-3.1347</f>
        <v>4.8752039999999983</v>
      </c>
      <c r="U17" s="7">
        <f t="shared" ref="U17" si="24">1.8456*J17-3.1347</f>
        <v>4.8567479999999996</v>
      </c>
      <c r="AB17" s="7"/>
      <c r="AC17" s="11"/>
    </row>
    <row r="18" spans="1:29" x14ac:dyDescent="0.2">
      <c r="B18" s="1" t="s">
        <v>420</v>
      </c>
      <c r="G18" s="1">
        <v>4.95</v>
      </c>
      <c r="H18" s="1">
        <v>4.74</v>
      </c>
      <c r="I18" s="1">
        <v>4.7699999999999996</v>
      </c>
      <c r="J18" s="1">
        <v>4.6900000000000004</v>
      </c>
      <c r="M18" s="1" t="s">
        <v>420</v>
      </c>
      <c r="N18" s="7"/>
      <c r="O18" s="7"/>
      <c r="P18" s="7"/>
      <c r="Q18" s="7"/>
      <c r="R18" s="7">
        <f t="shared" ref="R18" si="25">1.2696*G18-0.8809</f>
        <v>5.4036200000000001</v>
      </c>
      <c r="S18" s="7">
        <f t="shared" ref="S18" si="26">1.2696*H18-0.8809</f>
        <v>5.137004000000001</v>
      </c>
      <c r="T18" s="7">
        <f t="shared" ref="T18" si="27">1.2696*I18-0.8809</f>
        <v>5.1750919999999994</v>
      </c>
      <c r="U18" s="7">
        <f t="shared" ref="U18" si="28">1.2696*J18-0.8809</f>
        <v>5.0735240000000008</v>
      </c>
      <c r="W18" s="7"/>
      <c r="X18" s="10"/>
      <c r="Y18" s="7"/>
      <c r="Z18" s="10"/>
    </row>
    <row r="19" spans="1:29" x14ac:dyDescent="0.2">
      <c r="B19" s="1" t="s">
        <v>421</v>
      </c>
      <c r="G19" s="1">
        <v>5.46</v>
      </c>
      <c r="H19" s="1">
        <v>5.16</v>
      </c>
      <c r="I19" s="1">
        <v>5.17</v>
      </c>
      <c r="J19" s="1">
        <v>5.0599999999999996</v>
      </c>
      <c r="M19" s="1" t="s">
        <v>421</v>
      </c>
      <c r="N19" s="7"/>
      <c r="O19" s="7"/>
      <c r="P19" s="7"/>
      <c r="Q19" s="7"/>
      <c r="R19" s="7">
        <f t="shared" ref="R19" si="29">1.0577*G19-0.1066</f>
        <v>5.6684419999999998</v>
      </c>
      <c r="S19" s="7">
        <f t="shared" ref="S19" si="30">1.0577*H19-0.1066</f>
        <v>5.3511320000000007</v>
      </c>
      <c r="T19" s="7">
        <f t="shared" ref="T19" si="31">1.0577*I19-0.1066</f>
        <v>5.3617090000000003</v>
      </c>
      <c r="U19" s="7">
        <f t="shared" ref="U19" si="32">1.0577*J19-0.1066</f>
        <v>5.2453620000000001</v>
      </c>
    </row>
    <row r="20" spans="1:29" x14ac:dyDescent="0.2">
      <c r="A20" s="1" t="s">
        <v>112</v>
      </c>
      <c r="B20" s="1" t="s">
        <v>419</v>
      </c>
      <c r="G20" s="1">
        <v>4.3899999999999997</v>
      </c>
      <c r="H20" s="1">
        <v>4.3</v>
      </c>
      <c r="I20" s="1">
        <v>4.38</v>
      </c>
      <c r="J20" s="1">
        <v>4.3</v>
      </c>
      <c r="L20" s="1" t="s">
        <v>112</v>
      </c>
      <c r="M20" s="1" t="s">
        <v>419</v>
      </c>
      <c r="N20" s="7"/>
      <c r="O20" s="7"/>
      <c r="P20" s="7"/>
      <c r="Q20" s="7"/>
      <c r="R20" s="7">
        <f t="shared" ref="R20" si="33">1.8456*G20-3.1347</f>
        <v>4.9674839999999989</v>
      </c>
      <c r="S20" s="7">
        <f t="shared" ref="S20" si="34">1.8456*H20-3.1347</f>
        <v>4.80138</v>
      </c>
      <c r="T20" s="7">
        <f t="shared" ref="T20" si="35">1.8456*I20-3.1347</f>
        <v>4.9490279999999984</v>
      </c>
      <c r="U20" s="7">
        <f t="shared" ref="U20" si="36">1.8456*J20-3.1347</f>
        <v>4.80138</v>
      </c>
    </row>
    <row r="21" spans="1:29" x14ac:dyDescent="0.2">
      <c r="B21" s="1" t="s">
        <v>420</v>
      </c>
      <c r="G21" s="1">
        <v>4.92</v>
      </c>
      <c r="H21" s="1">
        <v>4.68</v>
      </c>
      <c r="I21" s="1">
        <v>4.78</v>
      </c>
      <c r="J21" s="1">
        <v>4.6900000000000004</v>
      </c>
      <c r="M21" s="1" t="s">
        <v>420</v>
      </c>
      <c r="N21" s="7"/>
      <c r="O21" s="7"/>
      <c r="P21" s="7"/>
      <c r="Q21" s="7"/>
      <c r="R21" s="7">
        <f t="shared" ref="R21" si="37">1.2696*G21-0.8809</f>
        <v>5.365532</v>
      </c>
      <c r="S21" s="7">
        <f t="shared" ref="S21" si="38">1.2696*H21-0.8809</f>
        <v>5.0608280000000008</v>
      </c>
      <c r="T21" s="7">
        <f t="shared" ref="T21" si="39">1.2696*I21-0.8809</f>
        <v>5.1877880000000012</v>
      </c>
      <c r="U21" s="7">
        <f t="shared" ref="U21" si="40">1.2696*J21-0.8809</f>
        <v>5.0735240000000008</v>
      </c>
      <c r="W21" s="7"/>
      <c r="X21" s="10"/>
      <c r="Y21" s="7"/>
      <c r="Z21" s="10"/>
    </row>
    <row r="22" spans="1:29" x14ac:dyDescent="0.2">
      <c r="B22" s="1" t="s">
        <v>421</v>
      </c>
      <c r="G22" s="1">
        <v>5.52</v>
      </c>
      <c r="H22" s="1">
        <v>5.0999999999999996</v>
      </c>
      <c r="I22" s="1">
        <v>5.27</v>
      </c>
      <c r="J22" s="1">
        <v>5.14</v>
      </c>
      <c r="M22" s="1" t="s">
        <v>421</v>
      </c>
      <c r="N22" s="7"/>
      <c r="O22" s="7"/>
      <c r="P22" s="7"/>
      <c r="Q22" s="7"/>
      <c r="R22" s="7">
        <f t="shared" ref="R22" si="41">1.0577*G22-0.1066</f>
        <v>5.7319040000000001</v>
      </c>
      <c r="S22" s="7">
        <f t="shared" ref="S22" si="42">1.0577*H22-0.1066</f>
        <v>5.2876699999999994</v>
      </c>
      <c r="T22" s="7">
        <f t="shared" ref="T22" si="43">1.0577*I22-0.1066</f>
        <v>5.467479</v>
      </c>
      <c r="U22" s="7">
        <f t="shared" ref="U22" si="44">1.0577*J22-0.1066</f>
        <v>5.3299779999999997</v>
      </c>
    </row>
    <row r="23" spans="1:29" x14ac:dyDescent="0.2">
      <c r="A23" s="1" t="s">
        <v>113</v>
      </c>
      <c r="B23" s="1" t="s">
        <v>419</v>
      </c>
      <c r="D23" s="1">
        <v>4.3099999999999996</v>
      </c>
      <c r="E23" s="1">
        <v>4.3</v>
      </c>
      <c r="F23" s="1">
        <v>4.3499999999999996</v>
      </c>
      <c r="G23" s="1">
        <v>4.3499999999999996</v>
      </c>
      <c r="H23" s="1">
        <v>4.2699999999999996</v>
      </c>
      <c r="I23" s="1">
        <v>4.29</v>
      </c>
      <c r="J23" s="1">
        <v>4.26</v>
      </c>
      <c r="L23" s="1" t="s">
        <v>113</v>
      </c>
      <c r="M23" s="1" t="s">
        <v>419</v>
      </c>
      <c r="N23" s="7"/>
      <c r="O23" s="7">
        <f t="shared" ref="O23" si="45">1.8456*D23-3.1347</f>
        <v>4.8198359999999987</v>
      </c>
      <c r="P23" s="7">
        <f t="shared" ref="P23" si="46">1.8456*E23-3.1347</f>
        <v>4.80138</v>
      </c>
      <c r="Q23" s="7">
        <f t="shared" ref="Q23" si="47">1.8456*F23-3.1347</f>
        <v>4.8936599999999988</v>
      </c>
      <c r="R23" s="7">
        <f t="shared" ref="R23" si="48">1.8456*G23-3.1347</f>
        <v>4.8936599999999988</v>
      </c>
      <c r="S23" s="7">
        <f t="shared" ref="S23" si="49">1.8456*H23-3.1347</f>
        <v>4.7460119999999986</v>
      </c>
      <c r="T23" s="7">
        <f t="shared" ref="T23" si="50">1.8456*I23-3.1347</f>
        <v>4.7829239999999995</v>
      </c>
      <c r="U23" s="7">
        <f t="shared" ref="U23" si="51">1.8456*J23-3.1347</f>
        <v>4.7275559999999999</v>
      </c>
    </row>
    <row r="24" spans="1:29" x14ac:dyDescent="0.2">
      <c r="B24" s="1" t="s">
        <v>420</v>
      </c>
      <c r="D24" s="1">
        <v>4.72</v>
      </c>
      <c r="E24" s="1">
        <v>4.67</v>
      </c>
      <c r="F24" s="1">
        <v>4.7699999999999996</v>
      </c>
      <c r="G24" s="1">
        <v>4.8499999999999996</v>
      </c>
      <c r="H24" s="1">
        <v>4.6100000000000003</v>
      </c>
      <c r="I24" s="1">
        <v>4.7</v>
      </c>
      <c r="J24" s="1">
        <v>4.58</v>
      </c>
      <c r="M24" s="1" t="s">
        <v>420</v>
      </c>
      <c r="N24" s="7"/>
      <c r="O24" s="7">
        <f t="shared" ref="O24" si="52">1.2696*D24-0.8809</f>
        <v>5.1116119999999992</v>
      </c>
      <c r="P24" s="7">
        <f t="shared" ref="P24" si="53">1.2696*E24-0.8809</f>
        <v>5.0481320000000007</v>
      </c>
      <c r="Q24" s="7">
        <f t="shared" ref="Q24" si="54">1.2696*F24-0.8809</f>
        <v>5.1750919999999994</v>
      </c>
      <c r="R24" s="7">
        <f t="shared" ref="R24" si="55">1.2696*G24-0.8809</f>
        <v>5.2766599999999997</v>
      </c>
      <c r="S24" s="7">
        <f t="shared" ref="S24" si="56">1.2696*H24-0.8809</f>
        <v>4.9719560000000005</v>
      </c>
      <c r="T24" s="7">
        <f t="shared" ref="T24" si="57">1.2696*I24-0.8809</f>
        <v>5.0862200000000009</v>
      </c>
      <c r="U24" s="7">
        <f t="shared" ref="U24" si="58">1.2696*J24-0.8809</f>
        <v>4.9338680000000004</v>
      </c>
      <c r="W24" s="7"/>
      <c r="X24" s="10"/>
      <c r="Y24" s="7"/>
      <c r="Z24" s="10"/>
    </row>
    <row r="25" spans="1:29" x14ac:dyDescent="0.2">
      <c r="B25" s="1" t="s">
        <v>421</v>
      </c>
      <c r="D25" s="1">
        <v>5.2</v>
      </c>
      <c r="E25" s="1">
        <v>5.1100000000000003</v>
      </c>
      <c r="F25" s="1">
        <v>5.3</v>
      </c>
      <c r="G25" s="1">
        <v>5.36</v>
      </c>
      <c r="H25" s="1">
        <v>5.01</v>
      </c>
      <c r="I25" s="1">
        <v>5.21</v>
      </c>
      <c r="J25" s="1">
        <v>4.93</v>
      </c>
      <c r="M25" s="1" t="s">
        <v>421</v>
      </c>
      <c r="N25" s="7"/>
      <c r="O25" s="7">
        <f t="shared" ref="O25" si="59">1.0577*D25-0.1066</f>
        <v>5.39344</v>
      </c>
      <c r="P25" s="7">
        <f t="shared" ref="P25" si="60">1.0577*E25-0.1066</f>
        <v>5.2982470000000008</v>
      </c>
      <c r="Q25" s="7">
        <f t="shared" ref="Q25" si="61">1.0577*F25-0.1066</f>
        <v>5.4992099999999997</v>
      </c>
      <c r="R25" s="7">
        <f t="shared" ref="R25" si="62">1.0577*G25-0.1066</f>
        <v>5.5626720000000009</v>
      </c>
      <c r="S25" s="7">
        <f t="shared" ref="S25" si="63">1.0577*H25-0.1066</f>
        <v>5.1924770000000002</v>
      </c>
      <c r="T25" s="7">
        <f t="shared" ref="T25" si="64">1.0577*I25-0.1066</f>
        <v>5.4040170000000005</v>
      </c>
      <c r="U25" s="7">
        <f t="shared" ref="U25" si="65">1.0577*J25-0.1066</f>
        <v>5.1078609999999998</v>
      </c>
    </row>
    <row r="26" spans="1:29" x14ac:dyDescent="0.2">
      <c r="A26" s="1" t="s">
        <v>114</v>
      </c>
      <c r="B26" s="1" t="s">
        <v>419</v>
      </c>
      <c r="D26" s="1">
        <v>4.37</v>
      </c>
      <c r="E26" s="1">
        <v>4.2699999999999996</v>
      </c>
      <c r="F26" s="1">
        <v>4.2699999999999996</v>
      </c>
      <c r="G26" s="1">
        <v>4.32</v>
      </c>
      <c r="H26" s="1">
        <v>4.2699999999999996</v>
      </c>
      <c r="I26" s="1">
        <v>4.26</v>
      </c>
      <c r="J26" s="1">
        <v>4.21</v>
      </c>
      <c r="L26" s="1" t="s">
        <v>114</v>
      </c>
      <c r="M26" s="1" t="s">
        <v>419</v>
      </c>
      <c r="N26" s="7"/>
      <c r="O26" s="7">
        <f t="shared" ref="O26" si="66">1.8456*D26-3.1347</f>
        <v>4.9305719999999997</v>
      </c>
      <c r="P26" s="7">
        <f t="shared" ref="P26" si="67">1.8456*E26-3.1347</f>
        <v>4.7460119999999986</v>
      </c>
      <c r="Q26" s="7">
        <f t="shared" ref="Q26" si="68">1.8456*F26-3.1347</f>
        <v>4.7460119999999986</v>
      </c>
      <c r="R26" s="7">
        <f t="shared" ref="R26" si="69">1.8456*G26-3.1347</f>
        <v>4.8382920000000009</v>
      </c>
      <c r="S26" s="7">
        <f t="shared" ref="S26" si="70">1.8456*H26-3.1347</f>
        <v>4.7460119999999986</v>
      </c>
      <c r="T26" s="7">
        <f t="shared" ref="T26" si="71">1.8456*I26-3.1347</f>
        <v>4.7275559999999999</v>
      </c>
      <c r="U26" s="7">
        <f t="shared" ref="U26" si="72">1.8456*J26-3.1347</f>
        <v>4.6352759999999993</v>
      </c>
    </row>
    <row r="27" spans="1:29" x14ac:dyDescent="0.2">
      <c r="B27" s="1" t="s">
        <v>420</v>
      </c>
      <c r="D27" s="1">
        <v>4.82</v>
      </c>
      <c r="E27" s="1">
        <v>4.6500000000000004</v>
      </c>
      <c r="F27" s="1">
        <v>4.68</v>
      </c>
      <c r="G27" s="1">
        <v>4.7</v>
      </c>
      <c r="H27" s="1">
        <v>4.6100000000000003</v>
      </c>
      <c r="I27" s="1">
        <v>4.63</v>
      </c>
      <c r="J27" s="1">
        <v>4.5199999999999996</v>
      </c>
      <c r="M27" s="1" t="s">
        <v>420</v>
      </c>
      <c r="N27" s="7"/>
      <c r="O27" s="7">
        <f t="shared" ref="O27" si="73">1.2696*D27-0.8809</f>
        <v>5.2385720000000013</v>
      </c>
      <c r="P27" s="7">
        <f t="shared" ref="P27" si="74">1.2696*E27-0.8809</f>
        <v>5.0227400000000006</v>
      </c>
      <c r="Q27" s="7">
        <f t="shared" ref="Q27" si="75">1.2696*F27-0.8809</f>
        <v>5.0608280000000008</v>
      </c>
      <c r="R27" s="7">
        <f t="shared" ref="R27" si="76">1.2696*G27-0.8809</f>
        <v>5.0862200000000009</v>
      </c>
      <c r="S27" s="7">
        <f t="shared" ref="S27" si="77">1.2696*H27-0.8809</f>
        <v>4.9719560000000005</v>
      </c>
      <c r="T27" s="7">
        <f t="shared" ref="T27" si="78">1.2696*I27-0.8809</f>
        <v>4.9973480000000006</v>
      </c>
      <c r="U27" s="7">
        <f t="shared" ref="U27" si="79">1.2696*J27-0.8809</f>
        <v>4.8576920000000001</v>
      </c>
      <c r="W27" s="7"/>
      <c r="X27" s="10"/>
      <c r="Y27" s="7"/>
      <c r="Z27" s="10"/>
    </row>
    <row r="28" spans="1:29" x14ac:dyDescent="0.2">
      <c r="B28" s="1" t="s">
        <v>421</v>
      </c>
      <c r="D28" s="1">
        <v>5.34</v>
      </c>
      <c r="E28" s="1">
        <v>5.09</v>
      </c>
      <c r="F28" s="1">
        <v>5.12</v>
      </c>
      <c r="G28" s="1">
        <v>5.22</v>
      </c>
      <c r="H28" s="1">
        <v>5.07</v>
      </c>
      <c r="I28" s="1">
        <v>5.07</v>
      </c>
      <c r="J28" s="1">
        <v>4.8499999999999996</v>
      </c>
      <c r="M28" s="1" t="s">
        <v>421</v>
      </c>
      <c r="N28" s="7"/>
      <c r="O28" s="7">
        <f t="shared" ref="O28" si="80">1.0577*D28-0.1066</f>
        <v>5.5415179999999999</v>
      </c>
      <c r="P28" s="7">
        <f t="shared" ref="P28" si="81">1.0577*E28-0.1066</f>
        <v>5.2770929999999998</v>
      </c>
      <c r="Q28" s="7">
        <f t="shared" ref="Q28" si="82">1.0577*F28-0.1066</f>
        <v>5.3088240000000004</v>
      </c>
      <c r="R28" s="7">
        <f t="shared" ref="R28" si="83">1.0577*G28-0.1066</f>
        <v>5.4145940000000001</v>
      </c>
      <c r="S28" s="7">
        <f t="shared" ref="S28" si="84">1.0577*H28-0.1066</f>
        <v>5.2559390000000006</v>
      </c>
      <c r="T28" s="7">
        <f t="shared" ref="T28" si="85">1.0577*I28-0.1066</f>
        <v>5.2559390000000006</v>
      </c>
      <c r="U28" s="7">
        <f t="shared" ref="U28" si="86">1.0577*J28-0.1066</f>
        <v>5.0232450000000002</v>
      </c>
    </row>
    <row r="29" spans="1:29" x14ac:dyDescent="0.2">
      <c r="A29" s="1" t="s">
        <v>115</v>
      </c>
      <c r="B29" s="1" t="s">
        <v>419</v>
      </c>
      <c r="D29" s="1">
        <v>4.3099999999999996</v>
      </c>
      <c r="E29" s="1">
        <v>4.2699999999999996</v>
      </c>
      <c r="F29" s="1">
        <v>4.25</v>
      </c>
      <c r="G29" s="1">
        <v>4.3099999999999996</v>
      </c>
      <c r="H29" s="1">
        <v>4.25</v>
      </c>
      <c r="I29" s="1">
        <v>4.21</v>
      </c>
      <c r="J29" s="1">
        <v>4.21</v>
      </c>
      <c r="L29" s="1" t="s">
        <v>115</v>
      </c>
      <c r="M29" s="1" t="s">
        <v>419</v>
      </c>
      <c r="N29" s="7"/>
      <c r="O29" s="7">
        <f t="shared" ref="O29" si="87">1.8456*D29-3.1347</f>
        <v>4.8198359999999987</v>
      </c>
      <c r="P29" s="7">
        <f t="shared" ref="P29" si="88">1.8456*E29-3.1347</f>
        <v>4.7460119999999986</v>
      </c>
      <c r="Q29" s="7">
        <f t="shared" ref="Q29" si="89">1.8456*F29-3.1347</f>
        <v>4.7090999999999994</v>
      </c>
      <c r="R29" s="7">
        <f t="shared" ref="R29" si="90">1.8456*G29-3.1347</f>
        <v>4.8198359999999987</v>
      </c>
      <c r="S29" s="7">
        <f t="shared" ref="S29" si="91">1.8456*H29-3.1347</f>
        <v>4.7090999999999994</v>
      </c>
      <c r="T29" s="7">
        <f t="shared" ref="T29" si="92">1.8456*I29-3.1347</f>
        <v>4.6352759999999993</v>
      </c>
      <c r="U29" s="7">
        <f t="shared" ref="U29" si="93">1.8456*J29-3.1347</f>
        <v>4.6352759999999993</v>
      </c>
    </row>
    <row r="30" spans="1:29" x14ac:dyDescent="0.2">
      <c r="B30" s="1" t="s">
        <v>420</v>
      </c>
      <c r="D30" s="1">
        <v>4.7300000000000004</v>
      </c>
      <c r="E30" s="1">
        <v>4.6399999999999997</v>
      </c>
      <c r="F30" s="1">
        <v>4.6399999999999997</v>
      </c>
      <c r="G30" s="1">
        <v>4.75</v>
      </c>
      <c r="H30" s="1">
        <v>4.55</v>
      </c>
      <c r="I30" s="1">
        <v>4.5199999999999996</v>
      </c>
      <c r="J30" s="1">
        <v>4.51</v>
      </c>
      <c r="M30" s="1" t="s">
        <v>420</v>
      </c>
      <c r="N30" s="7"/>
      <c r="O30" s="7">
        <f t="shared" ref="O30" si="94">1.2696*D30-0.8809</f>
        <v>5.124308000000001</v>
      </c>
      <c r="P30" s="7">
        <f t="shared" ref="P30" si="95">1.2696*E30-0.8809</f>
        <v>5.0100440000000006</v>
      </c>
      <c r="Q30" s="7">
        <f t="shared" ref="Q30" si="96">1.2696*F30-0.8809</f>
        <v>5.0100440000000006</v>
      </c>
      <c r="R30" s="7">
        <f t="shared" ref="R30" si="97">1.2696*G30-0.8809</f>
        <v>5.1497000000000011</v>
      </c>
      <c r="S30" s="7">
        <f t="shared" ref="S30" si="98">1.2696*H30-0.8809</f>
        <v>4.8957800000000002</v>
      </c>
      <c r="T30" s="7">
        <f t="shared" ref="T30" si="99">1.2696*I30-0.8809</f>
        <v>4.8576920000000001</v>
      </c>
      <c r="U30" s="7">
        <f t="shared" ref="U30" si="100">1.2696*J30-0.8809</f>
        <v>4.8449960000000001</v>
      </c>
      <c r="W30" s="7"/>
      <c r="X30" s="10"/>
      <c r="Y30" s="7"/>
      <c r="Z30" s="10"/>
    </row>
    <row r="31" spans="1:29" x14ac:dyDescent="0.2">
      <c r="B31" s="1" t="s">
        <v>421</v>
      </c>
      <c r="D31" s="1">
        <v>5.2</v>
      </c>
      <c r="E31" s="1">
        <v>5.0999999999999996</v>
      </c>
      <c r="F31" s="1">
        <v>5.09</v>
      </c>
      <c r="G31" s="1">
        <v>5.42</v>
      </c>
      <c r="H31" s="1">
        <v>4.95</v>
      </c>
      <c r="I31" s="1">
        <v>4.8899999999999997</v>
      </c>
      <c r="J31" s="1">
        <v>4.95</v>
      </c>
      <c r="M31" s="1" t="s">
        <v>421</v>
      </c>
      <c r="N31" s="7"/>
      <c r="O31" s="7">
        <f t="shared" ref="O31" si="101">1.0577*D31-0.1066</f>
        <v>5.39344</v>
      </c>
      <c r="P31" s="7">
        <f t="shared" ref="P31" si="102">1.0577*E31-0.1066</f>
        <v>5.2876699999999994</v>
      </c>
      <c r="Q31" s="7">
        <f t="shared" ref="Q31" si="103">1.0577*F31-0.1066</f>
        <v>5.2770929999999998</v>
      </c>
      <c r="R31" s="7">
        <f t="shared" ref="R31" si="104">1.0577*G31-0.1066</f>
        <v>5.6261340000000004</v>
      </c>
      <c r="S31" s="7">
        <f t="shared" ref="S31" si="105">1.0577*H31-0.1066</f>
        <v>5.1290150000000008</v>
      </c>
      <c r="T31" s="7">
        <f t="shared" ref="T31" si="106">1.0577*I31-0.1066</f>
        <v>5.0655529999999995</v>
      </c>
      <c r="U31" s="7">
        <f t="shared" ref="U31" si="107">1.0577*J31-0.1066</f>
        <v>5.1290150000000008</v>
      </c>
    </row>
    <row r="32" spans="1:29" x14ac:dyDescent="0.2">
      <c r="A32" s="1" t="s">
        <v>116</v>
      </c>
      <c r="B32" s="1" t="s">
        <v>419</v>
      </c>
      <c r="D32" s="1">
        <v>4.3</v>
      </c>
      <c r="E32" s="1">
        <v>4.21</v>
      </c>
      <c r="F32" s="1">
        <v>4.26</v>
      </c>
      <c r="G32" s="1">
        <v>4.26</v>
      </c>
      <c r="H32" s="1">
        <v>4.22</v>
      </c>
      <c r="I32" s="1">
        <v>4.21</v>
      </c>
      <c r="J32" s="1">
        <v>4.1900000000000004</v>
      </c>
      <c r="L32" s="1" t="s">
        <v>116</v>
      </c>
      <c r="M32" s="1" t="s">
        <v>419</v>
      </c>
      <c r="N32" s="7"/>
      <c r="O32" s="7">
        <f t="shared" ref="O32" si="108">1.8456*D32-3.1347</f>
        <v>4.80138</v>
      </c>
      <c r="P32" s="7">
        <f t="shared" ref="P32" si="109">1.8456*E32-3.1347</f>
        <v>4.6352759999999993</v>
      </c>
      <c r="Q32" s="7">
        <f t="shared" ref="Q32" si="110">1.8456*F32-3.1347</f>
        <v>4.7275559999999999</v>
      </c>
      <c r="R32" s="7">
        <f t="shared" ref="R32" si="111">1.8456*G32-3.1347</f>
        <v>4.7275559999999999</v>
      </c>
      <c r="S32" s="7">
        <f t="shared" ref="S32" si="112">1.8456*H32-3.1347</f>
        <v>4.6537319999999998</v>
      </c>
      <c r="T32" s="7">
        <f t="shared" ref="T32" si="113">1.8456*I32-3.1347</f>
        <v>4.6352759999999993</v>
      </c>
      <c r="U32" s="7">
        <f t="shared" ref="U32" si="114">1.8456*J32-3.1347</f>
        <v>4.5983640000000001</v>
      </c>
    </row>
    <row r="33" spans="1:26" x14ac:dyDescent="0.2">
      <c r="B33" s="1" t="s">
        <v>420</v>
      </c>
      <c r="D33" s="1">
        <v>4.76</v>
      </c>
      <c r="E33" s="1">
        <v>4.5999999999999996</v>
      </c>
      <c r="F33" s="1">
        <v>4.63</v>
      </c>
      <c r="G33" s="1">
        <v>4.66</v>
      </c>
      <c r="H33" s="1">
        <v>4.55</v>
      </c>
      <c r="I33" s="1">
        <v>4.5599999999999996</v>
      </c>
      <c r="J33" s="1">
        <v>4.5</v>
      </c>
      <c r="M33" s="1" t="s">
        <v>420</v>
      </c>
      <c r="N33" s="7"/>
      <c r="O33" s="7">
        <f t="shared" ref="O33" si="115">1.2696*D33-0.8809</f>
        <v>5.1623959999999993</v>
      </c>
      <c r="P33" s="7">
        <f t="shared" ref="P33" si="116">1.2696*E33-0.8809</f>
        <v>4.9592600000000004</v>
      </c>
      <c r="Q33" s="7">
        <f t="shared" ref="Q33" si="117">1.2696*F33-0.8809</f>
        <v>4.9973480000000006</v>
      </c>
      <c r="R33" s="7">
        <f t="shared" ref="R33" si="118">1.2696*G33-0.8809</f>
        <v>5.0354360000000007</v>
      </c>
      <c r="S33" s="7">
        <f t="shared" ref="S33" si="119">1.2696*H33-0.8809</f>
        <v>4.8957800000000002</v>
      </c>
      <c r="T33" s="7">
        <f t="shared" ref="T33" si="120">1.2696*I33-0.8809</f>
        <v>4.9084760000000003</v>
      </c>
      <c r="U33" s="7">
        <f t="shared" ref="U33" si="121">1.2696*J33-0.8809</f>
        <v>4.8323</v>
      </c>
      <c r="W33" s="7"/>
      <c r="X33" s="10"/>
      <c r="Y33" s="7"/>
      <c r="Z33" s="10"/>
    </row>
    <row r="34" spans="1:26" x14ac:dyDescent="0.2">
      <c r="B34" s="1" t="s">
        <v>421</v>
      </c>
      <c r="D34" s="1">
        <v>5.38</v>
      </c>
      <c r="E34" s="1">
        <v>4.9800000000000004</v>
      </c>
      <c r="F34" s="1">
        <v>5.12</v>
      </c>
      <c r="G34" s="1">
        <v>5.13</v>
      </c>
      <c r="H34" s="1">
        <v>4.91</v>
      </c>
      <c r="I34" s="1">
        <v>5.0199999999999996</v>
      </c>
      <c r="J34" s="1">
        <v>4.8499999999999996</v>
      </c>
      <c r="M34" s="1" t="s">
        <v>421</v>
      </c>
      <c r="N34" s="7"/>
      <c r="O34" s="7">
        <f t="shared" ref="O34" si="122">1.0577*D34-0.1066</f>
        <v>5.5838260000000002</v>
      </c>
      <c r="P34" s="7">
        <f t="shared" ref="P34" si="123">1.0577*E34-0.1066</f>
        <v>5.1607460000000005</v>
      </c>
      <c r="Q34" s="7">
        <f t="shared" ref="Q34" si="124">1.0577*F34-0.1066</f>
        <v>5.3088240000000004</v>
      </c>
      <c r="R34" s="7">
        <f t="shared" ref="R34" si="125">1.0577*G34-0.1066</f>
        <v>5.319401</v>
      </c>
      <c r="S34" s="7">
        <f t="shared" ref="S34" si="126">1.0577*H34-0.1066</f>
        <v>5.0867070000000005</v>
      </c>
      <c r="T34" s="7">
        <f t="shared" ref="T34" si="127">1.0577*I34-0.1066</f>
        <v>5.2030539999999998</v>
      </c>
      <c r="U34" s="7">
        <f t="shared" ref="U34" si="128">1.0577*J34-0.1066</f>
        <v>5.0232450000000002</v>
      </c>
    </row>
    <row r="35" spans="1:26" x14ac:dyDescent="0.2">
      <c r="A35" s="1" t="s">
        <v>117</v>
      </c>
      <c r="B35" s="1" t="s">
        <v>419</v>
      </c>
      <c r="D35" s="1">
        <v>4.24</v>
      </c>
      <c r="E35" s="1">
        <v>4.22</v>
      </c>
      <c r="F35" s="1">
        <v>4.25</v>
      </c>
      <c r="G35" s="1">
        <v>4.2699999999999996</v>
      </c>
      <c r="H35" s="1">
        <v>4.24</v>
      </c>
      <c r="I35" s="1">
        <v>4.22</v>
      </c>
      <c r="J35" s="1">
        <v>4.16</v>
      </c>
      <c r="L35" s="1" t="s">
        <v>117</v>
      </c>
      <c r="M35" s="1" t="s">
        <v>419</v>
      </c>
      <c r="N35" s="7"/>
      <c r="O35" s="7">
        <f t="shared" ref="O35" si="129">1.8456*D35-3.1347</f>
        <v>4.6906440000000007</v>
      </c>
      <c r="P35" s="7">
        <f t="shared" ref="P35" si="130">1.8456*E35-3.1347</f>
        <v>4.6537319999999998</v>
      </c>
      <c r="Q35" s="7">
        <f t="shared" ref="Q35" si="131">1.8456*F35-3.1347</f>
        <v>4.7090999999999994</v>
      </c>
      <c r="R35" s="7">
        <f t="shared" ref="R35" si="132">1.8456*G35-3.1347</f>
        <v>4.7460119999999986</v>
      </c>
      <c r="S35" s="7">
        <f t="shared" ref="S35" si="133">1.8456*H35-3.1347</f>
        <v>4.6906440000000007</v>
      </c>
      <c r="T35" s="7">
        <f t="shared" ref="T35" si="134">1.8456*I35-3.1347</f>
        <v>4.6537319999999998</v>
      </c>
      <c r="U35" s="7">
        <f t="shared" ref="U35" si="135">1.8456*J35-3.1347</f>
        <v>4.5429960000000005</v>
      </c>
    </row>
    <row r="36" spans="1:26" x14ac:dyDescent="0.2">
      <c r="B36" s="1" t="s">
        <v>420</v>
      </c>
      <c r="D36" s="1">
        <v>4.6100000000000003</v>
      </c>
      <c r="E36" s="1">
        <v>4.58</v>
      </c>
      <c r="F36" s="1">
        <v>4.6100000000000003</v>
      </c>
      <c r="G36" s="1">
        <v>4.6900000000000004</v>
      </c>
      <c r="H36" s="1">
        <v>4.5599999999999996</v>
      </c>
      <c r="I36" s="1">
        <v>4.5599999999999996</v>
      </c>
      <c r="J36" s="1">
        <v>4.4400000000000004</v>
      </c>
      <c r="M36" s="1" t="s">
        <v>420</v>
      </c>
      <c r="N36" s="7"/>
      <c r="O36" s="7">
        <f t="shared" ref="O36" si="136">1.2696*D36-0.8809</f>
        <v>4.9719560000000005</v>
      </c>
      <c r="P36" s="7">
        <f t="shared" ref="P36" si="137">1.2696*E36-0.8809</f>
        <v>4.9338680000000004</v>
      </c>
      <c r="Q36" s="7">
        <f t="shared" ref="Q36" si="138">1.2696*F36-0.8809</f>
        <v>4.9719560000000005</v>
      </c>
      <c r="R36" s="7">
        <f t="shared" ref="R36" si="139">1.2696*G36-0.8809</f>
        <v>5.0735240000000008</v>
      </c>
      <c r="S36" s="7">
        <f t="shared" ref="S36" si="140">1.2696*H36-0.8809</f>
        <v>4.9084760000000003</v>
      </c>
      <c r="T36" s="7">
        <f t="shared" ref="T36" si="141">1.2696*I36-0.8809</f>
        <v>4.9084760000000003</v>
      </c>
      <c r="U36" s="7">
        <f t="shared" ref="U36" si="142">1.2696*J36-0.8809</f>
        <v>4.7561240000000016</v>
      </c>
      <c r="W36" s="7"/>
      <c r="X36" s="10"/>
      <c r="Y36" s="7"/>
      <c r="Z36" s="10"/>
    </row>
    <row r="37" spans="1:26" x14ac:dyDescent="0.2">
      <c r="B37" s="1" t="s">
        <v>421</v>
      </c>
      <c r="D37" s="1">
        <v>5.0599999999999996</v>
      </c>
      <c r="E37" s="1">
        <v>4.9800000000000004</v>
      </c>
      <c r="F37" s="1">
        <v>5.07</v>
      </c>
      <c r="G37" s="1">
        <v>5.17</v>
      </c>
      <c r="H37" s="1">
        <v>4.8899999999999997</v>
      </c>
      <c r="I37" s="1">
        <v>4.93</v>
      </c>
      <c r="J37" s="1">
        <v>4.79</v>
      </c>
      <c r="M37" s="1" t="s">
        <v>421</v>
      </c>
      <c r="N37" s="7"/>
      <c r="O37" s="7">
        <f t="shared" ref="O37" si="143">1.0577*D37-0.1066</f>
        <v>5.2453620000000001</v>
      </c>
      <c r="P37" s="7">
        <f t="shared" ref="P37" si="144">1.0577*E37-0.1066</f>
        <v>5.1607460000000005</v>
      </c>
      <c r="Q37" s="7">
        <f t="shared" ref="Q37" si="145">1.0577*F37-0.1066</f>
        <v>5.2559390000000006</v>
      </c>
      <c r="R37" s="7">
        <f t="shared" ref="R37" si="146">1.0577*G37-0.1066</f>
        <v>5.3617090000000003</v>
      </c>
      <c r="S37" s="7">
        <f t="shared" ref="S37" si="147">1.0577*H37-0.1066</f>
        <v>5.0655529999999995</v>
      </c>
      <c r="T37" s="7">
        <f t="shared" ref="T37" si="148">1.0577*I37-0.1066</f>
        <v>5.1078609999999998</v>
      </c>
      <c r="U37" s="7">
        <f t="shared" ref="U37" si="149">1.0577*J37-0.1066</f>
        <v>4.9597829999999998</v>
      </c>
    </row>
    <row r="38" spans="1:26" x14ac:dyDescent="0.2">
      <c r="A38" s="1" t="s">
        <v>118</v>
      </c>
      <c r="B38" s="1" t="s">
        <v>419</v>
      </c>
      <c r="C38" s="1">
        <v>4.1900000000000004</v>
      </c>
      <c r="D38" s="1">
        <v>4.1900000000000004</v>
      </c>
      <c r="E38" s="1">
        <v>4.18</v>
      </c>
      <c r="F38" s="1">
        <v>4.24</v>
      </c>
      <c r="G38" s="1">
        <v>4.21</v>
      </c>
      <c r="H38" s="1">
        <v>4.2</v>
      </c>
      <c r="I38" s="1">
        <v>4.21</v>
      </c>
      <c r="J38" s="1">
        <v>4.17</v>
      </c>
      <c r="L38" s="1" t="s">
        <v>118</v>
      </c>
      <c r="M38" s="1" t="s">
        <v>419</v>
      </c>
      <c r="N38" s="7">
        <f>1.8456*C38-3.1347</f>
        <v>4.5983640000000001</v>
      </c>
      <c r="O38" s="7">
        <f t="shared" ref="O38" si="150">1.8456*D38-3.1347</f>
        <v>4.5983640000000001</v>
      </c>
      <c r="P38" s="7">
        <f t="shared" ref="P38" si="151">1.8456*E38-3.1347</f>
        <v>4.5799079999999996</v>
      </c>
      <c r="Q38" s="7">
        <f t="shared" ref="Q38" si="152">1.8456*F38-3.1347</f>
        <v>4.6906440000000007</v>
      </c>
      <c r="R38" s="7">
        <f t="shared" ref="R38" si="153">1.8456*G38-3.1347</f>
        <v>4.6352759999999993</v>
      </c>
      <c r="S38" s="7">
        <f t="shared" ref="S38" si="154">1.8456*H38-3.1347</f>
        <v>4.6168200000000006</v>
      </c>
      <c r="T38" s="7">
        <f t="shared" ref="T38" si="155">1.8456*I38-3.1347</f>
        <v>4.6352759999999993</v>
      </c>
      <c r="U38" s="7">
        <f t="shared" ref="U38" si="156">1.8456*J38-3.1347</f>
        <v>4.5614519999999992</v>
      </c>
    </row>
    <row r="39" spans="1:26" x14ac:dyDescent="0.2">
      <c r="B39" s="1" t="s">
        <v>420</v>
      </c>
      <c r="C39" s="1">
        <v>4.54</v>
      </c>
      <c r="D39" s="1">
        <v>4.5199999999999996</v>
      </c>
      <c r="E39" s="1">
        <v>4.4800000000000004</v>
      </c>
      <c r="F39" s="1">
        <v>4.6100000000000003</v>
      </c>
      <c r="G39" s="1">
        <v>4.6100000000000003</v>
      </c>
      <c r="H39" s="1">
        <v>4.5199999999999996</v>
      </c>
      <c r="I39" s="1">
        <v>4.54</v>
      </c>
      <c r="J39" s="1">
        <v>4.43</v>
      </c>
      <c r="M39" s="1" t="s">
        <v>420</v>
      </c>
      <c r="N39" s="7">
        <f>1.2696*C39-0.8809</f>
        <v>4.8830840000000002</v>
      </c>
      <c r="O39" s="7">
        <f t="shared" ref="O39" si="157">1.2696*D39-0.8809</f>
        <v>4.8576920000000001</v>
      </c>
      <c r="P39" s="7">
        <f t="shared" ref="P39" si="158">1.2696*E39-0.8809</f>
        <v>4.806908</v>
      </c>
      <c r="Q39" s="7">
        <f t="shared" ref="Q39" si="159">1.2696*F39-0.8809</f>
        <v>4.9719560000000005</v>
      </c>
      <c r="R39" s="7">
        <f t="shared" ref="R39" si="160">1.2696*G39-0.8809</f>
        <v>4.9719560000000005</v>
      </c>
      <c r="S39" s="7">
        <f t="shared" ref="S39" si="161">1.2696*H39-0.8809</f>
        <v>4.8576920000000001</v>
      </c>
      <c r="T39" s="7">
        <f t="shared" ref="T39" si="162">1.2696*I39-0.8809</f>
        <v>4.8830840000000002</v>
      </c>
      <c r="U39" s="7">
        <f t="shared" ref="U39" si="163">1.2696*J39-0.8809</f>
        <v>4.7434279999999998</v>
      </c>
      <c r="W39" s="7"/>
      <c r="X39" s="10"/>
      <c r="Y39" s="7"/>
      <c r="Z39" s="10"/>
    </row>
    <row r="40" spans="1:26" x14ac:dyDescent="0.2">
      <c r="B40" s="1" t="s">
        <v>421</v>
      </c>
      <c r="C40" s="1">
        <v>4.9800000000000004</v>
      </c>
      <c r="D40" s="1">
        <v>4.9400000000000004</v>
      </c>
      <c r="E40" s="1">
        <v>4.8600000000000003</v>
      </c>
      <c r="F40" s="1">
        <v>5.0599999999999996</v>
      </c>
      <c r="G40" s="1">
        <v>5.07</v>
      </c>
      <c r="H40" s="1">
        <v>4.93</v>
      </c>
      <c r="I40" s="1">
        <v>4.96</v>
      </c>
      <c r="J40" s="1">
        <v>4.75</v>
      </c>
      <c r="M40" s="1" t="s">
        <v>421</v>
      </c>
      <c r="N40" s="7">
        <f>1.0577*C40-0.1066</f>
        <v>5.1607460000000005</v>
      </c>
      <c r="O40" s="7">
        <f t="shared" ref="O40" si="164">1.0577*D40-0.1066</f>
        <v>5.1184380000000003</v>
      </c>
      <c r="P40" s="7">
        <f t="shared" ref="P40" si="165">1.0577*E40-0.1066</f>
        <v>5.0338220000000007</v>
      </c>
      <c r="Q40" s="7">
        <f t="shared" ref="Q40" si="166">1.0577*F40-0.1066</f>
        <v>5.2453620000000001</v>
      </c>
      <c r="R40" s="7">
        <f t="shared" ref="R40" si="167">1.0577*G40-0.1066</f>
        <v>5.2559390000000006</v>
      </c>
      <c r="S40" s="7">
        <f t="shared" ref="S40" si="168">1.0577*H40-0.1066</f>
        <v>5.1078609999999998</v>
      </c>
      <c r="T40" s="7">
        <f t="shared" ref="T40" si="169">1.0577*I40-0.1066</f>
        <v>5.1395920000000004</v>
      </c>
      <c r="U40" s="7">
        <f t="shared" ref="U40" si="170">1.0577*J40-0.1066</f>
        <v>4.9174750000000005</v>
      </c>
    </row>
    <row r="41" spans="1:26" x14ac:dyDescent="0.2">
      <c r="A41" s="1" t="s">
        <v>119</v>
      </c>
      <c r="B41" s="1" t="s">
        <v>419</v>
      </c>
      <c r="C41" s="1">
        <v>4.2</v>
      </c>
      <c r="D41" s="1">
        <v>4.22</v>
      </c>
      <c r="E41" s="1">
        <v>4.1900000000000004</v>
      </c>
      <c r="F41" s="1">
        <v>4.25</v>
      </c>
      <c r="G41" s="1">
        <v>4.24</v>
      </c>
      <c r="H41" s="1">
        <v>4.2</v>
      </c>
      <c r="I41" s="1">
        <v>4.2300000000000004</v>
      </c>
      <c r="J41" s="1">
        <v>4.1500000000000004</v>
      </c>
      <c r="L41" s="1" t="s">
        <v>119</v>
      </c>
      <c r="M41" s="1" t="s">
        <v>419</v>
      </c>
      <c r="N41" s="7">
        <f>1.8456*C41-3.1347</f>
        <v>4.6168200000000006</v>
      </c>
      <c r="O41" s="7">
        <f t="shared" ref="O41" si="171">1.8456*D41-3.1347</f>
        <v>4.6537319999999998</v>
      </c>
      <c r="P41" s="7">
        <f t="shared" ref="P41" si="172">1.8456*E41-3.1347</f>
        <v>4.5983640000000001</v>
      </c>
      <c r="Q41" s="7">
        <f t="shared" ref="Q41" si="173">1.8456*F41-3.1347</f>
        <v>4.7090999999999994</v>
      </c>
      <c r="R41" s="7">
        <f t="shared" ref="R41" si="174">1.8456*G41-3.1347</f>
        <v>4.6906440000000007</v>
      </c>
      <c r="S41" s="7">
        <f t="shared" ref="S41" si="175">1.8456*H41-3.1347</f>
        <v>4.6168200000000006</v>
      </c>
      <c r="T41" s="7">
        <f t="shared" ref="T41" si="176">1.8456*I41-3.1347</f>
        <v>4.6721880000000002</v>
      </c>
      <c r="U41" s="7">
        <f t="shared" ref="U41" si="177">1.8456*J41-3.1347</f>
        <v>4.52454</v>
      </c>
      <c r="W41" s="7"/>
      <c r="X41" s="7"/>
    </row>
    <row r="42" spans="1:26" x14ac:dyDescent="0.2">
      <c r="B42" s="1" t="s">
        <v>420</v>
      </c>
      <c r="C42" s="1">
        <v>4.57</v>
      </c>
      <c r="D42" s="1">
        <v>4.5999999999999996</v>
      </c>
      <c r="E42" s="1">
        <v>4.5199999999999996</v>
      </c>
      <c r="F42" s="1">
        <v>4.66</v>
      </c>
      <c r="G42" s="1">
        <v>4.55</v>
      </c>
      <c r="H42" s="1">
        <v>4.51</v>
      </c>
      <c r="I42" s="1">
        <v>4.53</v>
      </c>
      <c r="J42" s="1">
        <v>4.3899999999999997</v>
      </c>
      <c r="M42" s="1" t="s">
        <v>420</v>
      </c>
      <c r="N42" s="7">
        <f>1.2696*C42-0.8809</f>
        <v>4.9211720000000003</v>
      </c>
      <c r="O42" s="7">
        <f t="shared" ref="O42" si="178">1.2696*D42-0.8809</f>
        <v>4.9592600000000004</v>
      </c>
      <c r="P42" s="7">
        <f t="shared" ref="P42" si="179">1.2696*E42-0.8809</f>
        <v>4.8576920000000001</v>
      </c>
      <c r="Q42" s="7">
        <f t="shared" ref="Q42" si="180">1.2696*F42-0.8809</f>
        <v>5.0354360000000007</v>
      </c>
      <c r="R42" s="7">
        <f t="shared" ref="R42" si="181">1.2696*G42-0.8809</f>
        <v>4.8957800000000002</v>
      </c>
      <c r="S42" s="7">
        <f t="shared" ref="S42" si="182">1.2696*H42-0.8809</f>
        <v>4.8449960000000001</v>
      </c>
      <c r="T42" s="7">
        <f t="shared" ref="T42" si="183">1.2696*I42-0.8809</f>
        <v>4.8703880000000002</v>
      </c>
      <c r="U42" s="7">
        <f t="shared" ref="U42" si="184">1.2696*J42-0.8809</f>
        <v>4.6926439999999996</v>
      </c>
      <c r="W42" s="7"/>
      <c r="X42" s="10"/>
      <c r="Y42" s="7"/>
      <c r="Z42" s="10"/>
    </row>
    <row r="43" spans="1:26" x14ac:dyDescent="0.2">
      <c r="B43" s="1" t="s">
        <v>421</v>
      </c>
      <c r="C43" s="1">
        <v>4.97</v>
      </c>
      <c r="D43" s="1">
        <v>5.07</v>
      </c>
      <c r="E43" s="1">
        <v>4.99</v>
      </c>
      <c r="F43" s="1">
        <v>5.15</v>
      </c>
      <c r="G43" s="1">
        <v>4.96</v>
      </c>
      <c r="H43" s="1">
        <v>4.8899999999999997</v>
      </c>
      <c r="I43" s="1">
        <v>4.92</v>
      </c>
      <c r="J43" s="1">
        <v>4.76</v>
      </c>
      <c r="M43" s="1" t="s">
        <v>421</v>
      </c>
      <c r="N43" s="7">
        <f>1.0577*C43-0.1066</f>
        <v>5.150169</v>
      </c>
      <c r="O43" s="7">
        <f t="shared" ref="O43" si="185">1.0577*D43-0.1066</f>
        <v>5.2559390000000006</v>
      </c>
      <c r="P43" s="7">
        <f t="shared" ref="P43" si="186">1.0577*E43-0.1066</f>
        <v>5.1713230000000001</v>
      </c>
      <c r="Q43" s="7">
        <f t="shared" ref="Q43" si="187">1.0577*F43-0.1066</f>
        <v>5.3405550000000002</v>
      </c>
      <c r="R43" s="7">
        <f t="shared" ref="R43" si="188">1.0577*G43-0.1066</f>
        <v>5.1395920000000004</v>
      </c>
      <c r="S43" s="7">
        <f t="shared" ref="S43" si="189">1.0577*H43-0.1066</f>
        <v>5.0655529999999995</v>
      </c>
      <c r="T43" s="7">
        <f t="shared" ref="T43" si="190">1.0577*I43-0.1066</f>
        <v>5.0972840000000001</v>
      </c>
      <c r="U43" s="7">
        <f t="shared" ref="U43" si="191">1.0577*J43-0.1066</f>
        <v>4.9280520000000001</v>
      </c>
    </row>
    <row r="44" spans="1:26" x14ac:dyDescent="0.2">
      <c r="A44" s="1" t="s">
        <v>120</v>
      </c>
      <c r="B44" s="1" t="s">
        <v>419</v>
      </c>
      <c r="C44" s="1">
        <v>4.21</v>
      </c>
      <c r="D44" s="1">
        <v>4.1900000000000004</v>
      </c>
      <c r="E44" s="1">
        <v>4.17</v>
      </c>
      <c r="F44" s="1">
        <v>4.21</v>
      </c>
      <c r="G44" s="1">
        <v>4.2</v>
      </c>
      <c r="H44" s="1">
        <v>4.2</v>
      </c>
      <c r="I44" s="1">
        <v>4.25</v>
      </c>
      <c r="J44" s="1">
        <v>4.1399999999999997</v>
      </c>
      <c r="L44" s="1" t="s">
        <v>120</v>
      </c>
      <c r="M44" s="1" t="s">
        <v>419</v>
      </c>
      <c r="N44" s="7">
        <f>1.8456*C44-3.1347</f>
        <v>4.6352759999999993</v>
      </c>
      <c r="O44" s="7">
        <f t="shared" ref="O44" si="192">1.8456*D44-3.1347</f>
        <v>4.5983640000000001</v>
      </c>
      <c r="P44" s="7">
        <f t="shared" ref="P44" si="193">1.8456*E44-3.1347</f>
        <v>4.5614519999999992</v>
      </c>
      <c r="Q44" s="7">
        <f t="shared" ref="Q44" si="194">1.8456*F44-3.1347</f>
        <v>4.6352759999999993</v>
      </c>
      <c r="R44" s="7">
        <f t="shared" ref="R44" si="195">1.8456*G44-3.1347</f>
        <v>4.6168200000000006</v>
      </c>
      <c r="S44" s="7">
        <f t="shared" ref="S44" si="196">1.8456*H44-3.1347</f>
        <v>4.6168200000000006</v>
      </c>
      <c r="T44" s="7">
        <f t="shared" ref="T44" si="197">1.8456*I44-3.1347</f>
        <v>4.7090999999999994</v>
      </c>
      <c r="U44" s="7">
        <f t="shared" ref="U44" si="198">1.8456*J44-3.1347</f>
        <v>4.5060839999999995</v>
      </c>
    </row>
    <row r="45" spans="1:26" x14ac:dyDescent="0.2">
      <c r="B45" s="1" t="s">
        <v>420</v>
      </c>
      <c r="C45" s="1">
        <v>4.57</v>
      </c>
      <c r="D45" s="1">
        <v>4.53</v>
      </c>
      <c r="E45" s="1">
        <v>4.4800000000000004</v>
      </c>
      <c r="F45" s="1">
        <v>4.58</v>
      </c>
      <c r="G45" s="1">
        <v>4.51</v>
      </c>
      <c r="H45" s="1">
        <v>4.51</v>
      </c>
      <c r="I45" s="1">
        <v>4.5599999999999996</v>
      </c>
      <c r="J45" s="1">
        <v>4.41</v>
      </c>
      <c r="M45" s="1" t="s">
        <v>420</v>
      </c>
      <c r="N45" s="7">
        <f>1.2696*C45-0.8809</f>
        <v>4.9211720000000003</v>
      </c>
      <c r="O45" s="7">
        <f t="shared" ref="O45" si="199">1.2696*D45-0.8809</f>
        <v>4.8703880000000002</v>
      </c>
      <c r="P45" s="7">
        <f t="shared" ref="P45" si="200">1.2696*E45-0.8809</f>
        <v>4.806908</v>
      </c>
      <c r="Q45" s="7">
        <f t="shared" ref="Q45" si="201">1.2696*F45-0.8809</f>
        <v>4.9338680000000004</v>
      </c>
      <c r="R45" s="7">
        <f t="shared" ref="R45" si="202">1.2696*G45-0.8809</f>
        <v>4.8449960000000001</v>
      </c>
      <c r="S45" s="7">
        <f t="shared" ref="S45" si="203">1.2696*H45-0.8809</f>
        <v>4.8449960000000001</v>
      </c>
      <c r="T45" s="7">
        <f t="shared" ref="T45" si="204">1.2696*I45-0.8809</f>
        <v>4.9084760000000003</v>
      </c>
      <c r="U45" s="7">
        <f t="shared" ref="U45" si="205">1.2696*J45-0.8809</f>
        <v>4.7180359999999997</v>
      </c>
      <c r="W45" s="7"/>
      <c r="X45" s="10"/>
    </row>
    <row r="46" spans="1:26" x14ac:dyDescent="0.2">
      <c r="B46" s="1" t="s">
        <v>421</v>
      </c>
      <c r="C46" s="1">
        <v>4.97</v>
      </c>
      <c r="D46" s="1">
        <v>4.92</v>
      </c>
      <c r="E46" s="1">
        <v>4.84</v>
      </c>
      <c r="F46" s="1">
        <v>5.01</v>
      </c>
      <c r="G46" s="1">
        <v>4.92</v>
      </c>
      <c r="H46" s="1">
        <v>4.8899999999999997</v>
      </c>
      <c r="I46" s="1">
        <v>4.96</v>
      </c>
      <c r="J46" s="1">
        <v>4.76</v>
      </c>
      <c r="M46" s="1" t="s">
        <v>421</v>
      </c>
      <c r="N46" s="7">
        <f>1.0577*C46-0.1066</f>
        <v>5.150169</v>
      </c>
      <c r="O46" s="7">
        <f t="shared" ref="O46" si="206">1.0577*D46-0.1066</f>
        <v>5.0972840000000001</v>
      </c>
      <c r="P46" s="7">
        <f t="shared" ref="P46" si="207">1.0577*E46-0.1066</f>
        <v>5.0126679999999997</v>
      </c>
      <c r="Q46" s="7">
        <f t="shared" ref="Q46" si="208">1.0577*F46-0.1066</f>
        <v>5.1924770000000002</v>
      </c>
      <c r="R46" s="7">
        <f t="shared" ref="R46" si="209">1.0577*G46-0.1066</f>
        <v>5.0972840000000001</v>
      </c>
      <c r="S46" s="7">
        <f t="shared" ref="S46" si="210">1.0577*H46-0.1066</f>
        <v>5.0655529999999995</v>
      </c>
      <c r="T46" s="7">
        <f t="shared" ref="T46" si="211">1.0577*I46-0.1066</f>
        <v>5.1395920000000004</v>
      </c>
      <c r="U46" s="7">
        <f t="shared" ref="U46" si="212">1.0577*J46-0.1066</f>
        <v>4.9280520000000001</v>
      </c>
    </row>
    <row r="47" spans="1:26" x14ac:dyDescent="0.2">
      <c r="A47" s="1" t="s">
        <v>121</v>
      </c>
      <c r="B47" s="1" t="s">
        <v>419</v>
      </c>
      <c r="C47" s="1">
        <v>4.1500000000000004</v>
      </c>
      <c r="D47" s="1">
        <v>4.21</v>
      </c>
      <c r="E47" s="1">
        <v>4.1500000000000004</v>
      </c>
      <c r="F47" s="1">
        <v>4.2</v>
      </c>
      <c r="G47" s="1">
        <v>4.17</v>
      </c>
      <c r="H47" s="1">
        <v>4.18</v>
      </c>
      <c r="I47" s="1">
        <v>4.2</v>
      </c>
      <c r="J47" s="1">
        <v>4.13</v>
      </c>
      <c r="L47" s="1" t="s">
        <v>121</v>
      </c>
      <c r="M47" s="1" t="s">
        <v>419</v>
      </c>
      <c r="N47" s="7">
        <f>1.8456*C47-3.1347</f>
        <v>4.52454</v>
      </c>
      <c r="O47" s="7">
        <f t="shared" ref="O47" si="213">1.8456*D47-3.1347</f>
        <v>4.6352759999999993</v>
      </c>
      <c r="P47" s="7">
        <f t="shared" ref="P47" si="214">1.8456*E47-3.1347</f>
        <v>4.52454</v>
      </c>
      <c r="Q47" s="7">
        <f t="shared" ref="Q47" si="215">1.8456*F47-3.1347</f>
        <v>4.6168200000000006</v>
      </c>
      <c r="R47" s="7">
        <f t="shared" ref="R47" si="216">1.8456*G47-3.1347</f>
        <v>4.5614519999999992</v>
      </c>
      <c r="S47" s="7">
        <f t="shared" ref="S47" si="217">1.8456*H47-3.1347</f>
        <v>4.5799079999999996</v>
      </c>
      <c r="T47" s="7">
        <f t="shared" ref="T47" si="218">1.8456*I47-3.1347</f>
        <v>4.6168200000000006</v>
      </c>
      <c r="U47" s="7">
        <f t="shared" ref="U47" si="219">1.8456*J47-3.1347</f>
        <v>4.4876279999999991</v>
      </c>
    </row>
    <row r="48" spans="1:26" x14ac:dyDescent="0.2">
      <c r="B48" s="1" t="s">
        <v>420</v>
      </c>
      <c r="C48" s="1">
        <v>4.45</v>
      </c>
      <c r="D48" s="1">
        <v>4.53</v>
      </c>
      <c r="E48" s="1">
        <v>4.47</v>
      </c>
      <c r="F48" s="1">
        <v>4.51</v>
      </c>
      <c r="G48" s="1">
        <v>4.47</v>
      </c>
      <c r="H48" s="1">
        <v>4.46</v>
      </c>
      <c r="I48" s="1">
        <v>4.49</v>
      </c>
      <c r="J48" s="1">
        <v>4.38</v>
      </c>
      <c r="M48" s="1" t="s">
        <v>420</v>
      </c>
      <c r="N48" s="7">
        <f>1.2696*C48-0.8809</f>
        <v>4.7688199999999998</v>
      </c>
      <c r="O48" s="7">
        <f t="shared" ref="O48" si="220">1.2696*D48-0.8809</f>
        <v>4.8703880000000002</v>
      </c>
      <c r="P48" s="7">
        <f t="shared" ref="P48" si="221">1.2696*E48-0.8809</f>
        <v>4.7942119999999999</v>
      </c>
      <c r="Q48" s="7">
        <f t="shared" ref="Q48" si="222">1.2696*F48-0.8809</f>
        <v>4.8449960000000001</v>
      </c>
      <c r="R48" s="7">
        <f t="shared" ref="R48" si="223">1.2696*G48-0.8809</f>
        <v>4.7942119999999999</v>
      </c>
      <c r="S48" s="7">
        <f t="shared" ref="S48" si="224">1.2696*H48-0.8809</f>
        <v>4.7815159999999999</v>
      </c>
      <c r="T48" s="7">
        <f t="shared" ref="T48" si="225">1.2696*I48-0.8809</f>
        <v>4.819604</v>
      </c>
      <c r="U48" s="7">
        <f t="shared" ref="U48" si="226">1.2696*J48-0.8809</f>
        <v>4.6799479999999996</v>
      </c>
      <c r="W48" s="7"/>
      <c r="X48" s="10"/>
    </row>
    <row r="49" spans="1:24" x14ac:dyDescent="0.2">
      <c r="B49" s="1" t="s">
        <v>421</v>
      </c>
      <c r="C49" s="1">
        <v>4.8600000000000003</v>
      </c>
      <c r="D49" s="1">
        <v>4.92</v>
      </c>
      <c r="E49" s="1">
        <v>4.88</v>
      </c>
      <c r="F49" s="1">
        <v>4.8899999999999997</v>
      </c>
      <c r="G49" s="1">
        <v>4.88</v>
      </c>
      <c r="H49" s="1">
        <v>4.82</v>
      </c>
      <c r="I49" s="1">
        <v>4.87</v>
      </c>
      <c r="J49" s="1">
        <v>4.72</v>
      </c>
      <c r="M49" s="1" t="s">
        <v>421</v>
      </c>
      <c r="N49" s="7">
        <f>1.0577*C49-0.1066</f>
        <v>5.0338220000000007</v>
      </c>
      <c r="O49" s="7">
        <f t="shared" ref="O49" si="227">1.0577*D49-0.1066</f>
        <v>5.0972840000000001</v>
      </c>
      <c r="P49" s="7">
        <f t="shared" ref="P49" si="228">1.0577*E49-0.1066</f>
        <v>5.0549759999999999</v>
      </c>
      <c r="Q49" s="7">
        <f t="shared" ref="Q49" si="229">1.0577*F49-0.1066</f>
        <v>5.0655529999999995</v>
      </c>
      <c r="R49" s="7">
        <f t="shared" ref="R49" si="230">1.0577*G49-0.1066</f>
        <v>5.0549759999999999</v>
      </c>
      <c r="S49" s="7">
        <f t="shared" ref="S49" si="231">1.0577*H49-0.1066</f>
        <v>4.9915140000000005</v>
      </c>
      <c r="T49" s="7">
        <f t="shared" ref="T49" si="232">1.0577*I49-0.1066</f>
        <v>5.0443990000000003</v>
      </c>
      <c r="U49" s="7">
        <f t="shared" ref="U49" si="233">1.0577*J49-0.1066</f>
        <v>4.8857439999999999</v>
      </c>
    </row>
    <row r="50" spans="1:24" x14ac:dyDescent="0.2">
      <c r="A50" s="1" t="s">
        <v>122</v>
      </c>
      <c r="B50" s="1" t="s">
        <v>419</v>
      </c>
      <c r="C50" s="1">
        <v>4.1399999999999997</v>
      </c>
      <c r="D50" s="1">
        <v>4.1900000000000004</v>
      </c>
      <c r="E50" s="1">
        <v>4.1399999999999997</v>
      </c>
      <c r="F50" s="1">
        <v>4.24</v>
      </c>
      <c r="G50" s="1">
        <v>4.17</v>
      </c>
      <c r="H50" s="1">
        <v>4.1500000000000004</v>
      </c>
      <c r="I50" s="1">
        <v>4.18</v>
      </c>
      <c r="J50" s="1">
        <v>4.17</v>
      </c>
      <c r="L50" s="1" t="s">
        <v>122</v>
      </c>
      <c r="M50" s="1" t="s">
        <v>419</v>
      </c>
      <c r="N50" s="7">
        <f>1.8456*C50-3.1347</f>
        <v>4.5060839999999995</v>
      </c>
      <c r="O50" s="7">
        <f t="shared" ref="O50" si="234">1.8456*D50-3.1347</f>
        <v>4.5983640000000001</v>
      </c>
      <c r="P50" s="7">
        <f t="shared" ref="P50" si="235">1.8456*E50-3.1347</f>
        <v>4.5060839999999995</v>
      </c>
      <c r="Q50" s="7">
        <f t="shared" ref="Q50" si="236">1.8456*F50-3.1347</f>
        <v>4.6906440000000007</v>
      </c>
      <c r="R50" s="7">
        <f t="shared" ref="R50" si="237">1.8456*G50-3.1347</f>
        <v>4.5614519999999992</v>
      </c>
      <c r="S50" s="7">
        <f t="shared" ref="S50" si="238">1.8456*H50-3.1347</f>
        <v>4.52454</v>
      </c>
      <c r="T50" s="7">
        <f t="shared" ref="T50" si="239">1.8456*I50-3.1347</f>
        <v>4.5799079999999996</v>
      </c>
      <c r="U50" s="7">
        <f t="shared" ref="U50" si="240">1.8456*J50-3.1347</f>
        <v>4.5614519999999992</v>
      </c>
    </row>
    <row r="51" spans="1:24" x14ac:dyDescent="0.2">
      <c r="B51" s="1" t="s">
        <v>420</v>
      </c>
      <c r="C51" s="1">
        <v>4.43</v>
      </c>
      <c r="D51" s="1">
        <v>4.54</v>
      </c>
      <c r="E51" s="1">
        <v>4.46</v>
      </c>
      <c r="F51" s="1">
        <v>4.5999999999999996</v>
      </c>
      <c r="G51" s="1">
        <v>4.47</v>
      </c>
      <c r="H51" s="1">
        <v>4.41</v>
      </c>
      <c r="I51" s="1">
        <v>4.49</v>
      </c>
      <c r="J51" s="1">
        <v>4.46</v>
      </c>
      <c r="M51" s="1" t="s">
        <v>420</v>
      </c>
      <c r="N51" s="7">
        <f>1.2696*C51-0.8809</f>
        <v>4.7434279999999998</v>
      </c>
      <c r="O51" s="7">
        <f t="shared" ref="O51" si="241">1.2696*D51-0.8809</f>
        <v>4.8830840000000002</v>
      </c>
      <c r="P51" s="7">
        <f t="shared" ref="P51" si="242">1.2696*E51-0.8809</f>
        <v>4.7815159999999999</v>
      </c>
      <c r="Q51" s="7">
        <f t="shared" ref="Q51" si="243">1.2696*F51-0.8809</f>
        <v>4.9592600000000004</v>
      </c>
      <c r="R51" s="7">
        <f t="shared" ref="R51" si="244">1.2696*G51-0.8809</f>
        <v>4.7942119999999999</v>
      </c>
      <c r="S51" s="7">
        <f t="shared" ref="S51" si="245">1.2696*H51-0.8809</f>
        <v>4.7180359999999997</v>
      </c>
      <c r="T51" s="7">
        <f t="shared" ref="T51" si="246">1.2696*I51-0.8809</f>
        <v>4.819604</v>
      </c>
      <c r="U51" s="7">
        <f t="shared" ref="U51" si="247">1.2696*J51-0.8809</f>
        <v>4.7815159999999999</v>
      </c>
      <c r="W51" s="7"/>
      <c r="X51" s="10"/>
    </row>
    <row r="52" spans="1:24" x14ac:dyDescent="0.2">
      <c r="B52" s="1" t="s">
        <v>421</v>
      </c>
      <c r="C52" s="1">
        <v>4.9000000000000004</v>
      </c>
      <c r="D52" s="1">
        <v>5</v>
      </c>
      <c r="E52" s="1">
        <v>4.83</v>
      </c>
      <c r="F52" s="1">
        <v>5.03</v>
      </c>
      <c r="G52" s="1">
        <v>4.8499999999999996</v>
      </c>
      <c r="H52" s="1">
        <v>4.7300000000000004</v>
      </c>
      <c r="I52" s="1">
        <v>4.87</v>
      </c>
      <c r="J52" s="1">
        <v>4.79</v>
      </c>
      <c r="M52" s="1" t="s">
        <v>421</v>
      </c>
      <c r="N52" s="7">
        <f>1.0577*C52-0.1066</f>
        <v>5.0761300000000009</v>
      </c>
      <c r="O52" s="7">
        <f t="shared" ref="O52" si="248">1.0577*D52-0.1066</f>
        <v>5.1819000000000006</v>
      </c>
      <c r="P52" s="7">
        <f t="shared" ref="P52" si="249">1.0577*E52-0.1066</f>
        <v>5.0020910000000001</v>
      </c>
      <c r="Q52" s="7">
        <f t="shared" ref="Q52" si="250">1.0577*F52-0.1066</f>
        <v>5.2136310000000003</v>
      </c>
      <c r="R52" s="7">
        <f t="shared" ref="R52" si="251">1.0577*G52-0.1066</f>
        <v>5.0232450000000002</v>
      </c>
      <c r="S52" s="7">
        <f t="shared" ref="S52" si="252">1.0577*H52-0.1066</f>
        <v>4.8963210000000004</v>
      </c>
      <c r="T52" s="7">
        <f t="shared" ref="T52" si="253">1.0577*I52-0.1066</f>
        <v>5.0443990000000003</v>
      </c>
      <c r="U52" s="7">
        <f t="shared" ref="U52" si="254">1.0577*J52-0.1066</f>
        <v>4.9597829999999998</v>
      </c>
    </row>
    <row r="53" spans="1:24" x14ac:dyDescent="0.2">
      <c r="A53" s="1" t="s">
        <v>123</v>
      </c>
      <c r="B53" s="1" t="s">
        <v>419</v>
      </c>
      <c r="C53" s="1">
        <v>4.21</v>
      </c>
      <c r="D53" s="1">
        <v>4.18</v>
      </c>
      <c r="E53" s="1">
        <v>4.17</v>
      </c>
      <c r="F53" s="1">
        <v>4.2</v>
      </c>
      <c r="G53" s="1">
        <v>4.18</v>
      </c>
      <c r="H53" s="1">
        <v>4.1900000000000004</v>
      </c>
      <c r="I53" s="1">
        <v>4.1399999999999997</v>
      </c>
      <c r="J53" s="1">
        <v>4.13</v>
      </c>
      <c r="L53" s="1" t="s">
        <v>123</v>
      </c>
      <c r="M53" s="1" t="s">
        <v>419</v>
      </c>
      <c r="N53" s="7">
        <f>1.8456*C53-3.1347</f>
        <v>4.6352759999999993</v>
      </c>
      <c r="O53" s="7">
        <f t="shared" ref="O53" si="255">1.8456*D53-3.1347</f>
        <v>4.5799079999999996</v>
      </c>
      <c r="P53" s="7">
        <f t="shared" ref="P53" si="256">1.8456*E53-3.1347</f>
        <v>4.5614519999999992</v>
      </c>
      <c r="Q53" s="7">
        <f t="shared" ref="Q53" si="257">1.8456*F53-3.1347</f>
        <v>4.6168200000000006</v>
      </c>
      <c r="R53" s="7">
        <f t="shared" ref="R53" si="258">1.8456*G53-3.1347</f>
        <v>4.5799079999999996</v>
      </c>
      <c r="S53" s="7">
        <f t="shared" ref="S53" si="259">1.8456*H53-3.1347</f>
        <v>4.5983640000000001</v>
      </c>
      <c r="T53" s="7">
        <f t="shared" ref="T53" si="260">1.8456*I53-3.1347</f>
        <v>4.5060839999999995</v>
      </c>
      <c r="U53" s="7">
        <f t="shared" ref="U53" si="261">1.8456*J53-3.1347</f>
        <v>4.4876279999999991</v>
      </c>
    </row>
    <row r="54" spans="1:24" x14ac:dyDescent="0.2">
      <c r="B54" s="1" t="s">
        <v>420</v>
      </c>
      <c r="C54" s="1">
        <v>4.54</v>
      </c>
      <c r="D54" s="1">
        <v>4.51</v>
      </c>
      <c r="E54" s="1">
        <v>4.49</v>
      </c>
      <c r="F54" s="1">
        <v>4.55</v>
      </c>
      <c r="G54" s="1">
        <v>4.49</v>
      </c>
      <c r="H54" s="1">
        <v>4.49</v>
      </c>
      <c r="I54" s="1">
        <v>4.42</v>
      </c>
      <c r="J54" s="1">
        <v>4.3600000000000003</v>
      </c>
      <c r="M54" s="1" t="s">
        <v>420</v>
      </c>
      <c r="N54" s="7">
        <f>1.2696*C54-0.8809</f>
        <v>4.8830840000000002</v>
      </c>
      <c r="O54" s="7">
        <f t="shared" ref="O54" si="262">1.2696*D54-0.8809</f>
        <v>4.8449960000000001</v>
      </c>
      <c r="P54" s="7">
        <f t="shared" ref="P54" si="263">1.2696*E54-0.8809</f>
        <v>4.819604</v>
      </c>
      <c r="Q54" s="7">
        <f t="shared" ref="Q54" si="264">1.2696*F54-0.8809</f>
        <v>4.8957800000000002</v>
      </c>
      <c r="R54" s="7">
        <f t="shared" ref="R54" si="265">1.2696*G54-0.8809</f>
        <v>4.819604</v>
      </c>
      <c r="S54" s="7">
        <f t="shared" ref="S54" si="266">1.2696*H54-0.8809</f>
        <v>4.819604</v>
      </c>
      <c r="T54" s="7">
        <f t="shared" ref="T54" si="267">1.2696*I54-0.8809</f>
        <v>4.7307319999999997</v>
      </c>
      <c r="U54" s="7">
        <f t="shared" ref="U54" si="268">1.2696*J54-0.8809</f>
        <v>4.6545560000000012</v>
      </c>
      <c r="W54" s="7"/>
      <c r="X54" s="10"/>
    </row>
    <row r="55" spans="1:24" x14ac:dyDescent="0.2">
      <c r="B55" s="1" t="s">
        <v>421</v>
      </c>
      <c r="C55" s="1">
        <v>4.97</v>
      </c>
      <c r="D55" s="1">
        <v>4.96</v>
      </c>
      <c r="E55" s="1">
        <v>4.8899999999999997</v>
      </c>
      <c r="F55" s="1">
        <v>5.0199999999999996</v>
      </c>
      <c r="G55" s="1">
        <v>4.93</v>
      </c>
      <c r="H55" s="1">
        <v>4.8600000000000003</v>
      </c>
      <c r="I55" s="1">
        <v>4.7699999999999996</v>
      </c>
      <c r="J55" s="1">
        <v>4.6900000000000004</v>
      </c>
      <c r="M55" s="1" t="s">
        <v>421</v>
      </c>
      <c r="N55" s="7">
        <f>1.0577*C55-0.1066</f>
        <v>5.150169</v>
      </c>
      <c r="O55" s="7">
        <f t="shared" ref="O55" si="269">1.0577*D55-0.1066</f>
        <v>5.1395920000000004</v>
      </c>
      <c r="P55" s="7">
        <f t="shared" ref="P55" si="270">1.0577*E55-0.1066</f>
        <v>5.0655529999999995</v>
      </c>
      <c r="Q55" s="7">
        <f t="shared" ref="Q55" si="271">1.0577*F55-0.1066</f>
        <v>5.2030539999999998</v>
      </c>
      <c r="R55" s="7">
        <f t="shared" ref="R55" si="272">1.0577*G55-0.1066</f>
        <v>5.1078609999999998</v>
      </c>
      <c r="S55" s="7">
        <f t="shared" ref="S55" si="273">1.0577*H55-0.1066</f>
        <v>5.0338220000000007</v>
      </c>
      <c r="T55" s="7">
        <f t="shared" ref="T55" si="274">1.0577*I55-0.1066</f>
        <v>4.9386289999999997</v>
      </c>
      <c r="U55" s="7">
        <f t="shared" ref="U55" si="275">1.0577*J55-0.1066</f>
        <v>4.8540130000000001</v>
      </c>
    </row>
    <row r="56" spans="1:24" x14ac:dyDescent="0.2">
      <c r="A56" s="1" t="s">
        <v>124</v>
      </c>
      <c r="B56" s="1" t="s">
        <v>419</v>
      </c>
      <c r="C56" s="1">
        <v>4.1399999999999997</v>
      </c>
      <c r="D56" s="1">
        <v>4.18</v>
      </c>
      <c r="E56" s="1">
        <v>4.1500000000000004</v>
      </c>
      <c r="F56" s="1">
        <v>4.1900000000000004</v>
      </c>
      <c r="G56" s="1">
        <v>4.1500000000000004</v>
      </c>
      <c r="H56" s="1">
        <v>4.17</v>
      </c>
      <c r="I56" s="1">
        <v>4.16</v>
      </c>
      <c r="J56" s="1">
        <v>4.1100000000000003</v>
      </c>
      <c r="L56" s="1" t="s">
        <v>124</v>
      </c>
      <c r="M56" s="1" t="s">
        <v>419</v>
      </c>
      <c r="N56" s="7">
        <f>1.8456*C56-3.1347</f>
        <v>4.5060839999999995</v>
      </c>
      <c r="O56" s="7">
        <f t="shared" ref="O56" si="276">1.8456*D56-3.1347</f>
        <v>4.5799079999999996</v>
      </c>
      <c r="P56" s="7">
        <f t="shared" ref="P56" si="277">1.8456*E56-3.1347</f>
        <v>4.52454</v>
      </c>
      <c r="Q56" s="7">
        <f t="shared" ref="Q56" si="278">1.8456*F56-3.1347</f>
        <v>4.5983640000000001</v>
      </c>
      <c r="R56" s="7">
        <f t="shared" ref="R56" si="279">1.8456*G56-3.1347</f>
        <v>4.52454</v>
      </c>
      <c r="S56" s="7">
        <f t="shared" ref="S56" si="280">1.8456*H56-3.1347</f>
        <v>4.5614519999999992</v>
      </c>
      <c r="T56" s="7">
        <f t="shared" ref="T56" si="281">1.8456*I56-3.1347</f>
        <v>4.5429960000000005</v>
      </c>
      <c r="U56" s="7">
        <f t="shared" ref="U56" si="282">1.8456*J56-3.1347</f>
        <v>4.4507159999999999</v>
      </c>
    </row>
    <row r="57" spans="1:24" x14ac:dyDescent="0.2">
      <c r="B57" s="1" t="s">
        <v>420</v>
      </c>
      <c r="C57" s="1">
        <v>4.45</v>
      </c>
      <c r="D57" s="1">
        <v>4.5199999999999996</v>
      </c>
      <c r="E57" s="1">
        <v>4.4400000000000004</v>
      </c>
      <c r="F57" s="1">
        <v>4.53</v>
      </c>
      <c r="G57" s="1">
        <v>4.46</v>
      </c>
      <c r="H57" s="1">
        <v>4.47</v>
      </c>
      <c r="I57" s="1">
        <v>4.42</v>
      </c>
      <c r="J57" s="1">
        <v>4.3899999999999997</v>
      </c>
      <c r="M57" s="1" t="s">
        <v>420</v>
      </c>
      <c r="N57" s="7">
        <f>1.2696*C57-0.8809</f>
        <v>4.7688199999999998</v>
      </c>
      <c r="O57" s="7">
        <f t="shared" ref="O57" si="283">1.2696*D57-0.8809</f>
        <v>4.8576920000000001</v>
      </c>
      <c r="P57" s="7">
        <f t="shared" ref="P57" si="284">1.2696*E57-0.8809</f>
        <v>4.7561240000000016</v>
      </c>
      <c r="Q57" s="7">
        <f t="shared" ref="Q57" si="285">1.2696*F57-0.8809</f>
        <v>4.8703880000000002</v>
      </c>
      <c r="R57" s="7">
        <f t="shared" ref="R57" si="286">1.2696*G57-0.8809</f>
        <v>4.7815159999999999</v>
      </c>
      <c r="S57" s="7">
        <f t="shared" ref="S57" si="287">1.2696*H57-0.8809</f>
        <v>4.7942119999999999</v>
      </c>
      <c r="T57" s="7">
        <f t="shared" ref="T57" si="288">1.2696*I57-0.8809</f>
        <v>4.7307319999999997</v>
      </c>
      <c r="U57" s="7">
        <f t="shared" ref="U57" si="289">1.2696*J57-0.8809</f>
        <v>4.6926439999999996</v>
      </c>
      <c r="W57" s="7"/>
      <c r="X57" s="10"/>
    </row>
    <row r="58" spans="1:24" x14ac:dyDescent="0.2">
      <c r="B58" s="1" t="s">
        <v>421</v>
      </c>
      <c r="C58" s="1">
        <v>4.91</v>
      </c>
      <c r="D58" s="1">
        <v>4.9800000000000004</v>
      </c>
      <c r="E58" s="1">
        <v>4.79</v>
      </c>
      <c r="F58" s="1">
        <v>5.0599999999999996</v>
      </c>
      <c r="G58" s="1">
        <v>4.84</v>
      </c>
      <c r="H58" s="1">
        <v>4.93</v>
      </c>
      <c r="I58" s="1">
        <v>4.76</v>
      </c>
      <c r="J58" s="1">
        <v>4.74</v>
      </c>
      <c r="M58" s="1" t="s">
        <v>421</v>
      </c>
      <c r="N58" s="7">
        <f>1.0577*C58-0.1066</f>
        <v>5.0867070000000005</v>
      </c>
      <c r="O58" s="7">
        <f t="shared" ref="O58" si="290">1.0577*D58-0.1066</f>
        <v>5.1607460000000005</v>
      </c>
      <c r="P58" s="7">
        <f t="shared" ref="P58" si="291">1.0577*E58-0.1066</f>
        <v>4.9597829999999998</v>
      </c>
      <c r="Q58" s="7">
        <f t="shared" ref="Q58" si="292">1.0577*F58-0.1066</f>
        <v>5.2453620000000001</v>
      </c>
      <c r="R58" s="7">
        <f t="shared" ref="R58" si="293">1.0577*G58-0.1066</f>
        <v>5.0126679999999997</v>
      </c>
      <c r="S58" s="7">
        <f t="shared" ref="S58" si="294">1.0577*H58-0.1066</f>
        <v>5.1078609999999998</v>
      </c>
      <c r="T58" s="7">
        <f t="shared" ref="T58" si="295">1.0577*I58-0.1066</f>
        <v>4.9280520000000001</v>
      </c>
      <c r="U58" s="7">
        <f t="shared" ref="U58" si="296">1.0577*J58-0.1066</f>
        <v>4.906898</v>
      </c>
    </row>
    <row r="59" spans="1:24" x14ac:dyDescent="0.2">
      <c r="A59" s="1" t="s">
        <v>125</v>
      </c>
      <c r="B59" s="1" t="s">
        <v>419</v>
      </c>
      <c r="C59" s="1">
        <v>4.16</v>
      </c>
      <c r="D59" s="1">
        <v>4.18</v>
      </c>
      <c r="E59" s="1">
        <v>4.1399999999999997</v>
      </c>
      <c r="F59" s="1">
        <v>4.17</v>
      </c>
      <c r="G59" s="1">
        <v>4.16</v>
      </c>
      <c r="H59" s="1">
        <v>4.1399999999999997</v>
      </c>
      <c r="I59" s="1">
        <v>4.13</v>
      </c>
      <c r="J59" s="1">
        <v>4.1100000000000003</v>
      </c>
      <c r="L59" s="1" t="s">
        <v>125</v>
      </c>
      <c r="M59" s="1" t="s">
        <v>419</v>
      </c>
      <c r="N59" s="7">
        <f>1.8456*C59-3.1347</f>
        <v>4.5429960000000005</v>
      </c>
      <c r="O59" s="7">
        <f t="shared" ref="O59" si="297">1.8456*D59-3.1347</f>
        <v>4.5799079999999996</v>
      </c>
      <c r="P59" s="7">
        <f t="shared" ref="P59" si="298">1.8456*E59-3.1347</f>
        <v>4.5060839999999995</v>
      </c>
      <c r="Q59" s="7">
        <f t="shared" ref="Q59" si="299">1.8456*F59-3.1347</f>
        <v>4.5614519999999992</v>
      </c>
      <c r="R59" s="7">
        <f t="shared" ref="R59" si="300">1.8456*G59-3.1347</f>
        <v>4.5429960000000005</v>
      </c>
      <c r="S59" s="7">
        <f t="shared" ref="S59" si="301">1.8456*H59-3.1347</f>
        <v>4.5060839999999995</v>
      </c>
      <c r="T59" s="7">
        <f t="shared" ref="T59" si="302">1.8456*I59-3.1347</f>
        <v>4.4876279999999991</v>
      </c>
      <c r="U59" s="7">
        <f t="shared" ref="U59" si="303">1.8456*J59-3.1347</f>
        <v>4.4507159999999999</v>
      </c>
    </row>
    <row r="60" spans="1:24" x14ac:dyDescent="0.2">
      <c r="B60" s="1" t="s">
        <v>420</v>
      </c>
      <c r="C60" s="1">
        <v>4.5199999999999996</v>
      </c>
      <c r="D60" s="1">
        <v>4.53</v>
      </c>
      <c r="E60" s="1">
        <v>4.4400000000000004</v>
      </c>
      <c r="F60" s="1">
        <v>4.46</v>
      </c>
      <c r="G60" s="1">
        <v>4.46</v>
      </c>
      <c r="H60" s="1">
        <v>4.46</v>
      </c>
      <c r="I60" s="1">
        <v>4.3899999999999997</v>
      </c>
      <c r="J60" s="1">
        <v>4.3499999999999996</v>
      </c>
      <c r="M60" s="1" t="s">
        <v>420</v>
      </c>
      <c r="N60" s="7">
        <f>1.2696*C60-0.8809</f>
        <v>4.8576920000000001</v>
      </c>
      <c r="O60" s="7">
        <f t="shared" ref="O60" si="304">1.2696*D60-0.8809</f>
        <v>4.8703880000000002</v>
      </c>
      <c r="P60" s="7">
        <f t="shared" ref="P60" si="305">1.2696*E60-0.8809</f>
        <v>4.7561240000000016</v>
      </c>
      <c r="Q60" s="7">
        <f t="shared" ref="Q60" si="306">1.2696*F60-0.8809</f>
        <v>4.7815159999999999</v>
      </c>
      <c r="R60" s="7">
        <f t="shared" ref="R60" si="307">1.2696*G60-0.8809</f>
        <v>4.7815159999999999</v>
      </c>
      <c r="S60" s="7">
        <f t="shared" ref="S60" si="308">1.2696*H60-0.8809</f>
        <v>4.7815159999999999</v>
      </c>
      <c r="T60" s="7">
        <f t="shared" ref="T60" si="309">1.2696*I60-0.8809</f>
        <v>4.6926439999999996</v>
      </c>
      <c r="U60" s="7">
        <f t="shared" ref="U60" si="310">1.2696*J60-0.8809</f>
        <v>4.6418599999999994</v>
      </c>
      <c r="W60" s="7"/>
      <c r="X60" s="10"/>
    </row>
    <row r="61" spans="1:24" x14ac:dyDescent="0.2">
      <c r="B61" s="1" t="s">
        <v>421</v>
      </c>
      <c r="C61" s="1">
        <v>4.93</v>
      </c>
      <c r="D61" s="1">
        <v>4.9800000000000004</v>
      </c>
      <c r="E61" s="1">
        <v>4.8499999999999996</v>
      </c>
      <c r="F61" s="1">
        <v>4.8899999999999997</v>
      </c>
      <c r="G61" s="1">
        <v>4.9000000000000004</v>
      </c>
      <c r="H61" s="1">
        <v>4.82</v>
      </c>
      <c r="I61" s="1">
        <v>4.7</v>
      </c>
      <c r="J61" s="1">
        <v>4.6900000000000004</v>
      </c>
      <c r="M61" s="1" t="s">
        <v>421</v>
      </c>
      <c r="N61" s="7">
        <f>1.0577*C61-0.1066</f>
        <v>5.1078609999999998</v>
      </c>
      <c r="O61" s="7">
        <f t="shared" ref="O61" si="311">1.0577*D61-0.1066</f>
        <v>5.1607460000000005</v>
      </c>
      <c r="P61" s="7">
        <f t="shared" ref="P61" si="312">1.0577*E61-0.1066</f>
        <v>5.0232450000000002</v>
      </c>
      <c r="Q61" s="7">
        <f t="shared" ref="Q61" si="313">1.0577*F61-0.1066</f>
        <v>5.0655529999999995</v>
      </c>
      <c r="R61" s="7">
        <f t="shared" ref="R61" si="314">1.0577*G61-0.1066</f>
        <v>5.0761300000000009</v>
      </c>
      <c r="S61" s="7">
        <f t="shared" ref="S61" si="315">1.0577*H61-0.1066</f>
        <v>4.9915140000000005</v>
      </c>
      <c r="T61" s="7">
        <f t="shared" ref="T61" si="316">1.0577*I61-0.1066</f>
        <v>4.8645900000000006</v>
      </c>
      <c r="U61" s="7">
        <f t="shared" ref="U61" si="317">1.0577*J61-0.1066</f>
        <v>4.8540130000000001</v>
      </c>
    </row>
    <row r="62" spans="1:24" x14ac:dyDescent="0.2">
      <c r="A62" s="1" t="s">
        <v>126</v>
      </c>
      <c r="B62" s="1" t="s">
        <v>419</v>
      </c>
      <c r="C62" s="1">
        <v>4.17</v>
      </c>
      <c r="D62" s="1">
        <v>4.16</v>
      </c>
      <c r="E62" s="1">
        <v>4.1399999999999997</v>
      </c>
      <c r="F62" s="1">
        <v>4.18</v>
      </c>
      <c r="G62" s="1">
        <v>4.13</v>
      </c>
      <c r="H62" s="1">
        <v>4.13</v>
      </c>
      <c r="I62" s="1">
        <v>4.1399999999999997</v>
      </c>
      <c r="J62" s="1">
        <v>4.1100000000000003</v>
      </c>
      <c r="L62" s="1" t="s">
        <v>126</v>
      </c>
      <c r="M62" s="1" t="s">
        <v>419</v>
      </c>
      <c r="N62" s="7">
        <f>1.8456*C62-3.1347</f>
        <v>4.5614519999999992</v>
      </c>
      <c r="O62" s="7">
        <f t="shared" ref="O62" si="318">1.8456*D62-3.1347</f>
        <v>4.5429960000000005</v>
      </c>
      <c r="P62" s="7">
        <f t="shared" ref="P62" si="319">1.8456*E62-3.1347</f>
        <v>4.5060839999999995</v>
      </c>
      <c r="Q62" s="7">
        <f t="shared" ref="Q62" si="320">1.8456*F62-3.1347</f>
        <v>4.5799079999999996</v>
      </c>
      <c r="R62" s="7">
        <f t="shared" ref="R62" si="321">1.8456*G62-3.1347</f>
        <v>4.4876279999999991</v>
      </c>
      <c r="S62" s="7">
        <f t="shared" ref="S62" si="322">1.8456*H62-3.1347</f>
        <v>4.4876279999999991</v>
      </c>
      <c r="T62" s="7">
        <f t="shared" ref="T62" si="323">1.8456*I62-3.1347</f>
        <v>4.5060839999999995</v>
      </c>
      <c r="U62" s="7">
        <f t="shared" ref="U62" si="324">1.8456*J62-3.1347</f>
        <v>4.4507159999999999</v>
      </c>
    </row>
    <row r="63" spans="1:24" x14ac:dyDescent="0.2">
      <c r="B63" s="1" t="s">
        <v>420</v>
      </c>
      <c r="C63" s="1">
        <v>4.51</v>
      </c>
      <c r="D63" s="1">
        <v>4.47</v>
      </c>
      <c r="E63" s="1">
        <v>4.42</v>
      </c>
      <c r="F63" s="1">
        <v>4.51</v>
      </c>
      <c r="G63" s="1">
        <v>4.4000000000000004</v>
      </c>
      <c r="H63" s="1">
        <v>4.38</v>
      </c>
      <c r="I63" s="1">
        <v>4.42</v>
      </c>
      <c r="J63" s="1">
        <v>4.33</v>
      </c>
      <c r="M63" s="1" t="s">
        <v>420</v>
      </c>
      <c r="N63" s="7">
        <f>1.2696*C63-0.8809</f>
        <v>4.8449960000000001</v>
      </c>
      <c r="O63" s="7">
        <f t="shared" ref="O63" si="325">1.2696*D63-0.8809</f>
        <v>4.7942119999999999</v>
      </c>
      <c r="P63" s="7">
        <f t="shared" ref="P63" si="326">1.2696*E63-0.8809</f>
        <v>4.7307319999999997</v>
      </c>
      <c r="Q63" s="7">
        <f t="shared" ref="Q63" si="327">1.2696*F63-0.8809</f>
        <v>4.8449960000000001</v>
      </c>
      <c r="R63" s="7">
        <f t="shared" ref="R63" si="328">1.2696*G63-0.8809</f>
        <v>4.7053400000000014</v>
      </c>
      <c r="S63" s="7">
        <f t="shared" ref="S63" si="329">1.2696*H63-0.8809</f>
        <v>4.6799479999999996</v>
      </c>
      <c r="T63" s="7">
        <f t="shared" ref="T63" si="330">1.2696*I63-0.8809</f>
        <v>4.7307319999999997</v>
      </c>
      <c r="U63" s="7">
        <f t="shared" ref="U63" si="331">1.2696*J63-0.8809</f>
        <v>4.6164680000000011</v>
      </c>
      <c r="W63" s="7"/>
      <c r="X63" s="10"/>
    </row>
    <row r="64" spans="1:24" x14ac:dyDescent="0.2">
      <c r="B64" s="1" t="s">
        <v>421</v>
      </c>
      <c r="C64" s="1">
        <v>5</v>
      </c>
      <c r="D64" s="1">
        <v>4.8600000000000003</v>
      </c>
      <c r="E64" s="1">
        <v>4.78</v>
      </c>
      <c r="F64" s="1">
        <v>4.9400000000000004</v>
      </c>
      <c r="G64" s="1">
        <v>4.78</v>
      </c>
      <c r="H64" s="1">
        <v>4.8099999999999996</v>
      </c>
      <c r="I64" s="1">
        <v>4.74</v>
      </c>
      <c r="J64" s="1">
        <v>4.67</v>
      </c>
      <c r="M64" s="1" t="s">
        <v>421</v>
      </c>
      <c r="N64" s="7">
        <f>1.0577*C64-0.1066</f>
        <v>5.1819000000000006</v>
      </c>
      <c r="O64" s="7">
        <f t="shared" ref="O64" si="332">1.0577*D64-0.1066</f>
        <v>5.0338220000000007</v>
      </c>
      <c r="P64" s="7">
        <f t="shared" ref="P64" si="333">1.0577*E64-0.1066</f>
        <v>4.9492060000000002</v>
      </c>
      <c r="Q64" s="7">
        <f t="shared" ref="Q64" si="334">1.0577*F64-0.1066</f>
        <v>5.1184380000000003</v>
      </c>
      <c r="R64" s="7">
        <f t="shared" ref="R64" si="335">1.0577*G64-0.1066</f>
        <v>4.9492060000000002</v>
      </c>
      <c r="S64" s="7">
        <f t="shared" ref="S64" si="336">1.0577*H64-0.1066</f>
        <v>4.9809369999999999</v>
      </c>
      <c r="T64" s="7">
        <f t="shared" ref="T64" si="337">1.0577*I64-0.1066</f>
        <v>4.906898</v>
      </c>
      <c r="U64" s="7">
        <f t="shared" ref="U64" si="338">1.0577*J64-0.1066</f>
        <v>4.832859</v>
      </c>
    </row>
    <row r="65" spans="1:24" x14ac:dyDescent="0.2">
      <c r="A65" s="1" t="s">
        <v>127</v>
      </c>
      <c r="B65" s="1" t="s">
        <v>419</v>
      </c>
      <c r="C65" s="1">
        <v>4.1500000000000004</v>
      </c>
      <c r="D65" s="1">
        <v>4.1500000000000004</v>
      </c>
      <c r="E65" s="1">
        <v>4.0999999999999996</v>
      </c>
      <c r="F65" s="1">
        <v>4.1399999999999997</v>
      </c>
      <c r="G65" s="1">
        <v>4.12</v>
      </c>
      <c r="H65" s="1">
        <v>4.12</v>
      </c>
      <c r="I65" s="1">
        <v>4.1100000000000003</v>
      </c>
      <c r="J65" s="1">
        <v>4.1100000000000003</v>
      </c>
      <c r="L65" s="1" t="s">
        <v>127</v>
      </c>
      <c r="M65" s="1" t="s">
        <v>419</v>
      </c>
      <c r="N65" s="7">
        <f>1.8456*C65-3.1347</f>
        <v>4.52454</v>
      </c>
      <c r="O65" s="7">
        <f t="shared" ref="O65" si="339">1.8456*D65-3.1347</f>
        <v>4.52454</v>
      </c>
      <c r="P65" s="7">
        <f t="shared" ref="P65" si="340">1.8456*E65-3.1347</f>
        <v>4.4322599999999994</v>
      </c>
      <c r="Q65" s="7">
        <f t="shared" ref="Q65" si="341">1.8456*F65-3.1347</f>
        <v>4.5060839999999995</v>
      </c>
      <c r="R65" s="7">
        <f t="shared" ref="R65" si="342">1.8456*G65-3.1347</f>
        <v>4.4691720000000004</v>
      </c>
      <c r="S65" s="7">
        <f t="shared" ref="S65" si="343">1.8456*H65-3.1347</f>
        <v>4.4691720000000004</v>
      </c>
      <c r="T65" s="7">
        <f t="shared" ref="T65" si="344">1.8456*I65-3.1347</f>
        <v>4.4507159999999999</v>
      </c>
      <c r="U65" s="7">
        <f t="shared" ref="U65" si="345">1.8456*J65-3.1347</f>
        <v>4.4507159999999999</v>
      </c>
    </row>
    <row r="66" spans="1:24" x14ac:dyDescent="0.2">
      <c r="B66" s="1" t="s">
        <v>420</v>
      </c>
      <c r="C66" s="1">
        <v>4.45</v>
      </c>
      <c r="D66" s="1">
        <v>4.45</v>
      </c>
      <c r="E66" s="1">
        <v>4.38</v>
      </c>
      <c r="F66" s="1">
        <v>4.4400000000000004</v>
      </c>
      <c r="G66" s="1">
        <v>4.3899999999999997</v>
      </c>
      <c r="H66" s="1">
        <v>4.3899999999999997</v>
      </c>
      <c r="I66" s="1">
        <v>4.37</v>
      </c>
      <c r="J66" s="1">
        <v>4.34</v>
      </c>
      <c r="M66" s="1" t="s">
        <v>420</v>
      </c>
      <c r="N66" s="7">
        <f>1.2696*C66-0.8809</f>
        <v>4.7688199999999998</v>
      </c>
      <c r="O66" s="7">
        <f t="shared" ref="O66" si="346">1.2696*D66-0.8809</f>
        <v>4.7688199999999998</v>
      </c>
      <c r="P66" s="7">
        <f t="shared" ref="P66" si="347">1.2696*E66-0.8809</f>
        <v>4.6799479999999996</v>
      </c>
      <c r="Q66" s="7">
        <f t="shared" ref="Q66" si="348">1.2696*F66-0.8809</f>
        <v>4.7561240000000016</v>
      </c>
      <c r="R66" s="7">
        <f t="shared" ref="R66" si="349">1.2696*G66-0.8809</f>
        <v>4.6926439999999996</v>
      </c>
      <c r="S66" s="7">
        <f t="shared" ref="S66" si="350">1.2696*H66-0.8809</f>
        <v>4.6926439999999996</v>
      </c>
      <c r="T66" s="7">
        <f t="shared" ref="T66" si="351">1.2696*I66-0.8809</f>
        <v>4.6672519999999995</v>
      </c>
      <c r="U66" s="7">
        <f t="shared" ref="U66" si="352">1.2696*J66-0.8809</f>
        <v>4.6291639999999994</v>
      </c>
      <c r="W66" s="7"/>
      <c r="X66" s="10"/>
    </row>
    <row r="67" spans="1:24" x14ac:dyDescent="0.2">
      <c r="B67" s="1" t="s">
        <v>421</v>
      </c>
      <c r="C67" s="1">
        <v>4.9400000000000004</v>
      </c>
      <c r="D67" s="1">
        <v>4.8600000000000003</v>
      </c>
      <c r="E67" s="1">
        <v>4.71</v>
      </c>
      <c r="F67" s="1">
        <v>4.8099999999999996</v>
      </c>
      <c r="G67" s="1">
        <v>4.72</v>
      </c>
      <c r="H67" s="1">
        <v>4.7300000000000004</v>
      </c>
      <c r="I67" s="1">
        <v>4.72</v>
      </c>
      <c r="J67" s="1">
        <v>4.67</v>
      </c>
      <c r="M67" s="1" t="s">
        <v>421</v>
      </c>
      <c r="N67" s="7">
        <f>1.0577*C67-0.1066</f>
        <v>5.1184380000000003</v>
      </c>
      <c r="O67" s="7">
        <f t="shared" ref="O67" si="353">1.0577*D67-0.1066</f>
        <v>5.0338220000000007</v>
      </c>
      <c r="P67" s="7">
        <f t="shared" ref="P67" si="354">1.0577*E67-0.1066</f>
        <v>4.8751670000000003</v>
      </c>
      <c r="Q67" s="7">
        <f t="shared" ref="Q67" si="355">1.0577*F67-0.1066</f>
        <v>4.9809369999999999</v>
      </c>
      <c r="R67" s="7">
        <f t="shared" ref="R67" si="356">1.0577*G67-0.1066</f>
        <v>4.8857439999999999</v>
      </c>
      <c r="S67" s="7">
        <f t="shared" ref="S67" si="357">1.0577*H67-0.1066</f>
        <v>4.8963210000000004</v>
      </c>
      <c r="T67" s="7">
        <f t="shared" ref="T67" si="358">1.0577*I67-0.1066</f>
        <v>4.8857439999999999</v>
      </c>
      <c r="U67" s="7">
        <f t="shared" ref="U67" si="359">1.0577*J67-0.1066</f>
        <v>4.832859</v>
      </c>
    </row>
    <row r="68" spans="1:24" x14ac:dyDescent="0.2">
      <c r="A68" s="1" t="s">
        <v>128</v>
      </c>
      <c r="B68" s="1" t="s">
        <v>419</v>
      </c>
      <c r="C68" s="1">
        <v>4.12</v>
      </c>
      <c r="D68" s="1">
        <v>4.13</v>
      </c>
      <c r="E68" s="1">
        <v>4.13</v>
      </c>
      <c r="F68" s="1">
        <v>4.1399999999999997</v>
      </c>
      <c r="G68" s="1">
        <v>4.13</v>
      </c>
      <c r="H68" s="1">
        <v>4.1100000000000003</v>
      </c>
      <c r="I68" s="1">
        <v>4.12</v>
      </c>
      <c r="J68" s="1">
        <v>4.09</v>
      </c>
      <c r="L68" s="1" t="s">
        <v>128</v>
      </c>
      <c r="M68" s="1" t="s">
        <v>419</v>
      </c>
      <c r="N68" s="7">
        <f>1.8456*C68-3.1347</f>
        <v>4.4691720000000004</v>
      </c>
      <c r="O68" s="7">
        <f t="shared" ref="O68" si="360">1.8456*D68-3.1347</f>
        <v>4.4876279999999991</v>
      </c>
      <c r="P68" s="7">
        <f t="shared" ref="P68" si="361">1.8456*E68-3.1347</f>
        <v>4.4876279999999991</v>
      </c>
      <c r="Q68" s="7">
        <f t="shared" ref="Q68" si="362">1.8456*F68-3.1347</f>
        <v>4.5060839999999995</v>
      </c>
      <c r="R68" s="7">
        <f t="shared" ref="R68" si="363">1.8456*G68-3.1347</f>
        <v>4.4876279999999991</v>
      </c>
      <c r="S68" s="7">
        <f t="shared" ref="S68" si="364">1.8456*H68-3.1347</f>
        <v>4.4507159999999999</v>
      </c>
      <c r="T68" s="7">
        <f t="shared" ref="T68" si="365">1.8456*I68-3.1347</f>
        <v>4.4691720000000004</v>
      </c>
      <c r="U68" s="7">
        <f t="shared" ref="U68" si="366">1.8456*J68-3.1347</f>
        <v>4.413803999999999</v>
      </c>
    </row>
    <row r="69" spans="1:24" x14ac:dyDescent="0.2">
      <c r="B69" s="1" t="s">
        <v>420</v>
      </c>
      <c r="C69" s="1">
        <v>4.3600000000000003</v>
      </c>
      <c r="D69" s="1">
        <v>4.43</v>
      </c>
      <c r="E69" s="1">
        <v>4.37</v>
      </c>
      <c r="F69" s="1">
        <v>4.4000000000000004</v>
      </c>
      <c r="G69" s="1">
        <v>4.4000000000000004</v>
      </c>
      <c r="H69" s="1">
        <v>4.34</v>
      </c>
      <c r="I69" s="1">
        <v>4.34</v>
      </c>
      <c r="J69" s="1">
        <v>4.33</v>
      </c>
      <c r="M69" s="1" t="s">
        <v>420</v>
      </c>
      <c r="N69" s="7">
        <f>1.2696*C69-0.8809</f>
        <v>4.6545560000000012</v>
      </c>
      <c r="O69" s="7">
        <f t="shared" ref="O69" si="367">1.2696*D69-0.8809</f>
        <v>4.7434279999999998</v>
      </c>
      <c r="P69" s="7">
        <f t="shared" ref="P69" si="368">1.2696*E69-0.8809</f>
        <v>4.6672519999999995</v>
      </c>
      <c r="Q69" s="7">
        <f t="shared" ref="Q69" si="369">1.2696*F69-0.8809</f>
        <v>4.7053400000000014</v>
      </c>
      <c r="R69" s="7">
        <f t="shared" ref="R69" si="370">1.2696*G69-0.8809</f>
        <v>4.7053400000000014</v>
      </c>
      <c r="S69" s="7">
        <f t="shared" ref="S69" si="371">1.2696*H69-0.8809</f>
        <v>4.6291639999999994</v>
      </c>
      <c r="T69" s="7">
        <f t="shared" ref="T69" si="372">1.2696*I69-0.8809</f>
        <v>4.6291639999999994</v>
      </c>
      <c r="U69" s="7">
        <f t="shared" ref="U69" si="373">1.2696*J69-0.8809</f>
        <v>4.6164680000000011</v>
      </c>
      <c r="W69" s="7"/>
      <c r="X69" s="10"/>
    </row>
    <row r="70" spans="1:24" x14ac:dyDescent="0.2">
      <c r="B70" s="1" t="s">
        <v>421</v>
      </c>
      <c r="C70" s="1">
        <v>4.72</v>
      </c>
      <c r="D70" s="1">
        <v>4.8099999999999996</v>
      </c>
      <c r="E70" s="1">
        <v>4.75</v>
      </c>
      <c r="F70" s="1">
        <v>4.83</v>
      </c>
      <c r="G70" s="1">
        <v>4.76</v>
      </c>
      <c r="H70" s="1">
        <v>4.7</v>
      </c>
      <c r="I70" s="1">
        <v>4.6900000000000004</v>
      </c>
      <c r="J70" s="1">
        <v>4.68</v>
      </c>
      <c r="M70" s="1" t="s">
        <v>421</v>
      </c>
      <c r="N70" s="7">
        <f>1.0577*C70-0.1066</f>
        <v>4.8857439999999999</v>
      </c>
      <c r="O70" s="7">
        <f t="shared" ref="O70" si="374">1.0577*D70-0.1066</f>
        <v>4.9809369999999999</v>
      </c>
      <c r="P70" s="7">
        <f t="shared" ref="P70" si="375">1.0577*E70-0.1066</f>
        <v>4.9174750000000005</v>
      </c>
      <c r="Q70" s="7">
        <f t="shared" ref="Q70" si="376">1.0577*F70-0.1066</f>
        <v>5.0020910000000001</v>
      </c>
      <c r="R70" s="7">
        <f t="shared" ref="R70" si="377">1.0577*G70-0.1066</f>
        <v>4.9280520000000001</v>
      </c>
      <c r="S70" s="7">
        <f t="shared" ref="S70" si="378">1.0577*H70-0.1066</f>
        <v>4.8645900000000006</v>
      </c>
      <c r="T70" s="7">
        <f t="shared" ref="T70" si="379">1.0577*I70-0.1066</f>
        <v>4.8540130000000001</v>
      </c>
      <c r="U70" s="7">
        <f t="shared" ref="U70" si="380">1.0577*J70-0.1066</f>
        <v>4.8434359999999996</v>
      </c>
    </row>
    <row r="71" spans="1:24" x14ac:dyDescent="0.2">
      <c r="A71" s="1" t="s">
        <v>129</v>
      </c>
      <c r="B71" s="1" t="s">
        <v>419</v>
      </c>
      <c r="C71" s="1">
        <v>4.16</v>
      </c>
      <c r="D71" s="1">
        <v>4.1100000000000003</v>
      </c>
      <c r="E71" s="1">
        <v>4.12</v>
      </c>
      <c r="F71" s="1">
        <v>4.1100000000000003</v>
      </c>
      <c r="G71" s="1">
        <v>4.12</v>
      </c>
      <c r="H71" s="1">
        <v>4.0999999999999996</v>
      </c>
      <c r="I71" s="1">
        <v>4.1100000000000003</v>
      </c>
      <c r="J71" s="1">
        <v>4.09</v>
      </c>
      <c r="L71" s="1" t="s">
        <v>129</v>
      </c>
      <c r="M71" s="1" t="s">
        <v>419</v>
      </c>
      <c r="N71" s="7">
        <f>1.8456*C71-3.1347</f>
        <v>4.5429960000000005</v>
      </c>
      <c r="O71" s="7">
        <f t="shared" ref="O71" si="381">1.8456*D71-3.1347</f>
        <v>4.4507159999999999</v>
      </c>
      <c r="P71" s="7">
        <f t="shared" ref="P71" si="382">1.8456*E71-3.1347</f>
        <v>4.4691720000000004</v>
      </c>
      <c r="Q71" s="7">
        <f t="shared" ref="Q71" si="383">1.8456*F71-3.1347</f>
        <v>4.4507159999999999</v>
      </c>
      <c r="R71" s="7">
        <f t="shared" ref="R71" si="384">1.8456*G71-3.1347</f>
        <v>4.4691720000000004</v>
      </c>
      <c r="S71" s="7">
        <f t="shared" ref="S71" si="385">1.8456*H71-3.1347</f>
        <v>4.4322599999999994</v>
      </c>
      <c r="T71" s="7">
        <f t="shared" ref="T71" si="386">1.8456*I71-3.1347</f>
        <v>4.4507159999999999</v>
      </c>
      <c r="U71" s="7">
        <f t="shared" ref="U71" si="387">1.8456*J71-3.1347</f>
        <v>4.413803999999999</v>
      </c>
    </row>
    <row r="72" spans="1:24" x14ac:dyDescent="0.2">
      <c r="B72" s="1" t="s">
        <v>420</v>
      </c>
      <c r="C72" s="1">
        <v>4.5</v>
      </c>
      <c r="D72" s="1">
        <v>4.3600000000000003</v>
      </c>
      <c r="E72" s="1">
        <v>4.3499999999999996</v>
      </c>
      <c r="F72" s="1">
        <v>4.38</v>
      </c>
      <c r="G72" s="1">
        <v>4.3499999999999996</v>
      </c>
      <c r="H72" s="1">
        <v>4.33</v>
      </c>
      <c r="I72" s="1">
        <v>4.37</v>
      </c>
      <c r="J72" s="1">
        <v>4.3</v>
      </c>
      <c r="M72" s="1" t="s">
        <v>420</v>
      </c>
      <c r="N72" s="7">
        <f>1.2696*C72-0.8809</f>
        <v>4.8323</v>
      </c>
      <c r="O72" s="7">
        <f t="shared" ref="O72" si="388">1.2696*D72-0.8809</f>
        <v>4.6545560000000012</v>
      </c>
      <c r="P72" s="7">
        <f t="shared" ref="P72" si="389">1.2696*E72-0.8809</f>
        <v>4.6418599999999994</v>
      </c>
      <c r="Q72" s="7">
        <f t="shared" ref="Q72" si="390">1.2696*F72-0.8809</f>
        <v>4.6799479999999996</v>
      </c>
      <c r="R72" s="7">
        <f t="shared" ref="R72" si="391">1.2696*G72-0.8809</f>
        <v>4.6418599999999994</v>
      </c>
      <c r="S72" s="7">
        <f t="shared" ref="S72" si="392">1.2696*H72-0.8809</f>
        <v>4.6164680000000011</v>
      </c>
      <c r="T72" s="7">
        <f t="shared" ref="T72" si="393">1.2696*I72-0.8809</f>
        <v>4.6672519999999995</v>
      </c>
      <c r="U72" s="7">
        <f t="shared" ref="U72" si="394">1.2696*J72-0.8809</f>
        <v>4.5783799999999992</v>
      </c>
      <c r="W72" s="7"/>
      <c r="X72" s="10"/>
    </row>
    <row r="73" spans="1:24" x14ac:dyDescent="0.2">
      <c r="B73" s="1" t="s">
        <v>421</v>
      </c>
      <c r="C73" s="1">
        <v>4.9800000000000004</v>
      </c>
      <c r="D73" s="1">
        <v>4.7</v>
      </c>
      <c r="E73" s="1">
        <v>4.66</v>
      </c>
      <c r="F73" s="1">
        <v>4.78</v>
      </c>
      <c r="G73" s="1">
        <v>4.7</v>
      </c>
      <c r="H73" s="1">
        <v>4.6500000000000004</v>
      </c>
      <c r="I73" s="1">
        <v>4.66</v>
      </c>
      <c r="J73" s="1">
        <v>4.5599999999999996</v>
      </c>
      <c r="M73" s="1" t="s">
        <v>421</v>
      </c>
      <c r="N73" s="7">
        <f>1.0577*C73-0.1066</f>
        <v>5.1607460000000005</v>
      </c>
      <c r="O73" s="7">
        <f t="shared" ref="O73" si="395">1.0577*D73-0.1066</f>
        <v>4.8645900000000006</v>
      </c>
      <c r="P73" s="7">
        <f t="shared" ref="P73" si="396">1.0577*E73-0.1066</f>
        <v>4.8222820000000004</v>
      </c>
      <c r="Q73" s="7">
        <f t="shared" ref="Q73" si="397">1.0577*F73-0.1066</f>
        <v>4.9492060000000002</v>
      </c>
      <c r="R73" s="7">
        <f t="shared" ref="R73" si="398">1.0577*G73-0.1066</f>
        <v>4.8645900000000006</v>
      </c>
      <c r="S73" s="7">
        <f t="shared" ref="S73" si="399">1.0577*H73-0.1066</f>
        <v>4.8117050000000008</v>
      </c>
      <c r="T73" s="7">
        <f t="shared" ref="T73" si="400">1.0577*I73-0.1066</f>
        <v>4.8222820000000004</v>
      </c>
      <c r="U73" s="7">
        <f t="shared" ref="U73" si="401">1.0577*J73-0.1066</f>
        <v>4.7165119999999998</v>
      </c>
    </row>
    <row r="74" spans="1:24" x14ac:dyDescent="0.2">
      <c r="A74" s="1" t="s">
        <v>130</v>
      </c>
      <c r="B74" s="1" t="s">
        <v>419</v>
      </c>
      <c r="C74" s="1">
        <v>4.1100000000000003</v>
      </c>
      <c r="D74" s="1">
        <v>4.1399999999999997</v>
      </c>
      <c r="E74" s="1">
        <v>4.12</v>
      </c>
      <c r="F74" s="1">
        <v>4.13</v>
      </c>
      <c r="G74" s="1">
        <v>4.12</v>
      </c>
      <c r="H74" s="1">
        <v>4.1100000000000003</v>
      </c>
      <c r="I74" s="1">
        <v>4.12</v>
      </c>
      <c r="J74" s="1">
        <v>4.09</v>
      </c>
      <c r="L74" s="1" t="s">
        <v>130</v>
      </c>
      <c r="M74" s="1" t="s">
        <v>419</v>
      </c>
      <c r="N74" s="7">
        <f>1.8456*C74-3.1347</f>
        <v>4.4507159999999999</v>
      </c>
      <c r="O74" s="7">
        <f t="shared" ref="O74" si="402">1.8456*D74-3.1347</f>
        <v>4.5060839999999995</v>
      </c>
      <c r="P74" s="7">
        <f t="shared" ref="P74" si="403">1.8456*E74-3.1347</f>
        <v>4.4691720000000004</v>
      </c>
      <c r="Q74" s="7">
        <f t="shared" ref="Q74" si="404">1.8456*F74-3.1347</f>
        <v>4.4876279999999991</v>
      </c>
      <c r="R74" s="7">
        <f t="shared" ref="R74" si="405">1.8456*G74-3.1347</f>
        <v>4.4691720000000004</v>
      </c>
      <c r="S74" s="7">
        <f t="shared" ref="S74" si="406">1.8456*H74-3.1347</f>
        <v>4.4507159999999999</v>
      </c>
      <c r="T74" s="7">
        <f t="shared" ref="T74" si="407">1.8456*I74-3.1347</f>
        <v>4.4691720000000004</v>
      </c>
      <c r="U74" s="7">
        <f t="shared" ref="U74" si="408">1.8456*J74-3.1347</f>
        <v>4.413803999999999</v>
      </c>
    </row>
    <row r="75" spans="1:24" x14ac:dyDescent="0.2">
      <c r="B75" s="1" t="s">
        <v>420</v>
      </c>
      <c r="C75" s="1">
        <v>4.42</v>
      </c>
      <c r="D75" s="1">
        <v>4.46</v>
      </c>
      <c r="E75" s="1">
        <v>4.3600000000000003</v>
      </c>
      <c r="F75" s="1">
        <v>4.3899999999999997</v>
      </c>
      <c r="G75" s="1">
        <v>4.4000000000000004</v>
      </c>
      <c r="H75" s="1">
        <v>4.3099999999999996</v>
      </c>
      <c r="I75" s="1">
        <v>4.38</v>
      </c>
      <c r="J75" s="1">
        <v>4.3</v>
      </c>
      <c r="M75" s="1" t="s">
        <v>420</v>
      </c>
      <c r="N75" s="7">
        <f>1.2696*C75-0.8809</f>
        <v>4.7307319999999997</v>
      </c>
      <c r="O75" s="7">
        <f t="shared" ref="O75" si="409">1.2696*D75-0.8809</f>
        <v>4.7815159999999999</v>
      </c>
      <c r="P75" s="7">
        <f t="shared" ref="P75" si="410">1.2696*E75-0.8809</f>
        <v>4.6545560000000012</v>
      </c>
      <c r="Q75" s="7">
        <f t="shared" ref="Q75" si="411">1.2696*F75-0.8809</f>
        <v>4.6926439999999996</v>
      </c>
      <c r="R75" s="7">
        <f t="shared" ref="R75" si="412">1.2696*G75-0.8809</f>
        <v>4.7053400000000014</v>
      </c>
      <c r="S75" s="7">
        <f t="shared" ref="S75" si="413">1.2696*H75-0.8809</f>
        <v>4.5910759999999993</v>
      </c>
      <c r="T75" s="7">
        <f t="shared" ref="T75" si="414">1.2696*I75-0.8809</f>
        <v>4.6799479999999996</v>
      </c>
      <c r="U75" s="7">
        <f t="shared" ref="U75" si="415">1.2696*J75-0.8809</f>
        <v>4.5783799999999992</v>
      </c>
      <c r="W75" s="7"/>
      <c r="X75" s="10"/>
    </row>
    <row r="76" spans="1:24" x14ac:dyDescent="0.2">
      <c r="B76" s="1" t="s">
        <v>421</v>
      </c>
      <c r="C76" s="1">
        <v>4.8099999999999996</v>
      </c>
      <c r="D76" s="1">
        <v>4.87</v>
      </c>
      <c r="E76" s="1">
        <v>4.6900000000000004</v>
      </c>
      <c r="F76" s="1">
        <v>4.72</v>
      </c>
      <c r="G76" s="1">
        <v>4.79</v>
      </c>
      <c r="H76" s="1">
        <v>4.62</v>
      </c>
      <c r="I76" s="1">
        <v>4.75</v>
      </c>
      <c r="J76" s="1">
        <v>4.5599999999999996</v>
      </c>
      <c r="M76" s="1" t="s">
        <v>421</v>
      </c>
      <c r="N76" s="7">
        <f>1.0577*C76-0.1066</f>
        <v>4.9809369999999999</v>
      </c>
      <c r="O76" s="7">
        <f t="shared" ref="O76" si="416">1.0577*D76-0.1066</f>
        <v>5.0443990000000003</v>
      </c>
      <c r="P76" s="7">
        <f t="shared" ref="P76" si="417">1.0577*E76-0.1066</f>
        <v>4.8540130000000001</v>
      </c>
      <c r="Q76" s="7">
        <f t="shared" ref="Q76" si="418">1.0577*F76-0.1066</f>
        <v>4.8857439999999999</v>
      </c>
      <c r="R76" s="7">
        <f t="shared" ref="R76" si="419">1.0577*G76-0.1066</f>
        <v>4.9597829999999998</v>
      </c>
      <c r="S76" s="7">
        <f t="shared" ref="S76" si="420">1.0577*H76-0.1066</f>
        <v>4.7799740000000002</v>
      </c>
      <c r="T76" s="7">
        <f t="shared" ref="T76" si="421">1.0577*I76-0.1066</f>
        <v>4.9174750000000005</v>
      </c>
      <c r="U76" s="7">
        <f t="shared" ref="U76" si="422">1.0577*J76-0.1066</f>
        <v>4.7165119999999998</v>
      </c>
    </row>
    <row r="77" spans="1:24" x14ac:dyDescent="0.2">
      <c r="A77" s="1" t="s">
        <v>131</v>
      </c>
      <c r="B77" s="1" t="s">
        <v>419</v>
      </c>
      <c r="C77" s="1">
        <v>4.13</v>
      </c>
      <c r="D77" s="1">
        <v>4.12</v>
      </c>
      <c r="E77" s="1">
        <v>4.0999999999999996</v>
      </c>
      <c r="F77" s="1">
        <v>4.13</v>
      </c>
      <c r="G77" s="1">
        <v>4.12</v>
      </c>
      <c r="H77" s="1">
        <v>4.12</v>
      </c>
      <c r="I77" s="1">
        <v>4.13</v>
      </c>
      <c r="J77" s="1">
        <v>4.1100000000000003</v>
      </c>
      <c r="L77" s="1" t="s">
        <v>131</v>
      </c>
      <c r="M77" s="1" t="s">
        <v>419</v>
      </c>
      <c r="N77" s="7">
        <f>1.8456*C77-3.1347</f>
        <v>4.4876279999999991</v>
      </c>
      <c r="O77" s="7">
        <f t="shared" ref="O77" si="423">1.8456*D77-3.1347</f>
        <v>4.4691720000000004</v>
      </c>
      <c r="P77" s="7">
        <f t="shared" ref="P77" si="424">1.8456*E77-3.1347</f>
        <v>4.4322599999999994</v>
      </c>
      <c r="Q77" s="7">
        <f t="shared" ref="Q77" si="425">1.8456*F77-3.1347</f>
        <v>4.4876279999999991</v>
      </c>
      <c r="R77" s="7">
        <f t="shared" ref="R77" si="426">1.8456*G77-3.1347</f>
        <v>4.4691720000000004</v>
      </c>
      <c r="S77" s="7">
        <f t="shared" ref="S77" si="427">1.8456*H77-3.1347</f>
        <v>4.4691720000000004</v>
      </c>
      <c r="T77" s="7">
        <f t="shared" ref="T77" si="428">1.8456*I77-3.1347</f>
        <v>4.4876279999999991</v>
      </c>
      <c r="U77" s="7">
        <f t="shared" ref="U77" si="429">1.8456*J77-3.1347</f>
        <v>4.4507159999999999</v>
      </c>
    </row>
    <row r="78" spans="1:24" x14ac:dyDescent="0.2">
      <c r="B78" s="1" t="s">
        <v>420</v>
      </c>
      <c r="C78" s="1">
        <v>4.3899999999999997</v>
      </c>
      <c r="D78" s="1">
        <v>4.38</v>
      </c>
      <c r="E78" s="1">
        <v>4.33</v>
      </c>
      <c r="F78" s="1">
        <v>4.37</v>
      </c>
      <c r="G78" s="1">
        <v>4.3600000000000003</v>
      </c>
      <c r="H78" s="1">
        <v>4.3499999999999996</v>
      </c>
      <c r="I78" s="1">
        <v>4.3600000000000003</v>
      </c>
      <c r="J78" s="1">
        <v>4.33</v>
      </c>
      <c r="M78" s="1" t="s">
        <v>420</v>
      </c>
      <c r="N78" s="7">
        <f>1.2696*C78-0.8809</f>
        <v>4.6926439999999996</v>
      </c>
      <c r="O78" s="7">
        <f t="shared" ref="O78" si="430">1.2696*D78-0.8809</f>
        <v>4.6799479999999996</v>
      </c>
      <c r="P78" s="7">
        <f t="shared" ref="P78" si="431">1.2696*E78-0.8809</f>
        <v>4.6164680000000011</v>
      </c>
      <c r="Q78" s="7">
        <f t="shared" ref="Q78" si="432">1.2696*F78-0.8809</f>
        <v>4.6672519999999995</v>
      </c>
      <c r="R78" s="7">
        <f t="shared" ref="R78" si="433">1.2696*G78-0.8809</f>
        <v>4.6545560000000012</v>
      </c>
      <c r="S78" s="7">
        <f t="shared" ref="S78" si="434">1.2696*H78-0.8809</f>
        <v>4.6418599999999994</v>
      </c>
      <c r="T78" s="7">
        <f t="shared" ref="T78" si="435">1.2696*I78-0.8809</f>
        <v>4.6545560000000012</v>
      </c>
      <c r="U78" s="7">
        <f t="shared" ref="U78" si="436">1.2696*J78-0.8809</f>
        <v>4.6164680000000011</v>
      </c>
      <c r="W78" s="7"/>
      <c r="X78" s="10"/>
    </row>
    <row r="79" spans="1:24" x14ac:dyDescent="0.2">
      <c r="B79" s="1" t="s">
        <v>421</v>
      </c>
      <c r="C79" s="1">
        <v>4.8</v>
      </c>
      <c r="D79" s="1">
        <v>4.75</v>
      </c>
      <c r="E79" s="1">
        <v>4.67</v>
      </c>
      <c r="F79" s="1">
        <v>4.7300000000000004</v>
      </c>
      <c r="G79" s="1">
        <v>4.7699999999999996</v>
      </c>
      <c r="H79" s="1">
        <v>4.67</v>
      </c>
      <c r="I79" s="1">
        <v>4.71</v>
      </c>
      <c r="J79" s="1">
        <v>4.6900000000000004</v>
      </c>
      <c r="M79" s="1" t="s">
        <v>421</v>
      </c>
      <c r="N79" s="7">
        <f>1.0577*C79-0.1066</f>
        <v>4.9703600000000003</v>
      </c>
      <c r="O79" s="7">
        <f t="shared" ref="O79" si="437">1.0577*D79-0.1066</f>
        <v>4.9174750000000005</v>
      </c>
      <c r="P79" s="7">
        <f t="shared" ref="P79" si="438">1.0577*E79-0.1066</f>
        <v>4.832859</v>
      </c>
      <c r="Q79" s="7">
        <f t="shared" ref="Q79" si="439">1.0577*F79-0.1066</f>
        <v>4.8963210000000004</v>
      </c>
      <c r="R79" s="7">
        <f t="shared" ref="R79" si="440">1.0577*G79-0.1066</f>
        <v>4.9386289999999997</v>
      </c>
      <c r="S79" s="7">
        <f t="shared" ref="S79" si="441">1.0577*H79-0.1066</f>
        <v>4.832859</v>
      </c>
      <c r="T79" s="7">
        <f t="shared" ref="T79" si="442">1.0577*I79-0.1066</f>
        <v>4.8751670000000003</v>
      </c>
      <c r="U79" s="7">
        <f t="shared" ref="U79" si="443">1.0577*J79-0.1066</f>
        <v>4.8540130000000001</v>
      </c>
    </row>
    <row r="80" spans="1:24" x14ac:dyDescent="0.2">
      <c r="A80" s="1" t="s">
        <v>132</v>
      </c>
      <c r="B80" s="1" t="s">
        <v>419</v>
      </c>
      <c r="C80" s="1">
        <v>4.1500000000000004</v>
      </c>
      <c r="D80" s="1">
        <v>4.13</v>
      </c>
      <c r="E80" s="1">
        <v>4.12</v>
      </c>
      <c r="F80" s="1">
        <v>4.12</v>
      </c>
      <c r="G80" s="1">
        <v>4.13</v>
      </c>
      <c r="H80" s="1">
        <v>4.12</v>
      </c>
      <c r="I80" s="1">
        <v>4.12</v>
      </c>
      <c r="J80" s="1">
        <v>4.09</v>
      </c>
      <c r="L80" s="1" t="s">
        <v>132</v>
      </c>
      <c r="M80" s="1" t="s">
        <v>419</v>
      </c>
      <c r="N80" s="7">
        <f>1.8456*C80-3.1347</f>
        <v>4.52454</v>
      </c>
      <c r="O80" s="7">
        <f t="shared" ref="O80" si="444">1.8456*D80-3.1347</f>
        <v>4.4876279999999991</v>
      </c>
      <c r="P80" s="7">
        <f t="shared" ref="P80" si="445">1.8456*E80-3.1347</f>
        <v>4.4691720000000004</v>
      </c>
      <c r="Q80" s="7">
        <f t="shared" ref="Q80" si="446">1.8456*F80-3.1347</f>
        <v>4.4691720000000004</v>
      </c>
      <c r="R80" s="7">
        <f t="shared" ref="R80" si="447">1.8456*G80-3.1347</f>
        <v>4.4876279999999991</v>
      </c>
      <c r="S80" s="7">
        <f t="shared" ref="S80" si="448">1.8456*H80-3.1347</f>
        <v>4.4691720000000004</v>
      </c>
      <c r="T80" s="7">
        <f t="shared" ref="T80" si="449">1.8456*I80-3.1347</f>
        <v>4.4691720000000004</v>
      </c>
      <c r="U80" s="7">
        <f t="shared" ref="U80" si="450">1.8456*J80-3.1347</f>
        <v>4.413803999999999</v>
      </c>
    </row>
    <row r="81" spans="1:24" x14ac:dyDescent="0.2">
      <c r="B81" s="1" t="s">
        <v>420</v>
      </c>
      <c r="C81" s="1">
        <v>4.5</v>
      </c>
      <c r="D81" s="1">
        <v>4.4000000000000004</v>
      </c>
      <c r="E81" s="1">
        <v>4.4000000000000004</v>
      </c>
      <c r="F81" s="1">
        <v>4.34</v>
      </c>
      <c r="G81" s="1">
        <v>4.3899999999999997</v>
      </c>
      <c r="H81" s="1">
        <v>4.34</v>
      </c>
      <c r="I81" s="1">
        <v>4.3499999999999996</v>
      </c>
      <c r="J81" s="1">
        <v>4.32</v>
      </c>
      <c r="M81" s="1" t="s">
        <v>420</v>
      </c>
      <c r="N81" s="7">
        <f>1.2696*C81-0.8809</f>
        <v>4.8323</v>
      </c>
      <c r="O81" s="7">
        <f t="shared" ref="O81" si="451">1.2696*D81-0.8809</f>
        <v>4.7053400000000014</v>
      </c>
      <c r="P81" s="7">
        <f t="shared" ref="P81" si="452">1.2696*E81-0.8809</f>
        <v>4.7053400000000014</v>
      </c>
      <c r="Q81" s="7">
        <f t="shared" ref="Q81" si="453">1.2696*F81-0.8809</f>
        <v>4.6291639999999994</v>
      </c>
      <c r="R81" s="7">
        <f t="shared" ref="R81" si="454">1.2696*G81-0.8809</f>
        <v>4.6926439999999996</v>
      </c>
      <c r="S81" s="7">
        <f t="shared" ref="S81" si="455">1.2696*H81-0.8809</f>
        <v>4.6291639999999994</v>
      </c>
      <c r="T81" s="7">
        <f t="shared" ref="T81" si="456">1.2696*I81-0.8809</f>
        <v>4.6418599999999994</v>
      </c>
      <c r="U81" s="7">
        <f t="shared" ref="U81" si="457">1.2696*J81-0.8809</f>
        <v>4.6037720000000011</v>
      </c>
      <c r="W81" s="7"/>
      <c r="X81" s="10"/>
    </row>
    <row r="82" spans="1:24" x14ac:dyDescent="0.2">
      <c r="B82" s="1" t="s">
        <v>421</v>
      </c>
      <c r="C82" s="1">
        <v>4.9000000000000004</v>
      </c>
      <c r="D82" s="1">
        <v>4.7699999999999996</v>
      </c>
      <c r="E82" s="1">
        <v>4.7699999999999996</v>
      </c>
      <c r="F82" s="1">
        <v>4.71</v>
      </c>
      <c r="G82" s="1">
        <v>4.75</v>
      </c>
      <c r="H82" s="1">
        <v>4.67</v>
      </c>
      <c r="I82" s="1">
        <v>4.7</v>
      </c>
      <c r="J82" s="1">
        <v>4.68</v>
      </c>
      <c r="M82" s="1" t="s">
        <v>421</v>
      </c>
      <c r="N82" s="7">
        <f>1.0577*C82-0.1066</f>
        <v>5.0761300000000009</v>
      </c>
      <c r="O82" s="7">
        <f t="shared" ref="O82" si="458">1.0577*D82-0.1066</f>
        <v>4.9386289999999997</v>
      </c>
      <c r="P82" s="7">
        <f t="shared" ref="P82" si="459">1.0577*E82-0.1066</f>
        <v>4.9386289999999997</v>
      </c>
      <c r="Q82" s="7">
        <f t="shared" ref="Q82" si="460">1.0577*F82-0.1066</f>
        <v>4.8751670000000003</v>
      </c>
      <c r="R82" s="7">
        <f t="shared" ref="R82" si="461">1.0577*G82-0.1066</f>
        <v>4.9174750000000005</v>
      </c>
      <c r="S82" s="7">
        <f t="shared" ref="S82" si="462">1.0577*H82-0.1066</f>
        <v>4.832859</v>
      </c>
      <c r="T82" s="7">
        <f t="shared" ref="T82" si="463">1.0577*I82-0.1066</f>
        <v>4.8645900000000006</v>
      </c>
      <c r="U82" s="7">
        <f t="shared" ref="U82" si="464">1.0577*J82-0.1066</f>
        <v>4.8434359999999996</v>
      </c>
    </row>
    <row r="83" spans="1:24" x14ac:dyDescent="0.2">
      <c r="A83" s="1" t="s">
        <v>133</v>
      </c>
      <c r="B83" s="1" t="s">
        <v>419</v>
      </c>
      <c r="C83" s="1">
        <v>4.13</v>
      </c>
      <c r="D83" s="1">
        <v>4.0999999999999996</v>
      </c>
      <c r="E83" s="1">
        <v>4.12</v>
      </c>
      <c r="F83" s="1">
        <v>4.1100000000000003</v>
      </c>
      <c r="G83" s="1">
        <v>4.12</v>
      </c>
      <c r="H83" s="1">
        <v>4.1100000000000003</v>
      </c>
      <c r="I83" s="1">
        <v>4.13</v>
      </c>
      <c r="J83" s="1">
        <v>4.09</v>
      </c>
      <c r="L83" s="1" t="s">
        <v>133</v>
      </c>
      <c r="M83" s="1" t="s">
        <v>419</v>
      </c>
      <c r="N83" s="7">
        <f>1.8456*C83-3.1347</f>
        <v>4.4876279999999991</v>
      </c>
      <c r="O83" s="7">
        <f t="shared" ref="O83:U83" si="465">1.8456*D83-3.1347</f>
        <v>4.4322599999999994</v>
      </c>
      <c r="P83" s="7">
        <f t="shared" si="465"/>
        <v>4.4691720000000004</v>
      </c>
      <c r="Q83" s="7">
        <f t="shared" si="465"/>
        <v>4.4507159999999999</v>
      </c>
      <c r="R83" s="7">
        <f t="shared" si="465"/>
        <v>4.4691720000000004</v>
      </c>
      <c r="S83" s="7">
        <f t="shared" si="465"/>
        <v>4.4507159999999999</v>
      </c>
      <c r="T83" s="7">
        <f t="shared" si="465"/>
        <v>4.4876279999999991</v>
      </c>
      <c r="U83" s="7">
        <f t="shared" si="465"/>
        <v>4.413803999999999</v>
      </c>
    </row>
    <row r="84" spans="1:24" x14ac:dyDescent="0.2">
      <c r="B84" s="1" t="s">
        <v>420</v>
      </c>
      <c r="C84" s="1">
        <v>4.41</v>
      </c>
      <c r="D84" s="1">
        <v>4.3899999999999997</v>
      </c>
      <c r="E84" s="1">
        <v>4.37</v>
      </c>
      <c r="F84" s="1">
        <v>4.3899999999999997</v>
      </c>
      <c r="G84" s="1">
        <v>4.3899999999999997</v>
      </c>
      <c r="H84" s="1">
        <v>4.34</v>
      </c>
      <c r="I84" s="1">
        <v>4.3899999999999997</v>
      </c>
      <c r="J84" s="1">
        <v>4.28</v>
      </c>
      <c r="M84" s="1" t="s">
        <v>420</v>
      </c>
      <c r="N84" s="7">
        <f>1.2696*C84-0.8809</f>
        <v>4.7180359999999997</v>
      </c>
      <c r="O84" s="7">
        <f t="shared" ref="O84:U84" si="466">1.2696*D84-0.8809</f>
        <v>4.6926439999999996</v>
      </c>
      <c r="P84" s="7">
        <f t="shared" si="466"/>
        <v>4.6672519999999995</v>
      </c>
      <c r="Q84" s="7">
        <f t="shared" si="466"/>
        <v>4.6926439999999996</v>
      </c>
      <c r="R84" s="7">
        <f t="shared" si="466"/>
        <v>4.6926439999999996</v>
      </c>
      <c r="S84" s="7">
        <f t="shared" si="466"/>
        <v>4.6291639999999994</v>
      </c>
      <c r="T84" s="7">
        <f t="shared" si="466"/>
        <v>4.6926439999999996</v>
      </c>
      <c r="U84" s="7">
        <f t="shared" si="466"/>
        <v>4.5529880000000009</v>
      </c>
      <c r="W84" s="7"/>
      <c r="X84" s="10"/>
    </row>
    <row r="85" spans="1:24" x14ac:dyDescent="0.2">
      <c r="B85" s="1" t="s">
        <v>421</v>
      </c>
      <c r="C85" s="1">
        <v>4.78</v>
      </c>
      <c r="D85" s="1">
        <v>4.75</v>
      </c>
      <c r="E85" s="1">
        <v>4.68</v>
      </c>
      <c r="F85" s="1">
        <v>4.76</v>
      </c>
      <c r="G85" s="1">
        <v>4.7</v>
      </c>
      <c r="H85" s="1">
        <v>4.72</v>
      </c>
      <c r="I85" s="1">
        <v>4.79</v>
      </c>
      <c r="J85" s="1">
        <v>4.58</v>
      </c>
      <c r="M85" s="1" t="s">
        <v>421</v>
      </c>
      <c r="N85" s="7">
        <f>1.0577*C85-0.1066</f>
        <v>4.9492060000000002</v>
      </c>
      <c r="O85" s="7">
        <f t="shared" ref="O85:U85" si="467">1.0577*D85-0.1066</f>
        <v>4.9174750000000005</v>
      </c>
      <c r="P85" s="7">
        <f t="shared" si="467"/>
        <v>4.8434359999999996</v>
      </c>
      <c r="Q85" s="7">
        <f t="shared" si="467"/>
        <v>4.9280520000000001</v>
      </c>
      <c r="R85" s="7">
        <f t="shared" si="467"/>
        <v>4.8645900000000006</v>
      </c>
      <c r="S85" s="7">
        <f t="shared" si="467"/>
        <v>4.8857439999999999</v>
      </c>
      <c r="T85" s="7">
        <f t="shared" si="467"/>
        <v>4.9597829999999998</v>
      </c>
      <c r="U85" s="7">
        <f t="shared" si="467"/>
        <v>4.7376659999999999</v>
      </c>
    </row>
    <row r="86" spans="1:24" x14ac:dyDescent="0.2">
      <c r="A86" s="1" t="s">
        <v>134</v>
      </c>
      <c r="B86" s="1" t="s">
        <v>419</v>
      </c>
      <c r="C86" s="1">
        <v>4.1399999999999997</v>
      </c>
      <c r="D86" s="1">
        <v>4.1399999999999997</v>
      </c>
      <c r="E86" s="1">
        <v>4.09</v>
      </c>
      <c r="F86" s="1">
        <v>4.12</v>
      </c>
      <c r="G86" s="1">
        <v>4.1100000000000003</v>
      </c>
      <c r="H86" s="1">
        <v>4.0999999999999996</v>
      </c>
      <c r="I86" s="1">
        <v>4.0999999999999996</v>
      </c>
      <c r="J86" s="1">
        <v>4.0999999999999996</v>
      </c>
      <c r="L86" s="1" t="s">
        <v>134</v>
      </c>
      <c r="M86" s="1" t="s">
        <v>419</v>
      </c>
      <c r="N86" s="7">
        <f>1.8456*C86-3.1347</f>
        <v>4.5060839999999995</v>
      </c>
      <c r="O86" s="7">
        <f t="shared" ref="O86" si="468">1.8456*D86-3.1347</f>
        <v>4.5060839999999995</v>
      </c>
      <c r="P86" s="7">
        <f t="shared" ref="P86" si="469">1.8456*E86-3.1347</f>
        <v>4.413803999999999</v>
      </c>
      <c r="Q86" s="7">
        <f t="shared" ref="Q86" si="470">1.8456*F86-3.1347</f>
        <v>4.4691720000000004</v>
      </c>
      <c r="R86" s="7">
        <f t="shared" ref="R86" si="471">1.8456*G86-3.1347</f>
        <v>4.4507159999999999</v>
      </c>
      <c r="S86" s="7">
        <f t="shared" ref="S86" si="472">1.8456*H86-3.1347</f>
        <v>4.4322599999999994</v>
      </c>
      <c r="T86" s="7">
        <f t="shared" ref="T86" si="473">1.8456*I86-3.1347</f>
        <v>4.4322599999999994</v>
      </c>
      <c r="U86" s="7">
        <f t="shared" ref="U86" si="474">1.8456*J86-3.1347</f>
        <v>4.4322599999999994</v>
      </c>
    </row>
    <row r="87" spans="1:24" x14ac:dyDescent="0.2">
      <c r="B87" s="1" t="s">
        <v>420</v>
      </c>
      <c r="C87" s="1">
        <v>4.38</v>
      </c>
      <c r="D87" s="1">
        <v>4.41</v>
      </c>
      <c r="E87" s="1">
        <v>4.33</v>
      </c>
      <c r="F87" s="1">
        <v>4.38</v>
      </c>
      <c r="G87" s="1">
        <v>4.3499999999999996</v>
      </c>
      <c r="H87" s="1">
        <v>4.3</v>
      </c>
      <c r="I87" s="1">
        <v>4.33</v>
      </c>
      <c r="J87" s="1">
        <v>4.3499999999999996</v>
      </c>
      <c r="M87" s="1" t="s">
        <v>420</v>
      </c>
      <c r="N87" s="7">
        <f>1.2696*C87-0.8809</f>
        <v>4.6799479999999996</v>
      </c>
      <c r="O87" s="7">
        <f t="shared" ref="O87" si="475">1.2696*D87-0.8809</f>
        <v>4.7180359999999997</v>
      </c>
      <c r="P87" s="7">
        <f t="shared" ref="P87" si="476">1.2696*E87-0.8809</f>
        <v>4.6164680000000011</v>
      </c>
      <c r="Q87" s="7">
        <f t="shared" ref="Q87" si="477">1.2696*F87-0.8809</f>
        <v>4.6799479999999996</v>
      </c>
      <c r="R87" s="7">
        <f t="shared" ref="R87" si="478">1.2696*G87-0.8809</f>
        <v>4.6418599999999994</v>
      </c>
      <c r="S87" s="7">
        <f t="shared" ref="S87" si="479">1.2696*H87-0.8809</f>
        <v>4.5783799999999992</v>
      </c>
      <c r="T87" s="7">
        <f t="shared" ref="T87" si="480">1.2696*I87-0.8809</f>
        <v>4.6164680000000011</v>
      </c>
      <c r="U87" s="7">
        <f t="shared" ref="U87" si="481">1.2696*J87-0.8809</f>
        <v>4.6418599999999994</v>
      </c>
      <c r="W87" s="7"/>
      <c r="X87" s="10"/>
    </row>
    <row r="88" spans="1:24" x14ac:dyDescent="0.2">
      <c r="B88" s="1" t="s">
        <v>421</v>
      </c>
      <c r="C88" s="1">
        <v>4.7699999999999996</v>
      </c>
      <c r="D88" s="1">
        <v>4.78</v>
      </c>
      <c r="E88" s="1">
        <v>4.6500000000000004</v>
      </c>
      <c r="F88" s="1">
        <v>4.78</v>
      </c>
      <c r="G88" s="1">
        <v>4.72</v>
      </c>
      <c r="H88" s="1">
        <v>4.62</v>
      </c>
      <c r="I88" s="1">
        <v>4.7</v>
      </c>
      <c r="J88" s="1">
        <v>4.71</v>
      </c>
      <c r="M88" s="1" t="s">
        <v>421</v>
      </c>
      <c r="N88" s="7">
        <f>1.0577*C88-0.1066</f>
        <v>4.9386289999999997</v>
      </c>
      <c r="O88" s="7">
        <f t="shared" ref="O88" si="482">1.0577*D88-0.1066</f>
        <v>4.9492060000000002</v>
      </c>
      <c r="P88" s="7">
        <f t="shared" ref="P88" si="483">1.0577*E88-0.1066</f>
        <v>4.8117050000000008</v>
      </c>
      <c r="Q88" s="7">
        <f t="shared" ref="Q88" si="484">1.0577*F88-0.1066</f>
        <v>4.9492060000000002</v>
      </c>
      <c r="R88" s="7">
        <f t="shared" ref="R88" si="485">1.0577*G88-0.1066</f>
        <v>4.8857439999999999</v>
      </c>
      <c r="S88" s="7">
        <f t="shared" ref="S88" si="486">1.0577*H88-0.1066</f>
        <v>4.7799740000000002</v>
      </c>
      <c r="T88" s="7">
        <f t="shared" ref="T88" si="487">1.0577*I88-0.1066</f>
        <v>4.8645900000000006</v>
      </c>
      <c r="U88" s="7">
        <f t="shared" ref="U88" si="488">1.0577*J88-0.1066</f>
        <v>4.8751670000000003</v>
      </c>
    </row>
    <row r="89" spans="1:24" x14ac:dyDescent="0.2">
      <c r="B89" s="1"/>
      <c r="N89" s="7"/>
      <c r="O89" s="7"/>
      <c r="P89" s="7"/>
      <c r="Q89" s="7"/>
      <c r="R89" s="7"/>
      <c r="S89" s="7"/>
      <c r="T89" s="7"/>
      <c r="U89" s="7"/>
    </row>
    <row r="90" spans="1:24" x14ac:dyDescent="0.2">
      <c r="N90" s="7"/>
      <c r="O90" s="7"/>
      <c r="P90" s="7"/>
      <c r="Q90" s="7"/>
      <c r="R90" s="7"/>
      <c r="S90" s="7"/>
      <c r="T90" s="7"/>
      <c r="U90" s="7"/>
      <c r="W90" s="7"/>
      <c r="X90" s="10"/>
    </row>
    <row r="91" spans="1:24" x14ac:dyDescent="0.2">
      <c r="B91" s="1"/>
      <c r="C91" s="1" t="s">
        <v>426</v>
      </c>
      <c r="D91" s="1"/>
      <c r="E91" s="1"/>
      <c r="F91" s="1"/>
      <c r="G91" s="1"/>
      <c r="H91" s="1"/>
      <c r="I91" s="1"/>
      <c r="J91" s="1"/>
    </row>
    <row r="92" spans="1:24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1:24" x14ac:dyDescent="0.2">
      <c r="B93" s="1"/>
      <c r="C93" s="1" t="s">
        <v>90</v>
      </c>
      <c r="D93" s="1" t="s">
        <v>91</v>
      </c>
      <c r="E93" s="1" t="s">
        <v>92</v>
      </c>
      <c r="F93" s="1" t="s">
        <v>93</v>
      </c>
      <c r="G93" s="1" t="s">
        <v>94</v>
      </c>
      <c r="H93" s="1" t="s">
        <v>95</v>
      </c>
      <c r="I93" s="1" t="s">
        <v>96</v>
      </c>
      <c r="J93" s="1" t="s">
        <v>97</v>
      </c>
    </row>
    <row r="94" spans="1:24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1:24" x14ac:dyDescent="0.2">
      <c r="B95" s="1" t="s">
        <v>333</v>
      </c>
      <c r="C95" s="1" t="s">
        <v>108</v>
      </c>
      <c r="D95" s="1"/>
      <c r="E95" s="1"/>
      <c r="F95" s="1"/>
      <c r="G95" s="1"/>
      <c r="H95" s="1"/>
      <c r="I95" s="1"/>
      <c r="J95" s="1"/>
    </row>
    <row r="96" spans="1:24" x14ac:dyDescent="0.2">
      <c r="B96" s="1">
        <v>16</v>
      </c>
      <c r="C96" s="1"/>
      <c r="D96" s="1"/>
      <c r="E96" s="1"/>
      <c r="F96" s="1"/>
      <c r="G96" s="1"/>
      <c r="H96" s="1">
        <v>4.59</v>
      </c>
      <c r="I96" s="1">
        <v>4.5</v>
      </c>
      <c r="J96" s="1">
        <v>4.46</v>
      </c>
    </row>
    <row r="97" spans="2:10" x14ac:dyDescent="0.2">
      <c r="B97" s="1">
        <v>50</v>
      </c>
      <c r="C97" s="1"/>
      <c r="D97" s="1"/>
      <c r="E97" s="1"/>
      <c r="F97" s="1"/>
      <c r="G97" s="1"/>
      <c r="H97" s="1">
        <v>5.1100000000000003</v>
      </c>
      <c r="I97" s="1">
        <v>4.93</v>
      </c>
      <c r="J97" s="1">
        <v>4.91</v>
      </c>
    </row>
    <row r="98" spans="2:10" x14ac:dyDescent="0.2">
      <c r="B98" s="1">
        <v>84</v>
      </c>
      <c r="C98" s="1"/>
      <c r="D98" s="1"/>
      <c r="E98" s="1"/>
      <c r="F98" s="1"/>
      <c r="G98" s="1"/>
      <c r="H98" s="1">
        <v>5.69</v>
      </c>
      <c r="I98" s="1">
        <v>5.41</v>
      </c>
      <c r="J98" s="1">
        <v>5.38</v>
      </c>
    </row>
    <row r="99" spans="2:10" x14ac:dyDescent="0.2">
      <c r="B99" s="1" t="s">
        <v>329</v>
      </c>
      <c r="C99" s="1"/>
      <c r="D99" s="1"/>
      <c r="E99" s="1"/>
      <c r="F99" s="1"/>
      <c r="G99" s="1"/>
      <c r="H99" s="1" t="s">
        <v>334</v>
      </c>
      <c r="I99" s="1" t="s">
        <v>336</v>
      </c>
      <c r="J99" s="1" t="s">
        <v>338</v>
      </c>
    </row>
    <row r="100" spans="2:10" x14ac:dyDescent="0.2">
      <c r="B100" s="1" t="s">
        <v>330</v>
      </c>
      <c r="C100" s="1"/>
      <c r="D100" s="1"/>
      <c r="E100" s="1"/>
      <c r="F100" s="1"/>
      <c r="G100" s="1"/>
      <c r="H100" s="1" t="s">
        <v>335</v>
      </c>
      <c r="I100" s="1" t="s">
        <v>337</v>
      </c>
      <c r="J100" s="1" t="s">
        <v>339</v>
      </c>
    </row>
    <row r="101" spans="2:10" x14ac:dyDescent="0.2">
      <c r="B101" s="1" t="s">
        <v>331</v>
      </c>
      <c r="C101" s="1"/>
      <c r="D101" s="1"/>
      <c r="E101" s="1"/>
      <c r="F101" s="1"/>
      <c r="G101" s="1"/>
      <c r="H101" s="1">
        <v>-0.04</v>
      </c>
      <c r="I101" s="1">
        <v>-7.0000000000000007E-2</v>
      </c>
      <c r="J101" s="1">
        <v>-0.04</v>
      </c>
    </row>
    <row r="102" spans="2:10" x14ac:dyDescent="0.2">
      <c r="B102" s="1" t="s">
        <v>332</v>
      </c>
      <c r="C102" s="1"/>
      <c r="D102" s="1"/>
      <c r="E102" s="1"/>
      <c r="F102" s="1"/>
      <c r="G102" s="1"/>
      <c r="H102" s="1">
        <v>0.91</v>
      </c>
      <c r="I102" s="1">
        <v>1.02</v>
      </c>
      <c r="J102" s="1">
        <v>1.05</v>
      </c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 t="s">
        <v>333</v>
      </c>
      <c r="C104" s="1" t="s">
        <v>109</v>
      </c>
      <c r="D104" s="1"/>
      <c r="E104" s="1"/>
      <c r="F104" s="1"/>
      <c r="G104" s="1"/>
      <c r="H104" s="1"/>
      <c r="I104" s="1"/>
      <c r="J104" s="1"/>
    </row>
    <row r="105" spans="2:10" x14ac:dyDescent="0.2">
      <c r="B105" s="1">
        <v>16</v>
      </c>
      <c r="C105" s="1"/>
      <c r="D105" s="1"/>
      <c r="E105" s="1"/>
      <c r="F105" s="1"/>
      <c r="G105" s="1"/>
      <c r="H105" s="1">
        <v>4.45</v>
      </c>
      <c r="I105" s="1">
        <v>4.47</v>
      </c>
      <c r="J105" s="1">
        <v>4.5599999999999996</v>
      </c>
    </row>
    <row r="106" spans="2:10" x14ac:dyDescent="0.2">
      <c r="B106" s="1">
        <v>50</v>
      </c>
      <c r="C106" s="1"/>
      <c r="D106" s="1"/>
      <c r="E106" s="1"/>
      <c r="F106" s="1"/>
      <c r="G106" s="1"/>
      <c r="H106" s="1">
        <v>4.88</v>
      </c>
      <c r="I106" s="1">
        <v>4.92</v>
      </c>
      <c r="J106" s="1">
        <v>5.13</v>
      </c>
    </row>
    <row r="107" spans="2:10" x14ac:dyDescent="0.2">
      <c r="B107" s="1">
        <v>84</v>
      </c>
      <c r="C107" s="1"/>
      <c r="D107" s="1"/>
      <c r="E107" s="1"/>
      <c r="F107" s="1"/>
      <c r="G107" s="1"/>
      <c r="H107" s="1">
        <v>5.37</v>
      </c>
      <c r="I107" s="1">
        <v>5.32</v>
      </c>
      <c r="J107" s="1">
        <v>5.69</v>
      </c>
    </row>
    <row r="108" spans="2:10" x14ac:dyDescent="0.2">
      <c r="B108" s="1" t="s">
        <v>329</v>
      </c>
      <c r="C108" s="1"/>
      <c r="D108" s="1"/>
      <c r="E108" s="1"/>
      <c r="F108" s="1"/>
      <c r="G108" s="1"/>
      <c r="H108" s="1" t="s">
        <v>340</v>
      </c>
      <c r="I108" s="1" t="s">
        <v>342</v>
      </c>
      <c r="J108" s="1" t="s">
        <v>334</v>
      </c>
    </row>
    <row r="109" spans="2:10" x14ac:dyDescent="0.2">
      <c r="B109" s="1" t="s">
        <v>330</v>
      </c>
      <c r="C109" s="1"/>
      <c r="D109" s="1"/>
      <c r="E109" s="1"/>
      <c r="F109" s="1"/>
      <c r="G109" s="1"/>
      <c r="H109" s="1" t="s">
        <v>341</v>
      </c>
      <c r="I109" s="1" t="s">
        <v>343</v>
      </c>
      <c r="J109" s="1" t="s">
        <v>344</v>
      </c>
    </row>
    <row r="110" spans="2:10" x14ac:dyDescent="0.2">
      <c r="B110" s="1" t="s">
        <v>331</v>
      </c>
      <c r="C110" s="1"/>
      <c r="D110" s="1"/>
      <c r="E110" s="1"/>
      <c r="F110" s="1"/>
      <c r="G110" s="1"/>
      <c r="H110" s="1">
        <v>-0.04</v>
      </c>
      <c r="I110" s="1">
        <v>0.03</v>
      </c>
      <c r="J110" s="1">
        <v>0</v>
      </c>
    </row>
    <row r="111" spans="2:10" x14ac:dyDescent="0.2">
      <c r="B111" s="1" t="s">
        <v>332</v>
      </c>
      <c r="C111" s="1"/>
      <c r="D111" s="1"/>
      <c r="E111" s="1"/>
      <c r="F111" s="1"/>
      <c r="G111" s="1"/>
      <c r="H111" s="1">
        <v>0.86</v>
      </c>
      <c r="I111" s="1">
        <v>0.98</v>
      </c>
      <c r="J111" s="1">
        <v>0.9</v>
      </c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 t="s">
        <v>333</v>
      </c>
      <c r="C113" s="1" t="s">
        <v>110</v>
      </c>
      <c r="D113" s="1"/>
      <c r="E113" s="1"/>
      <c r="F113" s="1"/>
      <c r="G113" s="1"/>
      <c r="H113" s="1"/>
      <c r="I113" s="1"/>
      <c r="J113" s="1"/>
    </row>
    <row r="114" spans="2:10" x14ac:dyDescent="0.2">
      <c r="B114" s="1">
        <v>16</v>
      </c>
      <c r="C114" s="1"/>
      <c r="D114" s="1"/>
      <c r="E114" s="1"/>
      <c r="F114" s="1"/>
      <c r="G114" s="1">
        <v>4.5</v>
      </c>
      <c r="H114" s="1">
        <v>4.3499999999999996</v>
      </c>
      <c r="I114" s="1">
        <v>4.4000000000000004</v>
      </c>
      <c r="J114" s="1">
        <v>4.34</v>
      </c>
    </row>
    <row r="115" spans="2:10" x14ac:dyDescent="0.2">
      <c r="B115" s="1">
        <v>50</v>
      </c>
      <c r="C115" s="1"/>
      <c r="D115" s="1"/>
      <c r="E115" s="1"/>
      <c r="F115" s="1"/>
      <c r="G115" s="1">
        <v>5.07</v>
      </c>
      <c r="H115" s="1">
        <v>4.76</v>
      </c>
      <c r="I115" s="1">
        <v>4.8499999999999996</v>
      </c>
      <c r="J115" s="1">
        <v>4.7300000000000004</v>
      </c>
    </row>
    <row r="116" spans="2:10" x14ac:dyDescent="0.2">
      <c r="B116" s="1">
        <v>84</v>
      </c>
      <c r="C116" s="1"/>
      <c r="D116" s="1"/>
      <c r="E116" s="1"/>
      <c r="F116" s="1"/>
      <c r="G116" s="1">
        <v>5.64</v>
      </c>
      <c r="H116" s="1">
        <v>5.21</v>
      </c>
      <c r="I116" s="1">
        <v>5.26</v>
      </c>
      <c r="J116" s="1">
        <v>5.15</v>
      </c>
    </row>
    <row r="117" spans="2:10" x14ac:dyDescent="0.2">
      <c r="B117" s="1" t="s">
        <v>329</v>
      </c>
      <c r="C117" s="1"/>
      <c r="D117" s="1"/>
      <c r="E117" s="1"/>
      <c r="F117" s="1"/>
      <c r="G117" s="1" t="s">
        <v>345</v>
      </c>
      <c r="H117" s="1" t="s">
        <v>347</v>
      </c>
      <c r="I117" s="1" t="s">
        <v>349</v>
      </c>
      <c r="J117" s="1" t="s">
        <v>350</v>
      </c>
    </row>
    <row r="118" spans="2:10" x14ac:dyDescent="0.2">
      <c r="B118" s="1" t="s">
        <v>330</v>
      </c>
      <c r="C118" s="1"/>
      <c r="D118" s="1"/>
      <c r="E118" s="1"/>
      <c r="F118" s="1"/>
      <c r="G118" s="1" t="s">
        <v>346</v>
      </c>
      <c r="H118" s="1" t="s">
        <v>348</v>
      </c>
      <c r="I118" s="1" t="s">
        <v>341</v>
      </c>
      <c r="J118" s="1" t="s">
        <v>351</v>
      </c>
    </row>
    <row r="119" spans="2:10" x14ac:dyDescent="0.2">
      <c r="B119" s="1" t="s">
        <v>331</v>
      </c>
      <c r="C119" s="1"/>
      <c r="D119" s="1"/>
      <c r="E119" s="1"/>
      <c r="F119" s="1"/>
      <c r="G119" s="1">
        <v>-0.03</v>
      </c>
      <c r="H119" s="1">
        <v>-0.06</v>
      </c>
      <c r="I119" s="1">
        <v>-0.01</v>
      </c>
      <c r="J119" s="1">
        <v>-7.0000000000000007E-2</v>
      </c>
    </row>
    <row r="120" spans="2:10" x14ac:dyDescent="0.2">
      <c r="B120" s="1" t="s">
        <v>332</v>
      </c>
      <c r="C120" s="1"/>
      <c r="D120" s="1"/>
      <c r="E120" s="1"/>
      <c r="F120" s="1"/>
      <c r="G120" s="1">
        <v>0.99</v>
      </c>
      <c r="H120" s="1">
        <v>0.93</v>
      </c>
      <c r="I120" s="1">
        <v>1.06</v>
      </c>
      <c r="J120" s="1">
        <v>1.03</v>
      </c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 t="s">
        <v>333</v>
      </c>
      <c r="C122" s="1" t="s">
        <v>111</v>
      </c>
      <c r="D122" s="1"/>
      <c r="E122" s="1"/>
      <c r="F122" s="1"/>
      <c r="G122" s="1"/>
      <c r="H122" s="1"/>
      <c r="I122" s="1"/>
      <c r="J122" s="1"/>
    </row>
    <row r="123" spans="2:10" x14ac:dyDescent="0.2">
      <c r="B123" s="1">
        <v>16</v>
      </c>
      <c r="C123" s="1"/>
      <c r="D123" s="1"/>
      <c r="E123" s="1"/>
      <c r="F123" s="1"/>
      <c r="G123" s="1">
        <v>4.4800000000000004</v>
      </c>
      <c r="H123" s="1">
        <v>4.3499999999999996</v>
      </c>
      <c r="I123" s="1">
        <v>4.34</v>
      </c>
      <c r="J123" s="1">
        <v>4.33</v>
      </c>
    </row>
    <row r="124" spans="2:10" x14ac:dyDescent="0.2">
      <c r="B124" s="1">
        <v>50</v>
      </c>
      <c r="C124" s="1"/>
      <c r="D124" s="1"/>
      <c r="E124" s="1"/>
      <c r="F124" s="1"/>
      <c r="G124" s="1">
        <v>4.95</v>
      </c>
      <c r="H124" s="1">
        <v>4.74</v>
      </c>
      <c r="I124" s="1">
        <v>4.7699999999999996</v>
      </c>
      <c r="J124" s="1">
        <v>4.6900000000000004</v>
      </c>
    </row>
    <row r="125" spans="2:10" x14ac:dyDescent="0.2">
      <c r="B125" s="1">
        <v>84</v>
      </c>
      <c r="C125" s="1"/>
      <c r="D125" s="1"/>
      <c r="E125" s="1"/>
      <c r="F125" s="1"/>
      <c r="G125" s="1">
        <v>5.46</v>
      </c>
      <c r="H125" s="1">
        <v>5.16</v>
      </c>
      <c r="I125" s="1">
        <v>5.17</v>
      </c>
      <c r="J125" s="1">
        <v>5.0599999999999996</v>
      </c>
    </row>
    <row r="126" spans="2:10" x14ac:dyDescent="0.2">
      <c r="B126" s="1" t="s">
        <v>329</v>
      </c>
      <c r="C126" s="1"/>
      <c r="D126" s="1"/>
      <c r="E126" s="1"/>
      <c r="F126" s="1"/>
      <c r="G126" s="1" t="s">
        <v>352</v>
      </c>
      <c r="H126" s="1" t="s">
        <v>354</v>
      </c>
      <c r="I126" s="1" t="s">
        <v>356</v>
      </c>
      <c r="J126" s="1" t="s">
        <v>357</v>
      </c>
    </row>
    <row r="127" spans="2:10" x14ac:dyDescent="0.2">
      <c r="B127" s="1" t="s">
        <v>330</v>
      </c>
      <c r="C127" s="1"/>
      <c r="D127" s="1"/>
      <c r="E127" s="1"/>
      <c r="F127" s="1"/>
      <c r="G127" s="1" t="s">
        <v>353</v>
      </c>
      <c r="H127" s="1" t="s">
        <v>355</v>
      </c>
      <c r="I127" s="1" t="s">
        <v>351</v>
      </c>
      <c r="J127" s="1" t="s">
        <v>358</v>
      </c>
    </row>
    <row r="128" spans="2:10" x14ac:dyDescent="0.2">
      <c r="B128" s="1" t="s">
        <v>331</v>
      </c>
      <c r="C128" s="1"/>
      <c r="D128" s="1"/>
      <c r="E128" s="1"/>
      <c r="F128" s="1"/>
      <c r="G128" s="1">
        <v>-0.02</v>
      </c>
      <c r="H128" s="1">
        <v>-0.04</v>
      </c>
      <c r="I128" s="1">
        <v>-0.01</v>
      </c>
      <c r="J128" s="1">
        <v>-0.02</v>
      </c>
    </row>
    <row r="129" spans="2:10" x14ac:dyDescent="0.2">
      <c r="B129" s="1" t="s">
        <v>332</v>
      </c>
      <c r="C129" s="1"/>
      <c r="D129" s="1"/>
      <c r="E129" s="1"/>
      <c r="F129" s="1"/>
      <c r="G129" s="1">
        <v>0.91</v>
      </c>
      <c r="H129" s="1">
        <v>0.9</v>
      </c>
      <c r="I129" s="1">
        <v>0.99</v>
      </c>
      <c r="J129" s="1">
        <v>0.97</v>
      </c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 t="s">
        <v>333</v>
      </c>
      <c r="C131" s="1" t="s">
        <v>112</v>
      </c>
      <c r="D131" s="1"/>
      <c r="E131" s="1"/>
      <c r="F131" s="1"/>
      <c r="G131" s="1"/>
      <c r="H131" s="1"/>
      <c r="I131" s="1"/>
      <c r="J131" s="1"/>
    </row>
    <row r="132" spans="2:10" x14ac:dyDescent="0.2">
      <c r="B132" s="1">
        <v>16</v>
      </c>
      <c r="C132" s="1"/>
      <c r="D132" s="1"/>
      <c r="E132" s="1"/>
      <c r="F132" s="1"/>
      <c r="G132" s="1">
        <v>4.3899999999999997</v>
      </c>
      <c r="H132" s="1">
        <v>4.3</v>
      </c>
      <c r="I132" s="1">
        <v>4.38</v>
      </c>
      <c r="J132" s="1">
        <v>4.3</v>
      </c>
    </row>
    <row r="133" spans="2:10" x14ac:dyDescent="0.2">
      <c r="B133" s="1">
        <v>50</v>
      </c>
      <c r="C133" s="1"/>
      <c r="D133" s="1"/>
      <c r="E133" s="1"/>
      <c r="F133" s="1"/>
      <c r="G133" s="1">
        <v>4.92</v>
      </c>
      <c r="H133" s="1">
        <v>4.68</v>
      </c>
      <c r="I133" s="1">
        <v>4.78</v>
      </c>
      <c r="J133" s="1">
        <v>4.6900000000000004</v>
      </c>
    </row>
    <row r="134" spans="2:10" x14ac:dyDescent="0.2">
      <c r="B134" s="1">
        <v>84</v>
      </c>
      <c r="C134" s="1"/>
      <c r="D134" s="1"/>
      <c r="E134" s="1"/>
      <c r="F134" s="1"/>
      <c r="G134" s="1">
        <v>5.52</v>
      </c>
      <c r="H134" s="1">
        <v>5.0999999999999996</v>
      </c>
      <c r="I134" s="1">
        <v>5.27</v>
      </c>
      <c r="J134" s="1">
        <v>5.14</v>
      </c>
    </row>
    <row r="135" spans="2:10" x14ac:dyDescent="0.2">
      <c r="B135" s="1" t="s">
        <v>329</v>
      </c>
      <c r="C135" s="1"/>
      <c r="D135" s="1"/>
      <c r="E135" s="1"/>
      <c r="F135" s="1"/>
      <c r="G135" s="1" t="s">
        <v>359</v>
      </c>
      <c r="H135" s="1" t="s">
        <v>357</v>
      </c>
      <c r="I135" s="1" t="s">
        <v>361</v>
      </c>
      <c r="J135" s="1" t="s">
        <v>363</v>
      </c>
    </row>
    <row r="136" spans="2:10" x14ac:dyDescent="0.2">
      <c r="B136" s="1" t="s">
        <v>330</v>
      </c>
      <c r="C136" s="1"/>
      <c r="D136" s="1"/>
      <c r="E136" s="1"/>
      <c r="F136" s="1"/>
      <c r="G136" s="1" t="s">
        <v>344</v>
      </c>
      <c r="H136" s="1" t="s">
        <v>360</v>
      </c>
      <c r="I136" s="1" t="s">
        <v>362</v>
      </c>
      <c r="J136" s="1" t="s">
        <v>348</v>
      </c>
    </row>
    <row r="137" spans="2:10" x14ac:dyDescent="0.2">
      <c r="B137" s="1" t="s">
        <v>331</v>
      </c>
      <c r="C137" s="1"/>
      <c r="D137" s="1"/>
      <c r="E137" s="1"/>
      <c r="F137" s="1"/>
      <c r="G137" s="1">
        <v>-0.11</v>
      </c>
      <c r="H137" s="1">
        <v>-0.1</v>
      </c>
      <c r="I137" s="1">
        <v>-0.12</v>
      </c>
      <c r="J137" s="1">
        <v>-0.12</v>
      </c>
    </row>
    <row r="138" spans="2:10" x14ac:dyDescent="0.2">
      <c r="B138" s="1" t="s">
        <v>332</v>
      </c>
      <c r="C138" s="1"/>
      <c r="D138" s="1"/>
      <c r="E138" s="1"/>
      <c r="F138" s="1"/>
      <c r="G138" s="1">
        <v>0.97</v>
      </c>
      <c r="H138" s="1">
        <v>0.98</v>
      </c>
      <c r="I138" s="1">
        <v>1.04</v>
      </c>
      <c r="J138" s="1">
        <v>1</v>
      </c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 t="s">
        <v>333</v>
      </c>
      <c r="C140" s="1" t="s">
        <v>113</v>
      </c>
      <c r="D140" s="1"/>
      <c r="E140" s="1"/>
      <c r="F140" s="1"/>
      <c r="G140" s="1"/>
      <c r="H140" s="1"/>
      <c r="I140" s="1"/>
      <c r="J140" s="1"/>
    </row>
    <row r="141" spans="2:10" x14ac:dyDescent="0.2">
      <c r="B141" s="1">
        <v>16</v>
      </c>
      <c r="C141" s="1"/>
      <c r="D141" s="1">
        <v>4.3099999999999996</v>
      </c>
      <c r="E141" s="1">
        <v>4.3</v>
      </c>
      <c r="F141" s="1">
        <v>4.3499999999999996</v>
      </c>
      <c r="G141" s="1">
        <v>4.3499999999999996</v>
      </c>
      <c r="H141" s="1">
        <v>4.2699999999999996</v>
      </c>
      <c r="I141" s="1">
        <v>4.29</v>
      </c>
      <c r="J141" s="1">
        <v>4.26</v>
      </c>
    </row>
    <row r="142" spans="2:10" x14ac:dyDescent="0.2">
      <c r="B142" s="1">
        <v>50</v>
      </c>
      <c r="C142" s="1"/>
      <c r="D142" s="1">
        <v>4.72</v>
      </c>
      <c r="E142" s="1">
        <v>4.67</v>
      </c>
      <c r="F142" s="1">
        <v>4.7699999999999996</v>
      </c>
      <c r="G142" s="1">
        <v>4.8499999999999996</v>
      </c>
      <c r="H142" s="1">
        <v>4.6100000000000003</v>
      </c>
      <c r="I142" s="1">
        <v>4.7</v>
      </c>
      <c r="J142" s="1">
        <v>4.58</v>
      </c>
    </row>
    <row r="143" spans="2:10" x14ac:dyDescent="0.2">
      <c r="B143" s="1">
        <v>84</v>
      </c>
      <c r="C143" s="1"/>
      <c r="D143" s="1">
        <v>5.2</v>
      </c>
      <c r="E143" s="1">
        <v>5.1100000000000003</v>
      </c>
      <c r="F143" s="1">
        <v>5.3</v>
      </c>
      <c r="G143" s="1">
        <v>5.36</v>
      </c>
      <c r="H143" s="1">
        <v>5.01</v>
      </c>
      <c r="I143" s="1">
        <v>5.21</v>
      </c>
      <c r="J143" s="1">
        <v>4.93</v>
      </c>
    </row>
    <row r="144" spans="2:10" x14ac:dyDescent="0.2">
      <c r="B144" s="1" t="s">
        <v>329</v>
      </c>
      <c r="C144" s="1"/>
      <c r="D144" s="1" t="s">
        <v>350</v>
      </c>
      <c r="E144" s="1" t="s">
        <v>357</v>
      </c>
      <c r="F144" s="1" t="s">
        <v>361</v>
      </c>
      <c r="G144" s="1" t="s">
        <v>364</v>
      </c>
      <c r="H144" s="1" t="s">
        <v>366</v>
      </c>
      <c r="I144" s="1" t="s">
        <v>368</v>
      </c>
      <c r="J144" s="1" t="s">
        <v>369</v>
      </c>
    </row>
    <row r="145" spans="2:10" x14ac:dyDescent="0.2">
      <c r="B145" s="1" t="s">
        <v>330</v>
      </c>
      <c r="C145" s="1"/>
      <c r="D145" s="1" t="s">
        <v>343</v>
      </c>
      <c r="E145" s="1" t="s">
        <v>351</v>
      </c>
      <c r="F145" s="1" t="s">
        <v>339</v>
      </c>
      <c r="G145" s="1" t="s">
        <v>365</v>
      </c>
      <c r="H145" s="1" t="s">
        <v>367</v>
      </c>
      <c r="I145" s="1" t="s">
        <v>343</v>
      </c>
      <c r="J145" s="1" t="s">
        <v>370</v>
      </c>
    </row>
    <row r="146" spans="2:10" x14ac:dyDescent="0.2">
      <c r="B146" s="1" t="s">
        <v>331</v>
      </c>
      <c r="C146" s="1"/>
      <c r="D146" s="1">
        <v>-0.09</v>
      </c>
      <c r="E146" s="1">
        <v>-0.14000000000000001</v>
      </c>
      <c r="F146" s="1">
        <v>-0.15</v>
      </c>
      <c r="G146" s="1">
        <v>-0.05</v>
      </c>
      <c r="H146" s="1">
        <v>-0.13</v>
      </c>
      <c r="I146" s="1">
        <v>-0.13</v>
      </c>
      <c r="J146" s="1">
        <v>-0.08</v>
      </c>
    </row>
    <row r="147" spans="2:10" x14ac:dyDescent="0.2">
      <c r="B147" s="1" t="s">
        <v>332</v>
      </c>
      <c r="C147" s="1"/>
      <c r="D147" s="1">
        <v>0.92</v>
      </c>
      <c r="E147" s="1">
        <v>1.01</v>
      </c>
      <c r="F147" s="1">
        <v>0.96</v>
      </c>
      <c r="G147" s="1">
        <v>0.89</v>
      </c>
      <c r="H147" s="1">
        <v>1</v>
      </c>
      <c r="I147" s="1">
        <v>0.89</v>
      </c>
      <c r="J147" s="1">
        <v>1</v>
      </c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 t="s">
        <v>333</v>
      </c>
      <c r="C149" s="1" t="s">
        <v>114</v>
      </c>
      <c r="D149" s="1"/>
      <c r="E149" s="1"/>
      <c r="F149" s="1"/>
      <c r="G149" s="1"/>
      <c r="H149" s="1"/>
      <c r="I149" s="1"/>
      <c r="J149" s="1"/>
    </row>
    <row r="150" spans="2:10" x14ac:dyDescent="0.2">
      <c r="B150" s="1">
        <v>16</v>
      </c>
      <c r="C150" s="1"/>
      <c r="D150" s="1">
        <v>4.37</v>
      </c>
      <c r="E150" s="1">
        <v>4.2699999999999996</v>
      </c>
      <c r="F150" s="1">
        <v>4.2699999999999996</v>
      </c>
      <c r="G150" s="1">
        <v>4.32</v>
      </c>
      <c r="H150" s="1">
        <v>4.2699999999999996</v>
      </c>
      <c r="I150" s="1">
        <v>4.26</v>
      </c>
      <c r="J150" s="1">
        <v>4.21</v>
      </c>
    </row>
    <row r="151" spans="2:10" x14ac:dyDescent="0.2">
      <c r="B151" s="1">
        <v>50</v>
      </c>
      <c r="C151" s="1"/>
      <c r="D151" s="1">
        <v>4.82</v>
      </c>
      <c r="E151" s="1">
        <v>4.6500000000000004</v>
      </c>
      <c r="F151" s="1">
        <v>4.68</v>
      </c>
      <c r="G151" s="1">
        <v>4.7</v>
      </c>
      <c r="H151" s="1">
        <v>4.6100000000000003</v>
      </c>
      <c r="I151" s="1">
        <v>4.63</v>
      </c>
      <c r="J151" s="1">
        <v>4.5199999999999996</v>
      </c>
    </row>
    <row r="152" spans="2:10" x14ac:dyDescent="0.2">
      <c r="B152" s="1">
        <v>84</v>
      </c>
      <c r="C152" s="1"/>
      <c r="D152" s="1">
        <v>5.34</v>
      </c>
      <c r="E152" s="1">
        <v>5.09</v>
      </c>
      <c r="F152" s="1">
        <v>5.12</v>
      </c>
      <c r="G152" s="1">
        <v>5.22</v>
      </c>
      <c r="H152" s="1">
        <v>5.07</v>
      </c>
      <c r="I152" s="1">
        <v>5.07</v>
      </c>
      <c r="J152" s="1">
        <v>4.8499999999999996</v>
      </c>
    </row>
    <row r="153" spans="2:10" x14ac:dyDescent="0.2">
      <c r="B153" s="1" t="s">
        <v>329</v>
      </c>
      <c r="C153" s="1"/>
      <c r="D153" s="1" t="s">
        <v>349</v>
      </c>
      <c r="E153" s="1" t="s">
        <v>372</v>
      </c>
      <c r="F153" s="1" t="s">
        <v>357</v>
      </c>
      <c r="G153" s="1" t="s">
        <v>350</v>
      </c>
      <c r="H153" s="1" t="s">
        <v>373</v>
      </c>
      <c r="I153" s="1" t="s">
        <v>374</v>
      </c>
      <c r="J153" s="1" t="s">
        <v>375</v>
      </c>
    </row>
    <row r="154" spans="2:10" x14ac:dyDescent="0.2">
      <c r="B154" s="1" t="s">
        <v>330</v>
      </c>
      <c r="C154" s="1"/>
      <c r="D154" s="1" t="s">
        <v>337</v>
      </c>
      <c r="E154" s="1" t="s">
        <v>355</v>
      </c>
      <c r="F154" s="1" t="s">
        <v>348</v>
      </c>
      <c r="G154" s="1" t="s">
        <v>343</v>
      </c>
      <c r="H154" s="1" t="s">
        <v>351</v>
      </c>
      <c r="I154" s="1" t="s">
        <v>355</v>
      </c>
      <c r="J154" s="1" t="s">
        <v>376</v>
      </c>
    </row>
    <row r="155" spans="2:10" x14ac:dyDescent="0.2">
      <c r="B155" s="1" t="s">
        <v>331</v>
      </c>
      <c r="C155" s="1"/>
      <c r="D155" s="1">
        <v>-7.0000000000000007E-2</v>
      </c>
      <c r="E155" s="1">
        <v>-0.11</v>
      </c>
      <c r="F155" s="1">
        <v>-0.11</v>
      </c>
      <c r="G155" s="1">
        <v>-0.17</v>
      </c>
      <c r="H155" s="1">
        <v>-0.21</v>
      </c>
      <c r="I155" s="1">
        <v>-0.12</v>
      </c>
      <c r="J155" s="1">
        <v>-7.0000000000000007E-2</v>
      </c>
    </row>
    <row r="156" spans="2:10" x14ac:dyDescent="0.2">
      <c r="B156" s="1" t="s">
        <v>332</v>
      </c>
      <c r="C156" s="1"/>
      <c r="D156" s="1">
        <v>0.92</v>
      </c>
      <c r="E156" s="1">
        <v>0.89</v>
      </c>
      <c r="F156" s="1">
        <v>0.96</v>
      </c>
      <c r="G156" s="1">
        <v>0.88</v>
      </c>
      <c r="H156" s="1">
        <v>1.01</v>
      </c>
      <c r="I156" s="1">
        <v>0.93</v>
      </c>
      <c r="J156" s="1">
        <v>0.88</v>
      </c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 t="s">
        <v>333</v>
      </c>
      <c r="C158" s="1" t="s">
        <v>115</v>
      </c>
      <c r="D158" s="1"/>
      <c r="E158" s="1"/>
      <c r="F158" s="1"/>
      <c r="G158" s="1"/>
      <c r="H158" s="1"/>
      <c r="I158" s="1"/>
      <c r="J158" s="1"/>
    </row>
    <row r="159" spans="2:10" x14ac:dyDescent="0.2">
      <c r="B159" s="1">
        <v>16</v>
      </c>
      <c r="C159" s="1"/>
      <c r="D159" s="1">
        <v>4.3099999999999996</v>
      </c>
      <c r="E159" s="1">
        <v>4.2699999999999996</v>
      </c>
      <c r="F159" s="1">
        <v>4.25</v>
      </c>
      <c r="G159" s="1">
        <v>4.3099999999999996</v>
      </c>
      <c r="H159" s="1">
        <v>4.25</v>
      </c>
      <c r="I159" s="1">
        <v>4.21</v>
      </c>
      <c r="J159" s="1">
        <v>4.21</v>
      </c>
    </row>
    <row r="160" spans="2:10" x14ac:dyDescent="0.2">
      <c r="B160" s="1">
        <v>50</v>
      </c>
      <c r="C160" s="1"/>
      <c r="D160" s="1">
        <v>4.7300000000000004</v>
      </c>
      <c r="E160" s="1">
        <v>4.6399999999999997</v>
      </c>
      <c r="F160" s="1">
        <v>4.6399999999999997</v>
      </c>
      <c r="G160" s="1">
        <v>4.75</v>
      </c>
      <c r="H160" s="1">
        <v>4.55</v>
      </c>
      <c r="I160" s="1">
        <v>4.5199999999999996</v>
      </c>
      <c r="J160" s="1">
        <v>4.51</v>
      </c>
    </row>
    <row r="161" spans="2:10" x14ac:dyDescent="0.2">
      <c r="B161" s="1">
        <v>84</v>
      </c>
      <c r="C161" s="1"/>
      <c r="D161" s="1">
        <v>5.2</v>
      </c>
      <c r="E161" s="1">
        <v>5.0999999999999996</v>
      </c>
      <c r="F161" s="1">
        <v>5.09</v>
      </c>
      <c r="G161" s="1">
        <v>5.42</v>
      </c>
      <c r="H161" s="1">
        <v>4.95</v>
      </c>
      <c r="I161" s="1">
        <v>4.8899999999999997</v>
      </c>
      <c r="J161" s="1">
        <v>4.95</v>
      </c>
    </row>
    <row r="162" spans="2:10" x14ac:dyDescent="0.2">
      <c r="B162" s="1" t="s">
        <v>329</v>
      </c>
      <c r="C162" s="1"/>
      <c r="D162" s="1" t="s">
        <v>354</v>
      </c>
      <c r="E162" s="1" t="s">
        <v>372</v>
      </c>
      <c r="F162" s="1" t="s">
        <v>374</v>
      </c>
      <c r="G162" s="1" t="s">
        <v>377</v>
      </c>
      <c r="H162" s="1" t="s">
        <v>378</v>
      </c>
      <c r="I162" s="1" t="s">
        <v>379</v>
      </c>
      <c r="J162" s="1" t="s">
        <v>381</v>
      </c>
    </row>
    <row r="163" spans="2:10" x14ac:dyDescent="0.2">
      <c r="B163" s="1" t="s">
        <v>330</v>
      </c>
      <c r="C163" s="1"/>
      <c r="D163" s="1" t="s">
        <v>343</v>
      </c>
      <c r="E163" s="1" t="s">
        <v>351</v>
      </c>
      <c r="F163" s="1" t="s">
        <v>360</v>
      </c>
      <c r="G163" s="1" t="s">
        <v>371</v>
      </c>
      <c r="H163" s="1" t="s">
        <v>370</v>
      </c>
      <c r="I163" s="1" t="s">
        <v>380</v>
      </c>
      <c r="J163" s="1" t="s">
        <v>358</v>
      </c>
    </row>
    <row r="164" spans="2:10" x14ac:dyDescent="0.2">
      <c r="B164" s="1" t="s">
        <v>331</v>
      </c>
      <c r="C164" s="1"/>
      <c r="D164" s="1">
        <v>-0.08</v>
      </c>
      <c r="E164" s="1">
        <v>-0.16</v>
      </c>
      <c r="F164" s="1">
        <v>-0.1</v>
      </c>
      <c r="G164" s="1">
        <v>-0.2</v>
      </c>
      <c r="H164" s="1">
        <v>-0.15</v>
      </c>
      <c r="I164" s="1">
        <v>-0.16</v>
      </c>
      <c r="J164" s="1">
        <v>-0.22</v>
      </c>
    </row>
    <row r="165" spans="2:10" x14ac:dyDescent="0.2">
      <c r="B165" s="1" t="s">
        <v>332</v>
      </c>
      <c r="C165" s="1"/>
      <c r="D165" s="1">
        <v>0.89</v>
      </c>
      <c r="E165" s="1">
        <v>0.95</v>
      </c>
      <c r="F165" s="1">
        <v>0.93</v>
      </c>
      <c r="G165" s="1">
        <v>0.87</v>
      </c>
      <c r="H165" s="1">
        <v>0.97</v>
      </c>
      <c r="I165" s="1">
        <v>0.97</v>
      </c>
      <c r="J165" s="1">
        <v>0.95</v>
      </c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 t="s">
        <v>333</v>
      </c>
      <c r="C167" s="1" t="s">
        <v>116</v>
      </c>
      <c r="D167" s="1"/>
      <c r="E167" s="1"/>
      <c r="F167" s="1"/>
      <c r="G167" s="1"/>
      <c r="H167" s="1"/>
      <c r="I167" s="1"/>
      <c r="J167" s="1"/>
    </row>
    <row r="168" spans="2:10" x14ac:dyDescent="0.2">
      <c r="B168" s="1">
        <v>16</v>
      </c>
      <c r="C168" s="1"/>
      <c r="D168" s="1">
        <v>4.3</v>
      </c>
      <c r="E168" s="1">
        <v>4.21</v>
      </c>
      <c r="F168" s="1">
        <v>4.26</v>
      </c>
      <c r="G168" s="1">
        <v>4.26</v>
      </c>
      <c r="H168" s="1">
        <v>4.22</v>
      </c>
      <c r="I168" s="1">
        <v>4.21</v>
      </c>
      <c r="J168" s="1">
        <v>4.1900000000000004</v>
      </c>
    </row>
    <row r="169" spans="2:10" x14ac:dyDescent="0.2">
      <c r="B169" s="1">
        <v>50</v>
      </c>
      <c r="C169" s="1"/>
      <c r="D169" s="1">
        <v>4.76</v>
      </c>
      <c r="E169" s="1">
        <v>4.5999999999999996</v>
      </c>
      <c r="F169" s="1">
        <v>4.63</v>
      </c>
      <c r="G169" s="1">
        <v>4.66</v>
      </c>
      <c r="H169" s="1">
        <v>4.55</v>
      </c>
      <c r="I169" s="1">
        <v>4.5599999999999996</v>
      </c>
      <c r="J169" s="1">
        <v>4.5</v>
      </c>
    </row>
    <row r="170" spans="2:10" x14ac:dyDescent="0.2">
      <c r="B170" s="1">
        <v>84</v>
      </c>
      <c r="C170" s="1"/>
      <c r="D170" s="1">
        <v>5.38</v>
      </c>
      <c r="E170" s="1">
        <v>4.9800000000000004</v>
      </c>
      <c r="F170" s="1">
        <v>5.12</v>
      </c>
      <c r="G170" s="1">
        <v>5.13</v>
      </c>
      <c r="H170" s="1">
        <v>4.91</v>
      </c>
      <c r="I170" s="1">
        <v>5.0199999999999996</v>
      </c>
      <c r="J170" s="1">
        <v>4.8499999999999996</v>
      </c>
    </row>
    <row r="171" spans="2:10" x14ac:dyDescent="0.2">
      <c r="B171" s="1" t="s">
        <v>329</v>
      </c>
      <c r="C171" s="1"/>
      <c r="D171" s="1" t="s">
        <v>361</v>
      </c>
      <c r="E171" s="1" t="s">
        <v>382</v>
      </c>
      <c r="F171" s="1" t="s">
        <v>372</v>
      </c>
      <c r="G171" s="1" t="s">
        <v>383</v>
      </c>
      <c r="H171" s="1" t="s">
        <v>381</v>
      </c>
      <c r="I171" s="1" t="s">
        <v>382</v>
      </c>
      <c r="J171" s="1" t="s">
        <v>384</v>
      </c>
    </row>
    <row r="172" spans="2:10" x14ac:dyDescent="0.2">
      <c r="B172" s="1" t="s">
        <v>330</v>
      </c>
      <c r="C172" s="1"/>
      <c r="D172" s="1" t="s">
        <v>371</v>
      </c>
      <c r="E172" s="1" t="s">
        <v>367</v>
      </c>
      <c r="F172" s="1" t="s">
        <v>348</v>
      </c>
      <c r="G172" s="1" t="s">
        <v>348</v>
      </c>
      <c r="H172" s="1" t="s">
        <v>370</v>
      </c>
      <c r="I172" s="1" t="s">
        <v>367</v>
      </c>
      <c r="J172" s="1" t="s">
        <v>385</v>
      </c>
    </row>
    <row r="173" spans="2:10" x14ac:dyDescent="0.2">
      <c r="B173" s="1" t="s">
        <v>331</v>
      </c>
      <c r="C173" s="1"/>
      <c r="D173" s="1">
        <v>-0.19</v>
      </c>
      <c r="E173" s="1">
        <v>-0.05</v>
      </c>
      <c r="F173" s="1">
        <v>-0.19</v>
      </c>
      <c r="G173" s="1">
        <v>-0.11</v>
      </c>
      <c r="H173" s="1">
        <v>-0.09</v>
      </c>
      <c r="I173" s="1">
        <v>-0.14000000000000001</v>
      </c>
      <c r="J173" s="1">
        <v>-0.12</v>
      </c>
    </row>
    <row r="174" spans="2:10" x14ac:dyDescent="0.2">
      <c r="B174" s="1" t="s">
        <v>332</v>
      </c>
      <c r="C174" s="1"/>
      <c r="D174" s="1">
        <v>0.95</v>
      </c>
      <c r="E174" s="1">
        <v>0.9</v>
      </c>
      <c r="F174" s="1">
        <v>0.98</v>
      </c>
      <c r="G174" s="1">
        <v>0.87</v>
      </c>
      <c r="H174" s="1">
        <v>0.96</v>
      </c>
      <c r="I174" s="1">
        <v>0.85</v>
      </c>
      <c r="J174" s="1">
        <v>0.96</v>
      </c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 t="s">
        <v>333</v>
      </c>
      <c r="C176" s="1" t="s">
        <v>117</v>
      </c>
      <c r="D176" s="1"/>
      <c r="E176" s="1"/>
      <c r="F176" s="1"/>
      <c r="G176" s="1"/>
      <c r="H176" s="1"/>
      <c r="I176" s="1"/>
      <c r="J176" s="1"/>
    </row>
    <row r="177" spans="2:10" x14ac:dyDescent="0.2">
      <c r="B177" s="1">
        <v>16</v>
      </c>
      <c r="C177" s="1"/>
      <c r="D177" s="1">
        <v>4.24</v>
      </c>
      <c r="E177" s="1">
        <v>4.22</v>
      </c>
      <c r="F177" s="1">
        <v>4.25</v>
      </c>
      <c r="G177" s="1">
        <v>4.2699999999999996</v>
      </c>
      <c r="H177" s="1">
        <v>4.24</v>
      </c>
      <c r="I177" s="1">
        <v>4.22</v>
      </c>
      <c r="J177" s="1">
        <v>4.16</v>
      </c>
    </row>
    <row r="178" spans="2:10" x14ac:dyDescent="0.2">
      <c r="B178" s="1">
        <v>50</v>
      </c>
      <c r="C178" s="1"/>
      <c r="D178" s="1">
        <v>4.6100000000000003</v>
      </c>
      <c r="E178" s="1">
        <v>4.58</v>
      </c>
      <c r="F178" s="1">
        <v>4.6100000000000003</v>
      </c>
      <c r="G178" s="1">
        <v>4.6900000000000004</v>
      </c>
      <c r="H178" s="1">
        <v>4.5599999999999996</v>
      </c>
      <c r="I178" s="1">
        <v>4.5599999999999996</v>
      </c>
      <c r="J178" s="1">
        <v>4.4400000000000004</v>
      </c>
    </row>
    <row r="179" spans="2:10" x14ac:dyDescent="0.2">
      <c r="B179" s="1">
        <v>84</v>
      </c>
      <c r="C179" s="1"/>
      <c r="D179" s="1">
        <v>5.0599999999999996</v>
      </c>
      <c r="E179" s="1">
        <v>4.9800000000000004</v>
      </c>
      <c r="F179" s="1">
        <v>5.07</v>
      </c>
      <c r="G179" s="1">
        <v>5.17</v>
      </c>
      <c r="H179" s="1">
        <v>4.8899999999999997</v>
      </c>
      <c r="I179" s="1">
        <v>4.93</v>
      </c>
      <c r="J179" s="1">
        <v>4.79</v>
      </c>
    </row>
    <row r="180" spans="2:10" x14ac:dyDescent="0.2">
      <c r="B180" s="1" t="s">
        <v>329</v>
      </c>
      <c r="C180" s="1"/>
      <c r="D180" s="1" t="s">
        <v>386</v>
      </c>
      <c r="E180" s="1" t="s">
        <v>369</v>
      </c>
      <c r="F180" s="1" t="s">
        <v>386</v>
      </c>
      <c r="G180" s="1" t="s">
        <v>363</v>
      </c>
      <c r="H180" s="1" t="s">
        <v>381</v>
      </c>
      <c r="I180" s="1" t="s">
        <v>387</v>
      </c>
      <c r="J180" s="1" t="s">
        <v>388</v>
      </c>
    </row>
    <row r="181" spans="2:10" x14ac:dyDescent="0.2">
      <c r="B181" s="1" t="s">
        <v>330</v>
      </c>
      <c r="C181" s="1"/>
      <c r="D181" s="1" t="s">
        <v>360</v>
      </c>
      <c r="E181" s="1" t="s">
        <v>358</v>
      </c>
      <c r="F181" s="1" t="s">
        <v>360</v>
      </c>
      <c r="G181" s="1" t="s">
        <v>348</v>
      </c>
      <c r="H181" s="1" t="s">
        <v>385</v>
      </c>
      <c r="I181" s="1" t="s">
        <v>367</v>
      </c>
      <c r="J181" s="1" t="s">
        <v>389</v>
      </c>
    </row>
    <row r="182" spans="2:10" x14ac:dyDescent="0.2">
      <c r="B182" s="1" t="s">
        <v>331</v>
      </c>
      <c r="C182" s="1"/>
      <c r="D182" s="1">
        <v>-0.14000000000000001</v>
      </c>
      <c r="E182" s="1">
        <v>-0.08</v>
      </c>
      <c r="F182" s="1">
        <v>-0.15</v>
      </c>
      <c r="G182" s="1">
        <v>-7.0000000000000007E-2</v>
      </c>
      <c r="H182" s="1">
        <v>-0.06</v>
      </c>
      <c r="I182" s="1">
        <v>-0.14000000000000001</v>
      </c>
      <c r="J182" s="1">
        <v>-0.16</v>
      </c>
    </row>
    <row r="183" spans="2:10" x14ac:dyDescent="0.2">
      <c r="B183" s="1" t="s">
        <v>332</v>
      </c>
      <c r="C183" s="1"/>
      <c r="D183" s="1">
        <v>0.98</v>
      </c>
      <c r="E183" s="1">
        <v>0.87</v>
      </c>
      <c r="F183" s="1">
        <v>0.9</v>
      </c>
      <c r="G183" s="1">
        <v>0.85</v>
      </c>
      <c r="H183" s="1">
        <v>0.96</v>
      </c>
      <c r="I183" s="1">
        <v>1.06</v>
      </c>
      <c r="J183" s="1">
        <v>0.91</v>
      </c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 t="s">
        <v>333</v>
      </c>
      <c r="C185" s="1" t="s">
        <v>118</v>
      </c>
      <c r="D185" s="1"/>
      <c r="E185" s="1"/>
      <c r="F185" s="1"/>
      <c r="G185" s="1"/>
      <c r="H185" s="1"/>
      <c r="I185" s="1"/>
      <c r="J185" s="1"/>
    </row>
    <row r="186" spans="2:10" x14ac:dyDescent="0.2">
      <c r="B186" s="1">
        <v>16</v>
      </c>
      <c r="C186" s="1">
        <v>4.1900000000000004</v>
      </c>
      <c r="D186" s="1">
        <v>4.1900000000000004</v>
      </c>
      <c r="E186" s="1">
        <v>4.18</v>
      </c>
      <c r="F186" s="1">
        <v>4.24</v>
      </c>
      <c r="G186" s="1">
        <v>4.21</v>
      </c>
      <c r="H186" s="1">
        <v>4.2</v>
      </c>
      <c r="I186" s="1">
        <v>4.21</v>
      </c>
      <c r="J186" s="1">
        <v>4.17</v>
      </c>
    </row>
    <row r="187" spans="2:10" x14ac:dyDescent="0.2">
      <c r="B187" s="1">
        <v>50</v>
      </c>
      <c r="C187" s="1">
        <v>4.54</v>
      </c>
      <c r="D187" s="1">
        <v>4.5199999999999996</v>
      </c>
      <c r="E187" s="1">
        <v>4.4800000000000004</v>
      </c>
      <c r="F187" s="1">
        <v>4.6100000000000003</v>
      </c>
      <c r="G187" s="1">
        <v>4.6100000000000003</v>
      </c>
      <c r="H187" s="1">
        <v>4.5199999999999996</v>
      </c>
      <c r="I187" s="1">
        <v>4.54</v>
      </c>
      <c r="J187" s="1">
        <v>4.43</v>
      </c>
    </row>
    <row r="188" spans="2:10" x14ac:dyDescent="0.2">
      <c r="B188" s="1">
        <v>84</v>
      </c>
      <c r="C188" s="1">
        <v>4.9800000000000004</v>
      </c>
      <c r="D188" s="1">
        <v>4.9400000000000004</v>
      </c>
      <c r="E188" s="1">
        <v>4.8600000000000003</v>
      </c>
      <c r="F188" s="1">
        <v>5.0599999999999996</v>
      </c>
      <c r="G188" s="1">
        <v>5.07</v>
      </c>
      <c r="H188" s="1">
        <v>4.93</v>
      </c>
      <c r="I188" s="1">
        <v>4.96</v>
      </c>
      <c r="J188" s="1">
        <v>4.75</v>
      </c>
    </row>
    <row r="189" spans="2:10" x14ac:dyDescent="0.2">
      <c r="B189" s="1" t="s">
        <v>329</v>
      </c>
      <c r="C189" s="1" t="s">
        <v>387</v>
      </c>
      <c r="D189" s="1" t="s">
        <v>391</v>
      </c>
      <c r="E189" s="1" t="s">
        <v>384</v>
      </c>
      <c r="F189" s="1" t="s">
        <v>386</v>
      </c>
      <c r="G189" s="1" t="s">
        <v>366</v>
      </c>
      <c r="H189" s="1" t="s">
        <v>391</v>
      </c>
      <c r="I189" s="1" t="s">
        <v>387</v>
      </c>
      <c r="J189" s="1" t="s">
        <v>393</v>
      </c>
    </row>
    <row r="190" spans="2:10" x14ac:dyDescent="0.2">
      <c r="B190" s="1" t="s">
        <v>330</v>
      </c>
      <c r="C190" s="1" t="s">
        <v>390</v>
      </c>
      <c r="D190" s="1" t="s">
        <v>380</v>
      </c>
      <c r="E190" s="1" t="s">
        <v>392</v>
      </c>
      <c r="F190" s="1" t="s">
        <v>355</v>
      </c>
      <c r="G190" s="1" t="s">
        <v>351</v>
      </c>
      <c r="H190" s="1" t="s">
        <v>380</v>
      </c>
      <c r="I190" s="1" t="s">
        <v>358</v>
      </c>
      <c r="J190" s="1" t="s">
        <v>394</v>
      </c>
    </row>
    <row r="191" spans="2:10" x14ac:dyDescent="0.2">
      <c r="B191" s="1" t="s">
        <v>331</v>
      </c>
      <c r="C191" s="1">
        <v>-0.16</v>
      </c>
      <c r="D191" s="1">
        <v>-0.14000000000000001</v>
      </c>
      <c r="E191" s="1">
        <v>-0.16</v>
      </c>
      <c r="F191" s="1">
        <v>-0.13</v>
      </c>
      <c r="G191" s="1">
        <v>-0.12</v>
      </c>
      <c r="H191" s="1">
        <v>-0.15</v>
      </c>
      <c r="I191" s="1">
        <v>-0.14000000000000001</v>
      </c>
      <c r="J191" s="1">
        <v>-0.16</v>
      </c>
    </row>
    <row r="192" spans="2:10" x14ac:dyDescent="0.2">
      <c r="B192" s="1" t="s">
        <v>332</v>
      </c>
      <c r="C192" s="1">
        <v>0.88</v>
      </c>
      <c r="D192" s="1">
        <v>0.87</v>
      </c>
      <c r="E192" s="1">
        <v>0.89</v>
      </c>
      <c r="F192" s="1">
        <v>0.85</v>
      </c>
      <c r="G192" s="1">
        <v>0.9</v>
      </c>
      <c r="H192" s="1">
        <v>0.93</v>
      </c>
      <c r="I192" s="1">
        <v>0.9</v>
      </c>
      <c r="J192" s="1">
        <v>1</v>
      </c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 t="s">
        <v>333</v>
      </c>
      <c r="C194" s="1" t="s">
        <v>119</v>
      </c>
      <c r="D194" s="1"/>
      <c r="E194" s="1"/>
      <c r="F194" s="1"/>
      <c r="G194" s="1"/>
      <c r="H194" s="1"/>
      <c r="I194" s="1"/>
      <c r="J194" s="1"/>
    </row>
    <row r="195" spans="2:10" x14ac:dyDescent="0.2">
      <c r="B195" s="1">
        <v>16</v>
      </c>
      <c r="C195" s="1">
        <v>4.2</v>
      </c>
      <c r="D195" s="1">
        <v>4.22</v>
      </c>
      <c r="E195" s="1">
        <v>4.1900000000000004</v>
      </c>
      <c r="F195" s="1">
        <v>4.25</v>
      </c>
      <c r="G195" s="1">
        <v>4.24</v>
      </c>
      <c r="H195" s="1">
        <v>4.2</v>
      </c>
      <c r="I195" s="1">
        <v>4.2300000000000004</v>
      </c>
      <c r="J195" s="1">
        <v>4.1500000000000004</v>
      </c>
    </row>
    <row r="196" spans="2:10" x14ac:dyDescent="0.2">
      <c r="B196" s="1">
        <v>50</v>
      </c>
      <c r="C196" s="1">
        <v>4.57</v>
      </c>
      <c r="D196" s="1">
        <v>4.5999999999999996</v>
      </c>
      <c r="E196" s="1">
        <v>4.5199999999999996</v>
      </c>
      <c r="F196" s="1">
        <v>4.66</v>
      </c>
      <c r="G196" s="1">
        <v>4.55</v>
      </c>
      <c r="H196" s="1">
        <v>4.51</v>
      </c>
      <c r="I196" s="1">
        <v>4.53</v>
      </c>
      <c r="J196" s="1">
        <v>4.3899999999999997</v>
      </c>
    </row>
    <row r="197" spans="2:10" x14ac:dyDescent="0.2">
      <c r="B197" s="1">
        <v>84</v>
      </c>
      <c r="C197" s="1">
        <v>4.97</v>
      </c>
      <c r="D197" s="1">
        <v>5.07</v>
      </c>
      <c r="E197" s="1">
        <v>4.99</v>
      </c>
      <c r="F197" s="1">
        <v>5.15</v>
      </c>
      <c r="G197" s="1">
        <v>4.96</v>
      </c>
      <c r="H197" s="1">
        <v>4.8899999999999997</v>
      </c>
      <c r="I197" s="1">
        <v>4.92</v>
      </c>
      <c r="J197" s="1">
        <v>4.76</v>
      </c>
    </row>
    <row r="198" spans="2:10" x14ac:dyDescent="0.2">
      <c r="B198" s="1" t="s">
        <v>329</v>
      </c>
      <c r="C198" s="1" t="s">
        <v>378</v>
      </c>
      <c r="D198" s="1" t="s">
        <v>366</v>
      </c>
      <c r="E198" s="1" t="s">
        <v>387</v>
      </c>
      <c r="F198" s="1" t="s">
        <v>357</v>
      </c>
      <c r="G198" s="1" t="s">
        <v>378</v>
      </c>
      <c r="H198" s="1" t="s">
        <v>375</v>
      </c>
      <c r="I198" s="1" t="s">
        <v>381</v>
      </c>
      <c r="J198" s="1" t="s">
        <v>395</v>
      </c>
    </row>
    <row r="199" spans="2:10" x14ac:dyDescent="0.2">
      <c r="B199" s="1" t="s">
        <v>330</v>
      </c>
      <c r="C199" s="1" t="s">
        <v>358</v>
      </c>
      <c r="D199" s="1" t="s">
        <v>341</v>
      </c>
      <c r="E199" s="1" t="s">
        <v>367</v>
      </c>
      <c r="F199" s="1" t="s">
        <v>339</v>
      </c>
      <c r="G199" s="1" t="s">
        <v>358</v>
      </c>
      <c r="H199" s="1" t="s">
        <v>370</v>
      </c>
      <c r="I199" s="1" t="s">
        <v>370</v>
      </c>
      <c r="J199" s="1" t="s">
        <v>389</v>
      </c>
    </row>
    <row r="200" spans="2:10" x14ac:dyDescent="0.2">
      <c r="B200" s="1" t="s">
        <v>331</v>
      </c>
      <c r="C200" s="1">
        <v>-0.1</v>
      </c>
      <c r="D200" s="1">
        <v>-0.21</v>
      </c>
      <c r="E200" s="1">
        <v>-0.19</v>
      </c>
      <c r="F200" s="1">
        <v>-0.17</v>
      </c>
      <c r="G200" s="1">
        <v>-0.17</v>
      </c>
      <c r="H200" s="1">
        <v>-0.15</v>
      </c>
      <c r="I200" s="1">
        <v>-0.14000000000000001</v>
      </c>
      <c r="J200" s="1">
        <v>-0.24</v>
      </c>
    </row>
    <row r="201" spans="2:10" x14ac:dyDescent="0.2">
      <c r="B201" s="1" t="s">
        <v>332</v>
      </c>
      <c r="C201" s="1">
        <v>0.91</v>
      </c>
      <c r="D201" s="1">
        <v>1.08</v>
      </c>
      <c r="E201" s="1">
        <v>0.84</v>
      </c>
      <c r="F201" s="1">
        <v>1.03</v>
      </c>
      <c r="G201" s="1">
        <v>0.98</v>
      </c>
      <c r="H201" s="1">
        <v>0.92</v>
      </c>
      <c r="I201" s="1">
        <v>0.95</v>
      </c>
      <c r="J201" s="1">
        <v>0.95</v>
      </c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 t="s">
        <v>333</v>
      </c>
      <c r="C203" s="1" t="s">
        <v>120</v>
      </c>
      <c r="D203" s="1"/>
      <c r="E203" s="1"/>
      <c r="F203" s="1"/>
      <c r="G203" s="1"/>
      <c r="H203" s="1"/>
      <c r="I203" s="1"/>
      <c r="J203" s="1"/>
    </row>
    <row r="204" spans="2:10" x14ac:dyDescent="0.2">
      <c r="B204" s="1">
        <v>16</v>
      </c>
      <c r="C204" s="1">
        <v>4.21</v>
      </c>
      <c r="D204" s="1">
        <v>4.1900000000000004</v>
      </c>
      <c r="E204" s="1">
        <v>4.17</v>
      </c>
      <c r="F204" s="1">
        <v>4.21</v>
      </c>
      <c r="G204" s="1">
        <v>4.2</v>
      </c>
      <c r="H204" s="1">
        <v>4.2</v>
      </c>
      <c r="I204" s="1">
        <v>4.25</v>
      </c>
      <c r="J204" s="1">
        <v>4.1399999999999997</v>
      </c>
    </row>
    <row r="205" spans="2:10" x14ac:dyDescent="0.2">
      <c r="B205" s="1">
        <v>50</v>
      </c>
      <c r="C205" s="1">
        <v>4.57</v>
      </c>
      <c r="D205" s="1">
        <v>4.53</v>
      </c>
      <c r="E205" s="1">
        <v>4.4800000000000004</v>
      </c>
      <c r="F205" s="1">
        <v>4.58</v>
      </c>
      <c r="G205" s="1">
        <v>4.51</v>
      </c>
      <c r="H205" s="1">
        <v>4.51</v>
      </c>
      <c r="I205" s="1">
        <v>4.5599999999999996</v>
      </c>
      <c r="J205" s="1">
        <v>4.41</v>
      </c>
    </row>
    <row r="206" spans="2:10" x14ac:dyDescent="0.2">
      <c r="B206" s="1">
        <v>84</v>
      </c>
      <c r="C206" s="1">
        <v>4.97</v>
      </c>
      <c r="D206" s="1">
        <v>4.92</v>
      </c>
      <c r="E206" s="1">
        <v>4.84</v>
      </c>
      <c r="F206" s="1">
        <v>5.01</v>
      </c>
      <c r="G206" s="1">
        <v>4.92</v>
      </c>
      <c r="H206" s="1">
        <v>4.8899999999999997</v>
      </c>
      <c r="I206" s="1">
        <v>4.96</v>
      </c>
      <c r="J206" s="1">
        <v>4.76</v>
      </c>
    </row>
    <row r="207" spans="2:10" x14ac:dyDescent="0.2">
      <c r="B207" s="1" t="s">
        <v>329</v>
      </c>
      <c r="C207" s="1" t="s">
        <v>378</v>
      </c>
      <c r="D207" s="1" t="s">
        <v>391</v>
      </c>
      <c r="E207" s="1" t="s">
        <v>396</v>
      </c>
      <c r="F207" s="1" t="s">
        <v>382</v>
      </c>
      <c r="G207" s="1" t="s">
        <v>379</v>
      </c>
      <c r="H207" s="1" t="s">
        <v>375</v>
      </c>
      <c r="I207" s="1" t="s">
        <v>369</v>
      </c>
      <c r="J207" s="1" t="s">
        <v>397</v>
      </c>
    </row>
    <row r="208" spans="2:10" x14ac:dyDescent="0.2">
      <c r="B208" s="1" t="s">
        <v>330</v>
      </c>
      <c r="C208" s="1" t="s">
        <v>367</v>
      </c>
      <c r="D208" s="1" t="s">
        <v>380</v>
      </c>
      <c r="E208" s="1" t="s">
        <v>392</v>
      </c>
      <c r="F208" s="1" t="s">
        <v>355</v>
      </c>
      <c r="G208" s="1" t="s">
        <v>380</v>
      </c>
      <c r="H208" s="1" t="s">
        <v>370</v>
      </c>
      <c r="I208" s="1" t="s">
        <v>380</v>
      </c>
      <c r="J208" s="1" t="s">
        <v>389</v>
      </c>
    </row>
    <row r="209" spans="2:10" x14ac:dyDescent="0.2">
      <c r="B209" s="1" t="s">
        <v>331</v>
      </c>
      <c r="C209" s="1">
        <v>-0.1</v>
      </c>
      <c r="D209" s="1">
        <v>-0.13</v>
      </c>
      <c r="E209" s="1">
        <v>-0.12</v>
      </c>
      <c r="F209" s="1">
        <v>-0.14000000000000001</v>
      </c>
      <c r="G209" s="1">
        <v>-0.19</v>
      </c>
      <c r="H209" s="1">
        <v>-0.17</v>
      </c>
      <c r="I209" s="1">
        <v>-0.15</v>
      </c>
      <c r="J209" s="1">
        <v>-0.19</v>
      </c>
    </row>
    <row r="210" spans="2:10" x14ac:dyDescent="0.2">
      <c r="B210" s="1" t="s">
        <v>332</v>
      </c>
      <c r="C210" s="1">
        <v>0.89</v>
      </c>
      <c r="D210" s="1">
        <v>0.9</v>
      </c>
      <c r="E210" s="1">
        <v>0.87</v>
      </c>
      <c r="F210" s="1">
        <v>0.92</v>
      </c>
      <c r="G210" s="1">
        <v>0.95</v>
      </c>
      <c r="H210" s="1">
        <v>0.98</v>
      </c>
      <c r="I210" s="1">
        <v>0.93</v>
      </c>
      <c r="J210" s="1">
        <v>0.93</v>
      </c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 t="s">
        <v>333</v>
      </c>
      <c r="C212" s="1" t="s">
        <v>121</v>
      </c>
      <c r="D212" s="1"/>
      <c r="E212" s="1"/>
      <c r="F212" s="1"/>
      <c r="G212" s="1"/>
      <c r="H212" s="1"/>
      <c r="I212" s="1"/>
      <c r="J212" s="1"/>
    </row>
    <row r="213" spans="2:10" x14ac:dyDescent="0.2">
      <c r="B213" s="1">
        <v>16</v>
      </c>
      <c r="C213" s="1">
        <v>4.1500000000000004</v>
      </c>
      <c r="D213" s="1">
        <v>4.21</v>
      </c>
      <c r="E213" s="1">
        <v>4.1500000000000004</v>
      </c>
      <c r="F213" s="1">
        <v>4.2</v>
      </c>
      <c r="G213" s="1">
        <v>4.17</v>
      </c>
      <c r="H213" s="1">
        <v>4.18</v>
      </c>
      <c r="I213" s="1">
        <v>4.2</v>
      </c>
      <c r="J213" s="1">
        <v>4.13</v>
      </c>
    </row>
    <row r="214" spans="2:10" x14ac:dyDescent="0.2">
      <c r="B214" s="1">
        <v>50</v>
      </c>
      <c r="C214" s="1">
        <v>4.45</v>
      </c>
      <c r="D214" s="1">
        <v>4.53</v>
      </c>
      <c r="E214" s="1">
        <v>4.47</v>
      </c>
      <c r="F214" s="1">
        <v>4.51</v>
      </c>
      <c r="G214" s="1">
        <v>4.47</v>
      </c>
      <c r="H214" s="1">
        <v>4.46</v>
      </c>
      <c r="I214" s="1">
        <v>4.49</v>
      </c>
      <c r="J214" s="1">
        <v>4.38</v>
      </c>
    </row>
    <row r="215" spans="2:10" x14ac:dyDescent="0.2">
      <c r="B215" s="1">
        <v>84</v>
      </c>
      <c r="C215" s="1">
        <v>4.8600000000000003</v>
      </c>
      <c r="D215" s="1">
        <v>4.92</v>
      </c>
      <c r="E215" s="1">
        <v>4.88</v>
      </c>
      <c r="F215" s="1">
        <v>4.8899999999999997</v>
      </c>
      <c r="G215" s="1">
        <v>4.88</v>
      </c>
      <c r="H215" s="1">
        <v>4.82</v>
      </c>
      <c r="I215" s="1">
        <v>4.87</v>
      </c>
      <c r="J215" s="1">
        <v>4.72</v>
      </c>
    </row>
    <row r="216" spans="2:10" x14ac:dyDescent="0.2">
      <c r="B216" s="1" t="s">
        <v>329</v>
      </c>
      <c r="C216" s="1" t="s">
        <v>398</v>
      </c>
      <c r="D216" s="1" t="s">
        <v>391</v>
      </c>
      <c r="E216" s="1" t="s">
        <v>396</v>
      </c>
      <c r="F216" s="1" t="s">
        <v>375</v>
      </c>
      <c r="G216" s="1" t="s">
        <v>384</v>
      </c>
      <c r="H216" s="1" t="s">
        <v>398</v>
      </c>
      <c r="I216" s="1" t="s">
        <v>399</v>
      </c>
      <c r="J216" s="1" t="s">
        <v>400</v>
      </c>
    </row>
    <row r="217" spans="2:10" x14ac:dyDescent="0.2">
      <c r="B217" s="1" t="s">
        <v>330</v>
      </c>
      <c r="C217" s="1" t="s">
        <v>370</v>
      </c>
      <c r="D217" s="1" t="s">
        <v>358</v>
      </c>
      <c r="E217" s="1" t="s">
        <v>380</v>
      </c>
      <c r="F217" s="1" t="s">
        <v>370</v>
      </c>
      <c r="G217" s="1" t="s">
        <v>392</v>
      </c>
      <c r="H217" s="1" t="s">
        <v>376</v>
      </c>
      <c r="I217" s="1" t="s">
        <v>380</v>
      </c>
      <c r="J217" s="1" t="s">
        <v>401</v>
      </c>
    </row>
    <row r="218" spans="2:10" x14ac:dyDescent="0.2">
      <c r="B218" s="1" t="s">
        <v>331</v>
      </c>
      <c r="C218" s="1">
        <v>-0.19</v>
      </c>
      <c r="D218" s="1">
        <v>-0.17</v>
      </c>
      <c r="E218" s="1">
        <v>-0.17</v>
      </c>
      <c r="F218" s="1">
        <v>-0.15</v>
      </c>
      <c r="G218" s="1">
        <v>-0.18</v>
      </c>
      <c r="H218" s="1">
        <v>-0.19</v>
      </c>
      <c r="I218" s="1">
        <v>-0.21</v>
      </c>
      <c r="J218" s="1">
        <v>-0.2</v>
      </c>
    </row>
    <row r="219" spans="2:10" x14ac:dyDescent="0.2">
      <c r="B219" s="1" t="s">
        <v>332</v>
      </c>
      <c r="C219" s="1">
        <v>0.91</v>
      </c>
      <c r="D219" s="1">
        <v>1.03</v>
      </c>
      <c r="E219" s="1">
        <v>0.87</v>
      </c>
      <c r="F219" s="1">
        <v>0.93</v>
      </c>
      <c r="G219" s="1">
        <v>0.87</v>
      </c>
      <c r="H219" s="1">
        <v>0.94</v>
      </c>
      <c r="I219" s="1">
        <v>1.05</v>
      </c>
      <c r="J219" s="1">
        <v>0.91</v>
      </c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 t="s">
        <v>333</v>
      </c>
      <c r="C221" s="1" t="s">
        <v>122</v>
      </c>
      <c r="D221" s="1"/>
      <c r="E221" s="1"/>
      <c r="F221" s="1"/>
      <c r="G221" s="1"/>
      <c r="H221" s="1"/>
      <c r="I221" s="1"/>
      <c r="J221" s="1"/>
    </row>
    <row r="222" spans="2:10" x14ac:dyDescent="0.2">
      <c r="B222" s="1">
        <v>16</v>
      </c>
      <c r="C222" s="1">
        <v>4.1399999999999997</v>
      </c>
      <c r="D222" s="1">
        <v>4.1900000000000004</v>
      </c>
      <c r="E222" s="1">
        <v>4.1399999999999997</v>
      </c>
      <c r="F222" s="1">
        <v>4.24</v>
      </c>
      <c r="G222" s="1">
        <v>4.17</v>
      </c>
      <c r="H222" s="1">
        <v>4.1500000000000004</v>
      </c>
      <c r="I222" s="1">
        <v>4.18</v>
      </c>
      <c r="J222" s="1">
        <v>4.17</v>
      </c>
    </row>
    <row r="223" spans="2:10" x14ac:dyDescent="0.2">
      <c r="B223" s="1">
        <v>50</v>
      </c>
      <c r="C223" s="1">
        <v>4.43</v>
      </c>
      <c r="D223" s="1">
        <v>4.54</v>
      </c>
      <c r="E223" s="1">
        <v>4.46</v>
      </c>
      <c r="F223" s="1">
        <v>4.5999999999999996</v>
      </c>
      <c r="G223" s="1">
        <v>4.47</v>
      </c>
      <c r="H223" s="1">
        <v>4.41</v>
      </c>
      <c r="I223" s="1">
        <v>4.49</v>
      </c>
      <c r="J223" s="1">
        <v>4.46</v>
      </c>
    </row>
    <row r="224" spans="2:10" x14ac:dyDescent="0.2">
      <c r="B224" s="1">
        <v>84</v>
      </c>
      <c r="C224" s="1">
        <v>4.9000000000000004</v>
      </c>
      <c r="D224" s="1">
        <v>5</v>
      </c>
      <c r="E224" s="1">
        <v>4.83</v>
      </c>
      <c r="F224" s="1">
        <v>5.03</v>
      </c>
      <c r="G224" s="1">
        <v>4.8499999999999996</v>
      </c>
      <c r="H224" s="1">
        <v>4.7300000000000004</v>
      </c>
      <c r="I224" s="1">
        <v>4.87</v>
      </c>
      <c r="J224" s="1">
        <v>4.79</v>
      </c>
    </row>
    <row r="225" spans="2:10" x14ac:dyDescent="0.2">
      <c r="B225" s="1" t="s">
        <v>329</v>
      </c>
      <c r="C225" s="1" t="s">
        <v>398</v>
      </c>
      <c r="D225" s="1" t="s">
        <v>378</v>
      </c>
      <c r="E225" s="1" t="s">
        <v>402</v>
      </c>
      <c r="F225" s="1" t="s">
        <v>403</v>
      </c>
      <c r="G225" s="1" t="s">
        <v>398</v>
      </c>
      <c r="H225" s="1" t="s">
        <v>395</v>
      </c>
      <c r="I225" s="1" t="s">
        <v>384</v>
      </c>
      <c r="J225" s="1" t="s">
        <v>388</v>
      </c>
    </row>
    <row r="226" spans="2:10" x14ac:dyDescent="0.2">
      <c r="B226" s="1" t="s">
        <v>330</v>
      </c>
      <c r="C226" s="1" t="s">
        <v>390</v>
      </c>
      <c r="D226" s="1" t="s">
        <v>343</v>
      </c>
      <c r="E226" s="1" t="s">
        <v>392</v>
      </c>
      <c r="F226" s="1" t="s">
        <v>360</v>
      </c>
      <c r="G226" s="1" t="s">
        <v>392</v>
      </c>
      <c r="H226" s="1" t="s">
        <v>401</v>
      </c>
      <c r="I226" s="1" t="s">
        <v>380</v>
      </c>
      <c r="J226" s="1" t="s">
        <v>389</v>
      </c>
    </row>
    <row r="227" spans="2:10" x14ac:dyDescent="0.2">
      <c r="B227" s="1" t="s">
        <v>331</v>
      </c>
      <c r="C227" s="1">
        <v>-0.32</v>
      </c>
      <c r="D227" s="1">
        <v>-0.25</v>
      </c>
      <c r="E227" s="1">
        <v>-0.17</v>
      </c>
      <c r="F227" s="1">
        <v>-0.15</v>
      </c>
      <c r="G227" s="1">
        <v>-0.18</v>
      </c>
      <c r="H227" s="1">
        <v>-0.15</v>
      </c>
      <c r="I227" s="1">
        <v>-0.17</v>
      </c>
      <c r="J227" s="1">
        <v>-0.13</v>
      </c>
    </row>
    <row r="228" spans="2:10" x14ac:dyDescent="0.2">
      <c r="B228" s="1" t="s">
        <v>332</v>
      </c>
      <c r="C228" s="1">
        <v>0.98</v>
      </c>
      <c r="D228" s="1">
        <v>1.0900000000000001</v>
      </c>
      <c r="E228" s="1">
        <v>0.88</v>
      </c>
      <c r="F228" s="1">
        <v>0.94</v>
      </c>
      <c r="G228" s="1">
        <v>0.87</v>
      </c>
      <c r="H228" s="1">
        <v>0.9</v>
      </c>
      <c r="I228" s="1">
        <v>1.04</v>
      </c>
      <c r="J228" s="1">
        <v>0.9</v>
      </c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 t="s">
        <v>333</v>
      </c>
      <c r="C230" s="1" t="s">
        <v>123</v>
      </c>
      <c r="D230" s="1"/>
      <c r="E230" s="1"/>
      <c r="F230" s="1"/>
      <c r="G230" s="1"/>
      <c r="H230" s="1"/>
      <c r="I230" s="1"/>
      <c r="J230" s="1"/>
    </row>
    <row r="231" spans="2:10" x14ac:dyDescent="0.2">
      <c r="B231" s="1">
        <v>16</v>
      </c>
      <c r="C231" s="1">
        <v>4.21</v>
      </c>
      <c r="D231" s="1">
        <v>4.18</v>
      </c>
      <c r="E231" s="1">
        <v>4.17</v>
      </c>
      <c r="F231" s="1">
        <v>4.2</v>
      </c>
      <c r="G231" s="1">
        <v>4.18</v>
      </c>
      <c r="H231" s="1">
        <v>4.1900000000000004</v>
      </c>
      <c r="I231" s="1">
        <v>4.1399999999999997</v>
      </c>
      <c r="J231" s="1">
        <v>4.13</v>
      </c>
    </row>
    <row r="232" spans="2:10" x14ac:dyDescent="0.2">
      <c r="B232" s="1">
        <v>50</v>
      </c>
      <c r="C232" s="1">
        <v>4.54</v>
      </c>
      <c r="D232" s="1">
        <v>4.51</v>
      </c>
      <c r="E232" s="1">
        <v>4.49</v>
      </c>
      <c r="F232" s="1">
        <v>4.55</v>
      </c>
      <c r="G232" s="1">
        <v>4.49</v>
      </c>
      <c r="H232" s="1">
        <v>4.49</v>
      </c>
      <c r="I232" s="1">
        <v>4.42</v>
      </c>
      <c r="J232" s="1">
        <v>4.3600000000000003</v>
      </c>
    </row>
    <row r="233" spans="2:10" x14ac:dyDescent="0.2">
      <c r="B233" s="1">
        <v>84</v>
      </c>
      <c r="C233" s="1">
        <v>4.97</v>
      </c>
      <c r="D233" s="1">
        <v>4.96</v>
      </c>
      <c r="E233" s="1">
        <v>4.8899999999999997</v>
      </c>
      <c r="F233" s="1">
        <v>5.0199999999999996</v>
      </c>
      <c r="G233" s="1">
        <v>4.93</v>
      </c>
      <c r="H233" s="1">
        <v>4.8600000000000003</v>
      </c>
      <c r="I233" s="1">
        <v>4.7699999999999996</v>
      </c>
      <c r="J233" s="1">
        <v>4.6900000000000004</v>
      </c>
    </row>
    <row r="234" spans="2:10" x14ac:dyDescent="0.2">
      <c r="B234" s="1" t="s">
        <v>329</v>
      </c>
      <c r="C234" s="1" t="s">
        <v>387</v>
      </c>
      <c r="D234" s="1" t="s">
        <v>391</v>
      </c>
      <c r="E234" s="1" t="s">
        <v>384</v>
      </c>
      <c r="F234" s="1" t="s">
        <v>369</v>
      </c>
      <c r="G234" s="1" t="s">
        <v>375</v>
      </c>
      <c r="H234" s="1" t="s">
        <v>399</v>
      </c>
      <c r="I234" s="1" t="s">
        <v>393</v>
      </c>
      <c r="J234" s="1" t="s">
        <v>404</v>
      </c>
    </row>
    <row r="235" spans="2:10" x14ac:dyDescent="0.2">
      <c r="B235" s="1" t="s">
        <v>330</v>
      </c>
      <c r="C235" s="1" t="s">
        <v>390</v>
      </c>
      <c r="D235" s="1" t="s">
        <v>367</v>
      </c>
      <c r="E235" s="1" t="s">
        <v>380</v>
      </c>
      <c r="F235" s="1" t="s">
        <v>360</v>
      </c>
      <c r="G235" s="1" t="s">
        <v>367</v>
      </c>
      <c r="H235" s="1" t="s">
        <v>370</v>
      </c>
      <c r="I235" s="1" t="s">
        <v>376</v>
      </c>
      <c r="J235" s="1" t="s">
        <v>401</v>
      </c>
    </row>
    <row r="236" spans="2:10" x14ac:dyDescent="0.2">
      <c r="B236" s="1" t="s">
        <v>331</v>
      </c>
      <c r="C236" s="1">
        <v>-0.19</v>
      </c>
      <c r="D236" s="1">
        <v>-0.2</v>
      </c>
      <c r="E236" s="1">
        <v>-0.16</v>
      </c>
      <c r="F236" s="1">
        <v>-0.19</v>
      </c>
      <c r="G236" s="1">
        <v>-0.21</v>
      </c>
      <c r="H236" s="1">
        <v>-0.16</v>
      </c>
      <c r="I236" s="1">
        <v>-0.17</v>
      </c>
      <c r="J236" s="1">
        <v>-0.23</v>
      </c>
    </row>
    <row r="237" spans="2:10" x14ac:dyDescent="0.2">
      <c r="B237" s="1" t="s">
        <v>332</v>
      </c>
      <c r="C237" s="1">
        <v>0.95</v>
      </c>
      <c r="D237" s="1">
        <v>0.91</v>
      </c>
      <c r="E237" s="1">
        <v>0.87</v>
      </c>
      <c r="F237" s="1">
        <v>0.97</v>
      </c>
      <c r="G237" s="1">
        <v>0.93</v>
      </c>
      <c r="H237" s="1">
        <v>1.04</v>
      </c>
      <c r="I237" s="1">
        <v>0.93</v>
      </c>
      <c r="J237" s="1">
        <v>0.97</v>
      </c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 t="s">
        <v>333</v>
      </c>
      <c r="C239" s="1" t="s">
        <v>124</v>
      </c>
      <c r="D239" s="1"/>
      <c r="E239" s="1"/>
      <c r="F239" s="1"/>
      <c r="G239" s="1"/>
      <c r="H239" s="1"/>
      <c r="I239" s="1"/>
      <c r="J239" s="1"/>
    </row>
    <row r="240" spans="2:10" x14ac:dyDescent="0.2">
      <c r="B240" s="1">
        <v>16</v>
      </c>
      <c r="C240" s="1">
        <v>4.1399999999999997</v>
      </c>
      <c r="D240" s="1">
        <v>4.18</v>
      </c>
      <c r="E240" s="1">
        <v>4.1500000000000004</v>
      </c>
      <c r="F240" s="1">
        <v>4.1900000000000004</v>
      </c>
      <c r="G240" s="1">
        <v>4.1500000000000004</v>
      </c>
      <c r="H240" s="1">
        <v>4.17</v>
      </c>
      <c r="I240" s="1">
        <v>4.16</v>
      </c>
      <c r="J240" s="1">
        <v>4.1100000000000003</v>
      </c>
    </row>
    <row r="241" spans="2:10" x14ac:dyDescent="0.2">
      <c r="B241" s="1">
        <v>50</v>
      </c>
      <c r="C241" s="1">
        <v>4.45</v>
      </c>
      <c r="D241" s="1">
        <v>4.5199999999999996</v>
      </c>
      <c r="E241" s="1">
        <v>4.4400000000000004</v>
      </c>
      <c r="F241" s="1">
        <v>4.53</v>
      </c>
      <c r="G241" s="1">
        <v>4.46</v>
      </c>
      <c r="H241" s="1">
        <v>4.47</v>
      </c>
      <c r="I241" s="1">
        <v>4.42</v>
      </c>
      <c r="J241" s="1">
        <v>4.3899999999999997</v>
      </c>
    </row>
    <row r="242" spans="2:10" x14ac:dyDescent="0.2">
      <c r="B242" s="1">
        <v>84</v>
      </c>
      <c r="C242" s="1">
        <v>4.91</v>
      </c>
      <c r="D242" s="1">
        <v>4.9800000000000004</v>
      </c>
      <c r="E242" s="1">
        <v>4.79</v>
      </c>
      <c r="F242" s="1">
        <v>5.0599999999999996</v>
      </c>
      <c r="G242" s="1">
        <v>4.84</v>
      </c>
      <c r="H242" s="1">
        <v>4.93</v>
      </c>
      <c r="I242" s="1">
        <v>4.76</v>
      </c>
      <c r="J242" s="1">
        <v>4.74</v>
      </c>
    </row>
    <row r="243" spans="2:10" x14ac:dyDescent="0.2">
      <c r="B243" s="1" t="s">
        <v>329</v>
      </c>
      <c r="C243" s="1" t="s">
        <v>396</v>
      </c>
      <c r="D243" s="1" t="s">
        <v>381</v>
      </c>
      <c r="E243" s="1" t="s">
        <v>405</v>
      </c>
      <c r="F243" s="1" t="s">
        <v>369</v>
      </c>
      <c r="G243" s="1" t="s">
        <v>402</v>
      </c>
      <c r="H243" s="1" t="s">
        <v>399</v>
      </c>
      <c r="I243" s="1" t="s">
        <v>393</v>
      </c>
      <c r="J243" s="1" t="s">
        <v>400</v>
      </c>
    </row>
    <row r="244" spans="2:10" x14ac:dyDescent="0.2">
      <c r="B244" s="1" t="s">
        <v>330</v>
      </c>
      <c r="C244" s="1" t="s">
        <v>390</v>
      </c>
      <c r="D244" s="1" t="s">
        <v>355</v>
      </c>
      <c r="E244" s="1" t="s">
        <v>376</v>
      </c>
      <c r="F244" s="1" t="s">
        <v>348</v>
      </c>
      <c r="G244" s="1" t="s">
        <v>370</v>
      </c>
      <c r="H244" s="1" t="s">
        <v>390</v>
      </c>
      <c r="I244" s="1" t="s">
        <v>389</v>
      </c>
      <c r="J244" s="1" t="s">
        <v>376</v>
      </c>
    </row>
    <row r="245" spans="2:10" x14ac:dyDescent="0.2">
      <c r="B245" s="1" t="s">
        <v>331</v>
      </c>
      <c r="C245" s="1">
        <v>-0.26</v>
      </c>
      <c r="D245" s="1">
        <v>-0.21</v>
      </c>
      <c r="E245" s="1">
        <v>-0.15</v>
      </c>
      <c r="F245" s="1">
        <v>-0.25</v>
      </c>
      <c r="G245" s="1">
        <v>-0.17</v>
      </c>
      <c r="H245" s="1">
        <v>-0.28000000000000003</v>
      </c>
      <c r="I245" s="1">
        <v>-0.18</v>
      </c>
      <c r="J245" s="1">
        <v>-0.22</v>
      </c>
    </row>
    <row r="246" spans="2:10" x14ac:dyDescent="0.2">
      <c r="B246" s="1" t="s">
        <v>332</v>
      </c>
      <c r="C246" s="1">
        <v>0.91</v>
      </c>
      <c r="D246" s="1">
        <v>0.95</v>
      </c>
      <c r="E246" s="1">
        <v>0.85</v>
      </c>
      <c r="F246" s="1">
        <v>0.98</v>
      </c>
      <c r="G246" s="1">
        <v>0.92</v>
      </c>
      <c r="H246" s="1">
        <v>1.01</v>
      </c>
      <c r="I246" s="1">
        <v>0.97</v>
      </c>
      <c r="J246" s="1">
        <v>1.02</v>
      </c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 t="s">
        <v>333</v>
      </c>
      <c r="C248" s="1" t="s">
        <v>125</v>
      </c>
      <c r="D248" s="1"/>
      <c r="E248" s="1"/>
      <c r="F248" s="1"/>
      <c r="G248" s="1"/>
      <c r="H248" s="1"/>
      <c r="I248" s="1"/>
      <c r="J248" s="1"/>
    </row>
    <row r="249" spans="2:10" x14ac:dyDescent="0.2">
      <c r="B249" s="1">
        <v>16</v>
      </c>
      <c r="C249" s="1">
        <v>4.16</v>
      </c>
      <c r="D249" s="1">
        <v>4.18</v>
      </c>
      <c r="E249" s="1">
        <v>4.1399999999999997</v>
      </c>
      <c r="F249" s="1">
        <v>4.17</v>
      </c>
      <c r="G249" s="1">
        <v>4.16</v>
      </c>
      <c r="H249" s="1">
        <v>4.1399999999999997</v>
      </c>
      <c r="I249" s="1">
        <v>4.13</v>
      </c>
      <c r="J249" s="1">
        <v>4.1100000000000003</v>
      </c>
    </row>
    <row r="250" spans="2:10" x14ac:dyDescent="0.2">
      <c r="B250" s="1">
        <v>50</v>
      </c>
      <c r="C250" s="1">
        <v>4.5199999999999996</v>
      </c>
      <c r="D250" s="1">
        <v>4.53</v>
      </c>
      <c r="E250" s="1">
        <v>4.4400000000000004</v>
      </c>
      <c r="F250" s="1">
        <v>4.46</v>
      </c>
      <c r="G250" s="1">
        <v>4.46</v>
      </c>
      <c r="H250" s="1">
        <v>4.46</v>
      </c>
      <c r="I250" s="1">
        <v>4.3899999999999997</v>
      </c>
      <c r="J250" s="1">
        <v>4.3499999999999996</v>
      </c>
    </row>
    <row r="251" spans="2:10" x14ac:dyDescent="0.2">
      <c r="B251" s="1">
        <v>84</v>
      </c>
      <c r="C251" s="1">
        <v>4.93</v>
      </c>
      <c r="D251" s="1">
        <v>4.9800000000000004</v>
      </c>
      <c r="E251" s="1">
        <v>4.8499999999999996</v>
      </c>
      <c r="F251" s="1">
        <v>4.8899999999999997</v>
      </c>
      <c r="G251" s="1">
        <v>4.9000000000000004</v>
      </c>
      <c r="H251" s="1">
        <v>4.82</v>
      </c>
      <c r="I251" s="1">
        <v>4.7</v>
      </c>
      <c r="J251" s="1">
        <v>4.6900000000000004</v>
      </c>
    </row>
    <row r="252" spans="2:10" x14ac:dyDescent="0.2">
      <c r="B252" s="1" t="s">
        <v>329</v>
      </c>
      <c r="C252" s="1" t="s">
        <v>379</v>
      </c>
      <c r="D252" s="1" t="s">
        <v>381</v>
      </c>
      <c r="E252" s="1" t="s">
        <v>402</v>
      </c>
      <c r="F252" s="1" t="s">
        <v>384</v>
      </c>
      <c r="G252" s="1" t="s">
        <v>384</v>
      </c>
      <c r="H252" s="1" t="s">
        <v>402</v>
      </c>
      <c r="I252" s="1" t="s">
        <v>400</v>
      </c>
      <c r="J252" s="1" t="s">
        <v>407</v>
      </c>
    </row>
    <row r="253" spans="2:10" x14ac:dyDescent="0.2">
      <c r="B253" s="1" t="s">
        <v>330</v>
      </c>
      <c r="C253" s="1" t="s">
        <v>355</v>
      </c>
      <c r="D253" s="1" t="s">
        <v>355</v>
      </c>
      <c r="E253" s="1" t="s">
        <v>370</v>
      </c>
      <c r="F253" s="1" t="s">
        <v>380</v>
      </c>
      <c r="G253" s="1" t="s">
        <v>380</v>
      </c>
      <c r="H253" s="1" t="s">
        <v>370</v>
      </c>
      <c r="I253" s="1" t="s">
        <v>406</v>
      </c>
      <c r="J253" s="1" t="s">
        <v>401</v>
      </c>
    </row>
    <row r="254" spans="2:10" x14ac:dyDescent="0.2">
      <c r="B254" s="1" t="s">
        <v>331</v>
      </c>
      <c r="C254" s="1">
        <v>-0.16</v>
      </c>
      <c r="D254" s="1">
        <v>-0.19</v>
      </c>
      <c r="E254" s="1">
        <v>-0.21</v>
      </c>
      <c r="F254" s="1">
        <v>-0.26</v>
      </c>
      <c r="G254" s="1">
        <v>-0.23</v>
      </c>
      <c r="H254" s="1">
        <v>-0.18</v>
      </c>
      <c r="I254" s="1">
        <v>-0.12</v>
      </c>
      <c r="J254" s="1">
        <v>-0.24</v>
      </c>
    </row>
    <row r="255" spans="2:10" x14ac:dyDescent="0.2">
      <c r="B255" s="1" t="s">
        <v>332</v>
      </c>
      <c r="C255" s="1">
        <v>1.03</v>
      </c>
      <c r="D255" s="1">
        <v>0.98</v>
      </c>
      <c r="E255" s="1">
        <v>0.89</v>
      </c>
      <c r="F255" s="1">
        <v>0.96</v>
      </c>
      <c r="G255" s="1">
        <v>0.9</v>
      </c>
      <c r="H255" s="1">
        <v>0.96</v>
      </c>
      <c r="I255" s="1">
        <v>0.9</v>
      </c>
      <c r="J255" s="1">
        <v>0.88</v>
      </c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 t="s">
        <v>333</v>
      </c>
      <c r="C257" s="1" t="s">
        <v>126</v>
      </c>
      <c r="D257" s="1"/>
      <c r="E257" s="1"/>
      <c r="F257" s="1"/>
      <c r="G257" s="1"/>
      <c r="H257" s="1"/>
      <c r="I257" s="1"/>
      <c r="J257" s="1"/>
    </row>
    <row r="258" spans="2:10" x14ac:dyDescent="0.2">
      <c r="B258" s="1">
        <v>16</v>
      </c>
      <c r="C258" s="1">
        <v>4.17</v>
      </c>
      <c r="D258" s="1">
        <v>4.16</v>
      </c>
      <c r="E258" s="1">
        <v>4.1399999999999997</v>
      </c>
      <c r="F258" s="1">
        <v>4.18</v>
      </c>
      <c r="G258" s="1">
        <v>4.13</v>
      </c>
      <c r="H258" s="1">
        <v>4.13</v>
      </c>
      <c r="I258" s="1">
        <v>4.1399999999999997</v>
      </c>
      <c r="J258" s="1">
        <v>4.1100000000000003</v>
      </c>
    </row>
    <row r="259" spans="2:10" x14ac:dyDescent="0.2">
      <c r="B259" s="1">
        <v>50</v>
      </c>
      <c r="C259" s="1">
        <v>4.51</v>
      </c>
      <c r="D259" s="1">
        <v>4.47</v>
      </c>
      <c r="E259" s="1">
        <v>4.42</v>
      </c>
      <c r="F259" s="1">
        <v>4.51</v>
      </c>
      <c r="G259" s="1">
        <v>4.4000000000000004</v>
      </c>
      <c r="H259" s="1">
        <v>4.38</v>
      </c>
      <c r="I259" s="1">
        <v>4.42</v>
      </c>
      <c r="J259" s="1">
        <v>4.33</v>
      </c>
    </row>
    <row r="260" spans="2:10" x14ac:dyDescent="0.2">
      <c r="B260" s="1">
        <v>84</v>
      </c>
      <c r="C260" s="1">
        <v>5</v>
      </c>
      <c r="D260" s="1">
        <v>4.8600000000000003</v>
      </c>
      <c r="E260" s="1">
        <v>4.78</v>
      </c>
      <c r="F260" s="1">
        <v>4.9400000000000004</v>
      </c>
      <c r="G260" s="1">
        <v>4.78</v>
      </c>
      <c r="H260" s="1">
        <v>4.8099999999999996</v>
      </c>
      <c r="I260" s="1">
        <v>4.74</v>
      </c>
      <c r="J260" s="1">
        <v>4.67</v>
      </c>
    </row>
    <row r="261" spans="2:10" x14ac:dyDescent="0.2">
      <c r="B261" s="1" t="s">
        <v>329</v>
      </c>
      <c r="C261" s="1" t="s">
        <v>381</v>
      </c>
      <c r="D261" s="1" t="s">
        <v>396</v>
      </c>
      <c r="E261" s="1" t="s">
        <v>393</v>
      </c>
      <c r="F261" s="1" t="s">
        <v>379</v>
      </c>
      <c r="G261" s="1" t="s">
        <v>395</v>
      </c>
      <c r="H261" s="1" t="s">
        <v>397</v>
      </c>
      <c r="I261" s="1" t="s">
        <v>395</v>
      </c>
      <c r="J261" s="1" t="s">
        <v>408</v>
      </c>
    </row>
    <row r="262" spans="2:10" x14ac:dyDescent="0.2">
      <c r="B262" s="1" t="s">
        <v>330</v>
      </c>
      <c r="C262" s="1" t="s">
        <v>355</v>
      </c>
      <c r="D262" s="1" t="s">
        <v>370</v>
      </c>
      <c r="E262" s="1" t="s">
        <v>376</v>
      </c>
      <c r="F262" s="1" t="s">
        <v>367</v>
      </c>
      <c r="G262" s="1" t="s">
        <v>376</v>
      </c>
      <c r="H262" s="1" t="s">
        <v>380</v>
      </c>
      <c r="I262" s="1" t="s">
        <v>389</v>
      </c>
      <c r="J262" s="1" t="s">
        <v>409</v>
      </c>
    </row>
    <row r="263" spans="2:10" x14ac:dyDescent="0.2">
      <c r="B263" s="1" t="s">
        <v>331</v>
      </c>
      <c r="C263" s="1">
        <v>-0.21</v>
      </c>
      <c r="D263" s="1">
        <v>-0.17</v>
      </c>
      <c r="E263" s="1">
        <v>-0.19</v>
      </c>
      <c r="F263" s="1">
        <v>-0.21</v>
      </c>
      <c r="G263" s="1">
        <v>-0.22</v>
      </c>
      <c r="H263" s="1">
        <v>-0.33</v>
      </c>
      <c r="I263" s="1">
        <v>-0.16</v>
      </c>
      <c r="J263" s="1">
        <v>-0.24</v>
      </c>
    </row>
    <row r="264" spans="2:10" x14ac:dyDescent="0.2">
      <c r="B264" s="1" t="s">
        <v>332</v>
      </c>
      <c r="C264" s="1">
        <v>0.87</v>
      </c>
      <c r="D264" s="1">
        <v>0.88</v>
      </c>
      <c r="E264" s="1">
        <v>0.91</v>
      </c>
      <c r="F264" s="1">
        <v>0.97</v>
      </c>
      <c r="G264" s="1">
        <v>0.9</v>
      </c>
      <c r="H264" s="1">
        <v>1</v>
      </c>
      <c r="I264" s="1">
        <v>0.93</v>
      </c>
      <c r="J264" s="1">
        <v>0.91</v>
      </c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 t="s">
        <v>333</v>
      </c>
      <c r="C266" s="1" t="s">
        <v>127</v>
      </c>
      <c r="D266" s="1"/>
      <c r="E266" s="1"/>
      <c r="F266" s="1"/>
      <c r="G266" s="1"/>
      <c r="H266" s="1"/>
      <c r="I266" s="1"/>
      <c r="J266" s="1"/>
    </row>
    <row r="267" spans="2:10" x14ac:dyDescent="0.2">
      <c r="B267" s="1">
        <v>16</v>
      </c>
      <c r="C267" s="1">
        <v>4.1500000000000004</v>
      </c>
      <c r="D267" s="1">
        <v>4.1500000000000004</v>
      </c>
      <c r="E267" s="1">
        <v>4.0999999999999996</v>
      </c>
      <c r="F267" s="1">
        <v>4.1399999999999997</v>
      </c>
      <c r="G267" s="1">
        <v>4.12</v>
      </c>
      <c r="H267" s="1">
        <v>4.12</v>
      </c>
      <c r="I267" s="1">
        <v>4.1100000000000003</v>
      </c>
      <c r="J267" s="1">
        <v>4.1100000000000003</v>
      </c>
    </row>
    <row r="268" spans="2:10" x14ac:dyDescent="0.2">
      <c r="B268" s="1">
        <v>50</v>
      </c>
      <c r="C268" s="1">
        <v>4.45</v>
      </c>
      <c r="D268" s="1">
        <v>4.45</v>
      </c>
      <c r="E268" s="1">
        <v>4.38</v>
      </c>
      <c r="F268" s="1">
        <v>4.4400000000000004</v>
      </c>
      <c r="G268" s="1">
        <v>4.3899999999999997</v>
      </c>
      <c r="H268" s="1">
        <v>4.3899999999999997</v>
      </c>
      <c r="I268" s="1">
        <v>4.37</v>
      </c>
      <c r="J268" s="1">
        <v>4.34</v>
      </c>
    </row>
    <row r="269" spans="2:10" x14ac:dyDescent="0.2">
      <c r="B269" s="1">
        <v>84</v>
      </c>
      <c r="C269" s="1">
        <v>4.9400000000000004</v>
      </c>
      <c r="D269" s="1">
        <v>4.8600000000000003</v>
      </c>
      <c r="E269" s="1">
        <v>4.71</v>
      </c>
      <c r="F269" s="1">
        <v>4.8099999999999996</v>
      </c>
      <c r="G269" s="1">
        <v>4.72</v>
      </c>
      <c r="H269" s="1">
        <v>4.7300000000000004</v>
      </c>
      <c r="I269" s="1">
        <v>4.72</v>
      </c>
      <c r="J269" s="1">
        <v>4.67</v>
      </c>
    </row>
    <row r="270" spans="2:10" x14ac:dyDescent="0.2">
      <c r="B270" s="1" t="s">
        <v>329</v>
      </c>
      <c r="C270" s="1" t="s">
        <v>384</v>
      </c>
      <c r="D270" s="1" t="s">
        <v>398</v>
      </c>
      <c r="E270" s="1" t="s">
        <v>404</v>
      </c>
      <c r="F270" s="1" t="s">
        <v>405</v>
      </c>
      <c r="G270" s="1" t="s">
        <v>400</v>
      </c>
      <c r="H270" s="1" t="s">
        <v>400</v>
      </c>
      <c r="I270" s="1" t="s">
        <v>410</v>
      </c>
      <c r="J270" s="1" t="s">
        <v>408</v>
      </c>
    </row>
    <row r="271" spans="2:10" x14ac:dyDescent="0.2">
      <c r="B271" s="1" t="s">
        <v>330</v>
      </c>
      <c r="C271" s="1" t="s">
        <v>355</v>
      </c>
      <c r="D271" s="1" t="s">
        <v>370</v>
      </c>
      <c r="E271" s="1" t="s">
        <v>389</v>
      </c>
      <c r="F271" s="1" t="s">
        <v>370</v>
      </c>
      <c r="G271" s="1" t="s">
        <v>394</v>
      </c>
      <c r="H271" s="1" t="s">
        <v>389</v>
      </c>
      <c r="I271" s="1" t="s">
        <v>394</v>
      </c>
      <c r="J271" s="1" t="s">
        <v>401</v>
      </c>
    </row>
    <row r="272" spans="2:10" x14ac:dyDescent="0.2">
      <c r="B272" s="1" t="s">
        <v>331</v>
      </c>
      <c r="C272" s="1">
        <v>-0.31</v>
      </c>
      <c r="D272" s="1">
        <v>-0.2</v>
      </c>
      <c r="E272" s="1">
        <v>-0.19</v>
      </c>
      <c r="F272" s="1">
        <v>-0.21</v>
      </c>
      <c r="G272" s="1">
        <v>-0.16</v>
      </c>
      <c r="H272" s="1">
        <v>-0.21</v>
      </c>
      <c r="I272" s="1">
        <v>-0.23</v>
      </c>
      <c r="J272" s="1">
        <v>-0.26</v>
      </c>
    </row>
    <row r="273" spans="2:10" x14ac:dyDescent="0.2">
      <c r="B273" s="1" t="s">
        <v>332</v>
      </c>
      <c r="C273" s="1">
        <v>0.93</v>
      </c>
      <c r="D273" s="1">
        <v>0.92</v>
      </c>
      <c r="E273" s="1">
        <v>0.92</v>
      </c>
      <c r="F273" s="1">
        <v>1.04</v>
      </c>
      <c r="G273" s="1">
        <v>0.9</v>
      </c>
      <c r="H273" s="1">
        <v>0.93</v>
      </c>
      <c r="I273" s="1">
        <v>0.91</v>
      </c>
      <c r="J273" s="1">
        <v>0.99</v>
      </c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 t="s">
        <v>333</v>
      </c>
      <c r="C275" s="1" t="s">
        <v>128</v>
      </c>
      <c r="D275" s="1"/>
      <c r="E275" s="1"/>
      <c r="F275" s="1"/>
      <c r="G275" s="1"/>
      <c r="H275" s="1"/>
      <c r="I275" s="1"/>
      <c r="J275" s="1"/>
    </row>
    <row r="276" spans="2:10" x14ac:dyDescent="0.2">
      <c r="B276" s="1">
        <v>16</v>
      </c>
      <c r="C276" s="1">
        <v>4.12</v>
      </c>
      <c r="D276" s="1">
        <v>4.13</v>
      </c>
      <c r="E276" s="1">
        <v>4.13</v>
      </c>
      <c r="F276" s="1">
        <v>4.1399999999999997</v>
      </c>
      <c r="G276" s="1">
        <v>4.13</v>
      </c>
      <c r="H276" s="1">
        <v>4.1100000000000003</v>
      </c>
      <c r="I276" s="1">
        <v>4.12</v>
      </c>
      <c r="J276" s="1">
        <v>4.09</v>
      </c>
    </row>
    <row r="277" spans="2:10" x14ac:dyDescent="0.2">
      <c r="B277" s="1">
        <v>50</v>
      </c>
      <c r="C277" s="1">
        <v>4.3600000000000003</v>
      </c>
      <c r="D277" s="1">
        <v>4.43</v>
      </c>
      <c r="E277" s="1">
        <v>4.37</v>
      </c>
      <c r="F277" s="1">
        <v>4.4000000000000004</v>
      </c>
      <c r="G277" s="1">
        <v>4.4000000000000004</v>
      </c>
      <c r="H277" s="1">
        <v>4.34</v>
      </c>
      <c r="I277" s="1">
        <v>4.34</v>
      </c>
      <c r="J277" s="1">
        <v>4.33</v>
      </c>
    </row>
    <row r="278" spans="2:10" x14ac:dyDescent="0.2">
      <c r="B278" s="1">
        <v>84</v>
      </c>
      <c r="C278" s="1">
        <v>4.72</v>
      </c>
      <c r="D278" s="1">
        <v>4.8099999999999996</v>
      </c>
      <c r="E278" s="1">
        <v>4.75</v>
      </c>
      <c r="F278" s="1">
        <v>4.83</v>
      </c>
      <c r="G278" s="1">
        <v>4.76</v>
      </c>
      <c r="H278" s="1">
        <v>4.7</v>
      </c>
      <c r="I278" s="1">
        <v>4.6900000000000004</v>
      </c>
      <c r="J278" s="1">
        <v>4.68</v>
      </c>
    </row>
    <row r="279" spans="2:10" x14ac:dyDescent="0.2">
      <c r="B279" s="1" t="s">
        <v>329</v>
      </c>
      <c r="C279" s="1" t="s">
        <v>410</v>
      </c>
      <c r="D279" s="1" t="s">
        <v>405</v>
      </c>
      <c r="E279" s="1" t="s">
        <v>411</v>
      </c>
      <c r="F279" s="1" t="s">
        <v>405</v>
      </c>
      <c r="G279" s="1" t="s">
        <v>395</v>
      </c>
      <c r="H279" s="1" t="s">
        <v>404</v>
      </c>
      <c r="I279" s="1" t="s">
        <v>407</v>
      </c>
      <c r="J279" s="1" t="s">
        <v>408</v>
      </c>
    </row>
    <row r="280" spans="2:10" x14ac:dyDescent="0.2">
      <c r="B280" s="1" t="s">
        <v>330</v>
      </c>
      <c r="C280" s="1" t="s">
        <v>394</v>
      </c>
      <c r="D280" s="1" t="s">
        <v>392</v>
      </c>
      <c r="E280" s="1" t="s">
        <v>376</v>
      </c>
      <c r="F280" s="1" t="s">
        <v>370</v>
      </c>
      <c r="G280" s="1" t="s">
        <v>389</v>
      </c>
      <c r="H280" s="1" t="s">
        <v>401</v>
      </c>
      <c r="I280" s="1" t="s">
        <v>394</v>
      </c>
      <c r="J280" s="1" t="s">
        <v>401</v>
      </c>
    </row>
    <row r="281" spans="2:10" x14ac:dyDescent="0.2">
      <c r="B281" s="1" t="s">
        <v>331</v>
      </c>
      <c r="C281" s="1">
        <v>-0.24</v>
      </c>
      <c r="D281" s="1">
        <v>-0.19</v>
      </c>
      <c r="E281" s="1">
        <v>-0.28000000000000003</v>
      </c>
      <c r="F281" s="1">
        <v>-0.28999999999999998</v>
      </c>
      <c r="G281" s="1">
        <v>-0.19</v>
      </c>
      <c r="H281" s="1">
        <v>-0.26</v>
      </c>
      <c r="I281" s="1">
        <v>-0.3</v>
      </c>
      <c r="J281" s="1">
        <v>-0.28000000000000003</v>
      </c>
    </row>
    <row r="282" spans="2:10" x14ac:dyDescent="0.2">
      <c r="B282" s="1" t="s">
        <v>332</v>
      </c>
      <c r="C282" s="1">
        <v>0.98</v>
      </c>
      <c r="D282" s="1">
        <v>0.88</v>
      </c>
      <c r="E282" s="1">
        <v>0.93</v>
      </c>
      <c r="F282" s="1">
        <v>0.96</v>
      </c>
      <c r="G282" s="1">
        <v>0.89</v>
      </c>
      <c r="H282" s="1">
        <v>0.88</v>
      </c>
      <c r="I282" s="1">
        <v>1.01</v>
      </c>
      <c r="J282" s="1">
        <v>0.96</v>
      </c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 t="s">
        <v>333</v>
      </c>
      <c r="C284" s="1" t="s">
        <v>129</v>
      </c>
      <c r="D284" s="1"/>
      <c r="E284" s="1"/>
      <c r="F284" s="1"/>
      <c r="G284" s="1"/>
      <c r="H284" s="1"/>
      <c r="I284" s="1"/>
      <c r="J284" s="1"/>
    </row>
    <row r="285" spans="2:10" x14ac:dyDescent="0.2">
      <c r="B285" s="1">
        <v>16</v>
      </c>
      <c r="C285" s="1">
        <v>4.16</v>
      </c>
      <c r="D285" s="1">
        <v>4.1100000000000003</v>
      </c>
      <c r="E285" s="1">
        <v>4.12</v>
      </c>
      <c r="F285" s="1">
        <v>4.1100000000000003</v>
      </c>
      <c r="G285" s="1">
        <v>4.12</v>
      </c>
      <c r="H285" s="1">
        <v>4.0999999999999996</v>
      </c>
      <c r="I285" s="1">
        <v>4.1100000000000003</v>
      </c>
      <c r="J285" s="1">
        <v>4.09</v>
      </c>
    </row>
    <row r="286" spans="2:10" x14ac:dyDescent="0.2">
      <c r="B286" s="1">
        <v>50</v>
      </c>
      <c r="C286" s="1">
        <v>4.5</v>
      </c>
      <c r="D286" s="1">
        <v>4.3600000000000003</v>
      </c>
      <c r="E286" s="1">
        <v>4.3499999999999996</v>
      </c>
      <c r="F286" s="1">
        <v>4.38</v>
      </c>
      <c r="G286" s="1">
        <v>4.3499999999999996</v>
      </c>
      <c r="H286" s="1">
        <v>4.33</v>
      </c>
      <c r="I286" s="1">
        <v>4.37</v>
      </c>
      <c r="J286" s="1">
        <v>4.3</v>
      </c>
    </row>
    <row r="287" spans="2:10" x14ac:dyDescent="0.2">
      <c r="B287" s="1">
        <v>84</v>
      </c>
      <c r="C287" s="1">
        <v>4.9800000000000004</v>
      </c>
      <c r="D287" s="1">
        <v>4.7</v>
      </c>
      <c r="E287" s="1">
        <v>4.66</v>
      </c>
      <c r="F287" s="1">
        <v>4.78</v>
      </c>
      <c r="G287" s="1">
        <v>4.7</v>
      </c>
      <c r="H287" s="1">
        <v>4.6500000000000004</v>
      </c>
      <c r="I287" s="1">
        <v>4.66</v>
      </c>
      <c r="J287" s="1">
        <v>4.5599999999999996</v>
      </c>
    </row>
    <row r="288" spans="2:10" x14ac:dyDescent="0.2">
      <c r="B288" s="1" t="s">
        <v>329</v>
      </c>
      <c r="C288" s="1" t="s">
        <v>391</v>
      </c>
      <c r="D288" s="1" t="s">
        <v>404</v>
      </c>
      <c r="E288" s="1" t="s">
        <v>407</v>
      </c>
      <c r="F288" s="1" t="s">
        <v>411</v>
      </c>
      <c r="G288" s="1" t="s">
        <v>404</v>
      </c>
      <c r="H288" s="1" t="s">
        <v>412</v>
      </c>
      <c r="I288" s="1" t="s">
        <v>407</v>
      </c>
      <c r="J288" s="1" t="s">
        <v>413</v>
      </c>
    </row>
    <row r="289" spans="2:10" x14ac:dyDescent="0.2">
      <c r="B289" s="1" t="s">
        <v>330</v>
      </c>
      <c r="C289" s="1" t="s">
        <v>351</v>
      </c>
      <c r="D289" s="1" t="s">
        <v>401</v>
      </c>
      <c r="E289" s="1" t="s">
        <v>406</v>
      </c>
      <c r="F289" s="1" t="s">
        <v>392</v>
      </c>
      <c r="G289" s="1" t="s">
        <v>394</v>
      </c>
      <c r="H289" s="1" t="s">
        <v>406</v>
      </c>
      <c r="I289" s="1" t="s">
        <v>406</v>
      </c>
      <c r="J289" s="1" t="s">
        <v>414</v>
      </c>
    </row>
    <row r="290" spans="2:10" x14ac:dyDescent="0.2">
      <c r="B290" s="1" t="s">
        <v>331</v>
      </c>
      <c r="C290" s="1">
        <v>-0.24</v>
      </c>
      <c r="D290" s="1">
        <v>-0.2</v>
      </c>
      <c r="E290" s="1">
        <v>-0.21</v>
      </c>
      <c r="F290" s="1">
        <v>-0.27</v>
      </c>
      <c r="G290" s="1">
        <v>-0.26</v>
      </c>
      <c r="H290" s="1">
        <v>-0.24</v>
      </c>
      <c r="I290" s="1">
        <v>-0.17</v>
      </c>
      <c r="J290" s="1">
        <v>-0.22</v>
      </c>
    </row>
    <row r="291" spans="2:10" x14ac:dyDescent="0.2">
      <c r="B291" s="1" t="s">
        <v>332</v>
      </c>
      <c r="C291" s="1">
        <v>0.99</v>
      </c>
      <c r="D291" s="1">
        <v>0.93</v>
      </c>
      <c r="E291" s="1">
        <v>0.89</v>
      </c>
      <c r="F291" s="1">
        <v>0.98</v>
      </c>
      <c r="G291" s="1">
        <v>0.95</v>
      </c>
      <c r="H291" s="1">
        <v>0.93</v>
      </c>
      <c r="I291" s="1">
        <v>0.92</v>
      </c>
      <c r="J291" s="1">
        <v>0.98</v>
      </c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 t="s">
        <v>333</v>
      </c>
      <c r="C293" s="1" t="s">
        <v>130</v>
      </c>
      <c r="D293" s="1"/>
      <c r="E293" s="1"/>
      <c r="F293" s="1"/>
      <c r="G293" s="1"/>
      <c r="H293" s="1"/>
      <c r="I293" s="1"/>
      <c r="J293" s="1"/>
    </row>
    <row r="294" spans="2:10" x14ac:dyDescent="0.2">
      <c r="B294" s="1">
        <v>16</v>
      </c>
      <c r="C294" s="1">
        <v>4.1100000000000003</v>
      </c>
      <c r="D294" s="1">
        <v>4.1399999999999997</v>
      </c>
      <c r="E294" s="1">
        <v>4.12</v>
      </c>
      <c r="F294" s="1">
        <v>4.13</v>
      </c>
      <c r="G294" s="1">
        <v>4.12</v>
      </c>
      <c r="H294" s="1">
        <v>4.1100000000000003</v>
      </c>
      <c r="I294" s="1">
        <v>4.12</v>
      </c>
      <c r="J294" s="1">
        <v>4.09</v>
      </c>
    </row>
    <row r="295" spans="2:10" x14ac:dyDescent="0.2">
      <c r="B295" s="1">
        <v>50</v>
      </c>
      <c r="C295" s="1">
        <v>4.42</v>
      </c>
      <c r="D295" s="1">
        <v>4.46</v>
      </c>
      <c r="E295" s="1">
        <v>4.3600000000000003</v>
      </c>
      <c r="F295" s="1">
        <v>4.3899999999999997</v>
      </c>
      <c r="G295" s="1">
        <v>4.4000000000000004</v>
      </c>
      <c r="H295" s="1">
        <v>4.3099999999999996</v>
      </c>
      <c r="I295" s="1">
        <v>4.38</v>
      </c>
      <c r="J295" s="1">
        <v>4.3</v>
      </c>
    </row>
    <row r="296" spans="2:10" x14ac:dyDescent="0.2">
      <c r="B296" s="1">
        <v>84</v>
      </c>
      <c r="C296" s="1">
        <v>4.8099999999999996</v>
      </c>
      <c r="D296" s="1">
        <v>4.87</v>
      </c>
      <c r="E296" s="1">
        <v>4.6900000000000004</v>
      </c>
      <c r="F296" s="1">
        <v>4.72</v>
      </c>
      <c r="G296" s="1">
        <v>4.79</v>
      </c>
      <c r="H296" s="1">
        <v>4.62</v>
      </c>
      <c r="I296" s="1">
        <v>4.75</v>
      </c>
      <c r="J296" s="1">
        <v>4.5599999999999996</v>
      </c>
    </row>
    <row r="297" spans="2:10" x14ac:dyDescent="0.2">
      <c r="B297" s="1" t="s">
        <v>329</v>
      </c>
      <c r="C297" s="1" t="s">
        <v>393</v>
      </c>
      <c r="D297" s="1" t="s">
        <v>398</v>
      </c>
      <c r="E297" s="1" t="s">
        <v>404</v>
      </c>
      <c r="F297" s="1" t="s">
        <v>400</v>
      </c>
      <c r="G297" s="1" t="s">
        <v>397</v>
      </c>
      <c r="H297" s="1" t="s">
        <v>415</v>
      </c>
      <c r="I297" s="1" t="s">
        <v>411</v>
      </c>
      <c r="J297" s="1" t="s">
        <v>413</v>
      </c>
    </row>
    <row r="298" spans="2:10" x14ac:dyDescent="0.2">
      <c r="B298" s="1" t="s">
        <v>330</v>
      </c>
      <c r="C298" s="1" t="s">
        <v>370</v>
      </c>
      <c r="D298" s="1" t="s">
        <v>370</v>
      </c>
      <c r="E298" s="1" t="s">
        <v>406</v>
      </c>
      <c r="F298" s="1" t="s">
        <v>394</v>
      </c>
      <c r="G298" s="1" t="s">
        <v>385</v>
      </c>
      <c r="H298" s="1" t="s">
        <v>409</v>
      </c>
      <c r="I298" s="1" t="s">
        <v>389</v>
      </c>
      <c r="J298" s="1" t="s">
        <v>416</v>
      </c>
    </row>
    <row r="299" spans="2:10" x14ac:dyDescent="0.2">
      <c r="B299" s="1" t="s">
        <v>331</v>
      </c>
      <c r="C299" s="1">
        <v>-0.2</v>
      </c>
      <c r="D299" s="1">
        <v>-0.17</v>
      </c>
      <c r="E299" s="1">
        <v>-0.18</v>
      </c>
      <c r="F299" s="1">
        <v>-0.18</v>
      </c>
      <c r="G299" s="1">
        <v>-0.24</v>
      </c>
      <c r="H299" s="1">
        <v>-0.26</v>
      </c>
      <c r="I299" s="1">
        <v>-0.24</v>
      </c>
      <c r="J299" s="1">
        <v>-0.19</v>
      </c>
    </row>
    <row r="300" spans="2:10" x14ac:dyDescent="0.2">
      <c r="B300" s="1" t="s">
        <v>332</v>
      </c>
      <c r="C300" s="1">
        <v>0.88</v>
      </c>
      <c r="D300" s="1">
        <v>0.81</v>
      </c>
      <c r="E300" s="1">
        <v>0.83</v>
      </c>
      <c r="F300" s="1">
        <v>0.86</v>
      </c>
      <c r="G300" s="1">
        <v>0.98</v>
      </c>
      <c r="H300" s="1">
        <v>0.97</v>
      </c>
      <c r="I300" s="1">
        <v>0.92</v>
      </c>
      <c r="J300" s="1">
        <v>0.91</v>
      </c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 t="s">
        <v>333</v>
      </c>
      <c r="C302" s="1" t="s">
        <v>131</v>
      </c>
      <c r="D302" s="1"/>
      <c r="E302" s="1"/>
      <c r="F302" s="1"/>
      <c r="G302" s="1"/>
      <c r="H302" s="1"/>
      <c r="I302" s="1"/>
      <c r="J302" s="1"/>
    </row>
    <row r="303" spans="2:10" x14ac:dyDescent="0.2">
      <c r="B303" s="1">
        <v>16</v>
      </c>
      <c r="C303" s="1">
        <v>4.13</v>
      </c>
      <c r="D303" s="1">
        <v>4.12</v>
      </c>
      <c r="E303" s="1">
        <v>4.0999999999999996</v>
      </c>
      <c r="F303" s="1">
        <v>4.13</v>
      </c>
      <c r="G303" s="1">
        <v>4.12</v>
      </c>
      <c r="H303" s="1">
        <v>4.12</v>
      </c>
      <c r="I303" s="1">
        <v>4.13</v>
      </c>
      <c r="J303" s="1">
        <v>4.1100000000000003</v>
      </c>
    </row>
    <row r="304" spans="2:10" x14ac:dyDescent="0.2">
      <c r="B304" s="1">
        <v>50</v>
      </c>
      <c r="C304" s="1">
        <v>4.3899999999999997</v>
      </c>
      <c r="D304" s="1">
        <v>4.38</v>
      </c>
      <c r="E304" s="1">
        <v>4.33</v>
      </c>
      <c r="F304" s="1">
        <v>4.37</v>
      </c>
      <c r="G304" s="1">
        <v>4.3600000000000003</v>
      </c>
      <c r="H304" s="1">
        <v>4.3499999999999996</v>
      </c>
      <c r="I304" s="1">
        <v>4.3600000000000003</v>
      </c>
      <c r="J304" s="1">
        <v>4.33</v>
      </c>
    </row>
    <row r="305" spans="2:10" x14ac:dyDescent="0.2">
      <c r="B305" s="1">
        <v>84</v>
      </c>
      <c r="C305" s="1">
        <v>4.8</v>
      </c>
      <c r="D305" s="1">
        <v>4.75</v>
      </c>
      <c r="E305" s="1">
        <v>4.67</v>
      </c>
      <c r="F305" s="1">
        <v>4.7300000000000004</v>
      </c>
      <c r="G305" s="1">
        <v>4.7699999999999996</v>
      </c>
      <c r="H305" s="1">
        <v>4.67</v>
      </c>
      <c r="I305" s="1">
        <v>4.71</v>
      </c>
      <c r="J305" s="1">
        <v>4.6900000000000004</v>
      </c>
    </row>
    <row r="306" spans="2:10" x14ac:dyDescent="0.2">
      <c r="B306" s="1" t="s">
        <v>329</v>
      </c>
      <c r="C306" s="1" t="s">
        <v>397</v>
      </c>
      <c r="D306" s="1" t="s">
        <v>411</v>
      </c>
      <c r="E306" s="1" t="s">
        <v>408</v>
      </c>
      <c r="F306" s="1" t="s">
        <v>400</v>
      </c>
      <c r="G306" s="1" t="s">
        <v>411</v>
      </c>
      <c r="H306" s="1" t="s">
        <v>407</v>
      </c>
      <c r="I306" s="1" t="s">
        <v>410</v>
      </c>
      <c r="J306" s="1" t="s">
        <v>407</v>
      </c>
    </row>
    <row r="307" spans="2:10" x14ac:dyDescent="0.2">
      <c r="B307" s="1" t="s">
        <v>330</v>
      </c>
      <c r="C307" s="1" t="s">
        <v>392</v>
      </c>
      <c r="D307" s="1" t="s">
        <v>389</v>
      </c>
      <c r="E307" s="1" t="s">
        <v>401</v>
      </c>
      <c r="F307" s="1" t="s">
        <v>389</v>
      </c>
      <c r="G307" s="1" t="s">
        <v>385</v>
      </c>
      <c r="H307" s="1" t="s">
        <v>401</v>
      </c>
      <c r="I307" s="1" t="s">
        <v>401</v>
      </c>
      <c r="J307" s="1" t="s">
        <v>401</v>
      </c>
    </row>
    <row r="308" spans="2:10" x14ac:dyDescent="0.2">
      <c r="B308" s="1" t="s">
        <v>331</v>
      </c>
      <c r="C308" s="1">
        <v>-0.28000000000000003</v>
      </c>
      <c r="D308" s="1">
        <v>-0.22</v>
      </c>
      <c r="E308" s="1">
        <v>-0.26</v>
      </c>
      <c r="F308" s="1">
        <v>-0.25</v>
      </c>
      <c r="G308" s="1">
        <v>-0.33</v>
      </c>
      <c r="H308" s="1">
        <v>-0.25</v>
      </c>
      <c r="I308" s="1">
        <v>-0.26</v>
      </c>
      <c r="J308" s="1">
        <v>-0.3</v>
      </c>
    </row>
    <row r="309" spans="2:10" x14ac:dyDescent="0.2">
      <c r="B309" s="1" t="s">
        <v>332</v>
      </c>
      <c r="C309" s="1">
        <v>0.95</v>
      </c>
      <c r="D309" s="1">
        <v>0.91</v>
      </c>
      <c r="E309" s="1">
        <v>0.91</v>
      </c>
      <c r="F309" s="1">
        <v>0.96</v>
      </c>
      <c r="G309" s="1">
        <v>1.02</v>
      </c>
      <c r="H309" s="1">
        <v>1.02</v>
      </c>
      <c r="I309" s="1">
        <v>0.91</v>
      </c>
      <c r="J309" s="1">
        <v>0.99</v>
      </c>
    </row>
    <row r="310" spans="2:10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x14ac:dyDescent="0.2">
      <c r="B311" s="1" t="s">
        <v>333</v>
      </c>
      <c r="C311" s="1" t="s">
        <v>132</v>
      </c>
      <c r="D311" s="1"/>
      <c r="E311" s="1"/>
      <c r="F311" s="1"/>
      <c r="G311" s="1"/>
      <c r="H311" s="1"/>
      <c r="I311" s="1"/>
      <c r="J311" s="1"/>
    </row>
    <row r="312" spans="2:10" x14ac:dyDescent="0.2">
      <c r="B312" s="1">
        <v>16</v>
      </c>
      <c r="C312" s="1">
        <v>4.1500000000000004</v>
      </c>
      <c r="D312" s="1">
        <v>4.13</v>
      </c>
      <c r="E312" s="1">
        <v>4.12</v>
      </c>
      <c r="F312" s="1">
        <v>4.12</v>
      </c>
      <c r="G312" s="1">
        <v>4.13</v>
      </c>
      <c r="H312" s="1">
        <v>4.12</v>
      </c>
      <c r="I312" s="1">
        <v>4.12</v>
      </c>
      <c r="J312" s="1">
        <v>4.09</v>
      </c>
    </row>
    <row r="313" spans="2:10" x14ac:dyDescent="0.2">
      <c r="B313" s="1">
        <v>50</v>
      </c>
      <c r="C313" s="1">
        <v>4.5</v>
      </c>
      <c r="D313" s="1">
        <v>4.4000000000000004</v>
      </c>
      <c r="E313" s="1">
        <v>4.4000000000000004</v>
      </c>
      <c r="F313" s="1">
        <v>4.34</v>
      </c>
      <c r="G313" s="1">
        <v>4.3899999999999997</v>
      </c>
      <c r="H313" s="1">
        <v>4.34</v>
      </c>
      <c r="I313" s="1">
        <v>4.3499999999999996</v>
      </c>
      <c r="J313" s="1">
        <v>4.32</v>
      </c>
    </row>
    <row r="314" spans="2:10" x14ac:dyDescent="0.2">
      <c r="B314" s="1">
        <v>84</v>
      </c>
      <c r="C314" s="1">
        <v>4.9000000000000004</v>
      </c>
      <c r="D314" s="1">
        <v>4.7699999999999996</v>
      </c>
      <c r="E314" s="1">
        <v>4.7699999999999996</v>
      </c>
      <c r="F314" s="1">
        <v>4.71</v>
      </c>
      <c r="G314" s="1">
        <v>4.75</v>
      </c>
      <c r="H314" s="1">
        <v>4.67</v>
      </c>
      <c r="I314" s="1">
        <v>4.7</v>
      </c>
      <c r="J314" s="1">
        <v>4.68</v>
      </c>
    </row>
    <row r="315" spans="2:10" x14ac:dyDescent="0.2">
      <c r="B315" s="1" t="s">
        <v>329</v>
      </c>
      <c r="C315" s="1" t="s">
        <v>399</v>
      </c>
      <c r="D315" s="1" t="s">
        <v>395</v>
      </c>
      <c r="E315" s="1" t="s">
        <v>395</v>
      </c>
      <c r="F315" s="1" t="s">
        <v>404</v>
      </c>
      <c r="G315" s="1" t="s">
        <v>411</v>
      </c>
      <c r="H315" s="1" t="s">
        <v>408</v>
      </c>
      <c r="I315" s="1" t="s">
        <v>404</v>
      </c>
      <c r="J315" s="1" t="s">
        <v>408</v>
      </c>
    </row>
    <row r="316" spans="2:10" x14ac:dyDescent="0.2">
      <c r="B316" s="1" t="s">
        <v>330</v>
      </c>
      <c r="C316" s="1" t="s">
        <v>380</v>
      </c>
      <c r="D316" s="1" t="s">
        <v>385</v>
      </c>
      <c r="E316" s="1" t="s">
        <v>385</v>
      </c>
      <c r="F316" s="1" t="s">
        <v>394</v>
      </c>
      <c r="G316" s="1" t="s">
        <v>376</v>
      </c>
      <c r="H316" s="1" t="s">
        <v>394</v>
      </c>
      <c r="I316" s="1" t="s">
        <v>394</v>
      </c>
      <c r="J316" s="1" t="s">
        <v>394</v>
      </c>
    </row>
    <row r="317" spans="2:10" x14ac:dyDescent="0.2">
      <c r="B317" s="1" t="s">
        <v>331</v>
      </c>
      <c r="C317" s="1">
        <v>-0.13</v>
      </c>
      <c r="D317" s="1">
        <v>-0.23</v>
      </c>
      <c r="E317" s="1">
        <v>-0.21</v>
      </c>
      <c r="F317" s="1">
        <v>-0.3</v>
      </c>
      <c r="G317" s="1">
        <v>-0.23</v>
      </c>
      <c r="H317" s="1">
        <v>-0.3</v>
      </c>
      <c r="I317" s="1">
        <v>-0.26</v>
      </c>
      <c r="J317" s="1">
        <v>-0.3</v>
      </c>
    </row>
    <row r="318" spans="2:10" x14ac:dyDescent="0.2">
      <c r="B318" s="1" t="s">
        <v>332</v>
      </c>
      <c r="C318" s="1">
        <v>0.88</v>
      </c>
      <c r="D318" s="1">
        <v>0.93</v>
      </c>
      <c r="E318" s="1">
        <v>0.87</v>
      </c>
      <c r="F318" s="1">
        <v>0.94</v>
      </c>
      <c r="G318" s="1">
        <v>0.98</v>
      </c>
      <c r="H318" s="1">
        <v>1.1299999999999999</v>
      </c>
      <c r="I318" s="1">
        <v>0.89</v>
      </c>
      <c r="J318" s="1">
        <v>0.86</v>
      </c>
    </row>
    <row r="319" spans="2:10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x14ac:dyDescent="0.2">
      <c r="B320" s="1" t="s">
        <v>333</v>
      </c>
      <c r="C320" s="1" t="s">
        <v>133</v>
      </c>
      <c r="D320" s="1"/>
      <c r="E320" s="1"/>
      <c r="F320" s="1"/>
      <c r="G320" s="1"/>
      <c r="H320" s="1"/>
      <c r="I320" s="1"/>
      <c r="J320" s="1"/>
    </row>
    <row r="321" spans="2:10" x14ac:dyDescent="0.2">
      <c r="B321" s="1">
        <v>16</v>
      </c>
      <c r="C321" s="1">
        <v>4.13</v>
      </c>
      <c r="D321" s="1">
        <v>4.0999999999999996</v>
      </c>
      <c r="E321" s="1">
        <v>4.12</v>
      </c>
      <c r="F321" s="1">
        <v>4.1100000000000003</v>
      </c>
      <c r="G321" s="1">
        <v>4.12</v>
      </c>
      <c r="H321" s="1">
        <v>4.1100000000000003</v>
      </c>
      <c r="I321" s="1">
        <v>4.13</v>
      </c>
      <c r="J321" s="1">
        <v>4.09</v>
      </c>
    </row>
    <row r="322" spans="2:10" x14ac:dyDescent="0.2">
      <c r="B322" s="1">
        <v>50</v>
      </c>
      <c r="C322" s="1">
        <v>4.41</v>
      </c>
      <c r="D322" s="1">
        <v>4.3899999999999997</v>
      </c>
      <c r="E322" s="1">
        <v>4.37</v>
      </c>
      <c r="F322" s="1">
        <v>4.3899999999999997</v>
      </c>
      <c r="G322" s="1">
        <v>4.3899999999999997</v>
      </c>
      <c r="H322" s="1">
        <v>4.34</v>
      </c>
      <c r="I322" s="1">
        <v>4.3899999999999997</v>
      </c>
      <c r="J322" s="1">
        <v>4.28</v>
      </c>
    </row>
    <row r="323" spans="2:10" x14ac:dyDescent="0.2">
      <c r="B323" s="1">
        <v>84</v>
      </c>
      <c r="C323" s="1">
        <v>4.78</v>
      </c>
      <c r="D323" s="1">
        <v>4.75</v>
      </c>
      <c r="E323" s="1">
        <v>4.68</v>
      </c>
      <c r="F323" s="1">
        <v>4.76</v>
      </c>
      <c r="G323" s="1">
        <v>4.7</v>
      </c>
      <c r="H323" s="1">
        <v>4.72</v>
      </c>
      <c r="I323" s="1">
        <v>4.79</v>
      </c>
      <c r="J323" s="1">
        <v>4.58</v>
      </c>
    </row>
    <row r="324" spans="2:10" x14ac:dyDescent="0.2">
      <c r="B324" s="1" t="s">
        <v>329</v>
      </c>
      <c r="C324" s="1" t="s">
        <v>397</v>
      </c>
      <c r="D324" s="1" t="s">
        <v>400</v>
      </c>
      <c r="E324" s="1" t="s">
        <v>404</v>
      </c>
      <c r="F324" s="1" t="s">
        <v>411</v>
      </c>
      <c r="G324" s="1" t="s">
        <v>410</v>
      </c>
      <c r="H324" s="1" t="s">
        <v>404</v>
      </c>
      <c r="I324" s="1" t="s">
        <v>395</v>
      </c>
      <c r="J324" s="1" t="s">
        <v>413</v>
      </c>
    </row>
    <row r="325" spans="2:10" x14ac:dyDescent="0.2">
      <c r="B325" s="1" t="s">
        <v>330</v>
      </c>
      <c r="C325" s="1" t="s">
        <v>385</v>
      </c>
      <c r="D325" s="1" t="s">
        <v>376</v>
      </c>
      <c r="E325" s="1" t="s">
        <v>401</v>
      </c>
      <c r="F325" s="1" t="s">
        <v>385</v>
      </c>
      <c r="G325" s="1" t="s">
        <v>401</v>
      </c>
      <c r="H325" s="1" t="s">
        <v>394</v>
      </c>
      <c r="I325" s="1" t="s">
        <v>392</v>
      </c>
      <c r="J325" s="1" t="s">
        <v>414</v>
      </c>
    </row>
    <row r="326" spans="2:10" x14ac:dyDescent="0.2">
      <c r="B326" s="1" t="s">
        <v>331</v>
      </c>
      <c r="C326" s="1">
        <v>-0.2</v>
      </c>
      <c r="D326" s="1">
        <v>-0.21</v>
      </c>
      <c r="E326" s="1">
        <v>-0.19</v>
      </c>
      <c r="F326" s="1">
        <v>-0.25</v>
      </c>
      <c r="G326" s="1">
        <v>-0.13</v>
      </c>
      <c r="H326" s="1">
        <v>-0.28000000000000003</v>
      </c>
      <c r="I326" s="1">
        <v>-0.28999999999999998</v>
      </c>
      <c r="J326" s="1">
        <v>-0.28000000000000003</v>
      </c>
    </row>
    <row r="327" spans="2:10" x14ac:dyDescent="0.2">
      <c r="B327" s="1" t="s">
        <v>332</v>
      </c>
      <c r="C327" s="1">
        <v>0.9</v>
      </c>
      <c r="D327" s="1">
        <v>0.96</v>
      </c>
      <c r="E327" s="1">
        <v>0.94</v>
      </c>
      <c r="F327" s="1">
        <v>0.94</v>
      </c>
      <c r="G327" s="1">
        <v>0.87</v>
      </c>
      <c r="H327" s="1">
        <v>0.88</v>
      </c>
      <c r="I327" s="1">
        <v>1.02</v>
      </c>
      <c r="J327" s="1">
        <v>1.01</v>
      </c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 t="s">
        <v>333</v>
      </c>
      <c r="C329" s="1" t="s">
        <v>134</v>
      </c>
      <c r="D329" s="1"/>
      <c r="E329" s="1"/>
      <c r="F329" s="1"/>
      <c r="G329" s="1"/>
      <c r="H329" s="1"/>
      <c r="I329" s="1"/>
      <c r="J329" s="1"/>
    </row>
    <row r="330" spans="2:10" x14ac:dyDescent="0.2">
      <c r="B330" s="1">
        <v>16</v>
      </c>
      <c r="C330" s="1">
        <v>4.1399999999999997</v>
      </c>
      <c r="D330" s="1">
        <v>4.1399999999999997</v>
      </c>
      <c r="E330" s="1">
        <v>4.09</v>
      </c>
      <c r="F330" s="1">
        <v>4.12</v>
      </c>
      <c r="G330" s="1">
        <v>4.1100000000000003</v>
      </c>
      <c r="H330" s="1">
        <v>4.0999999999999996</v>
      </c>
      <c r="I330" s="1">
        <v>4.0999999999999996</v>
      </c>
      <c r="J330" s="1">
        <v>4.0999999999999996</v>
      </c>
    </row>
    <row r="331" spans="2:10" x14ac:dyDescent="0.2">
      <c r="B331" s="1">
        <v>50</v>
      </c>
      <c r="C331" s="1">
        <v>4.38</v>
      </c>
      <c r="D331" s="1">
        <v>4.41</v>
      </c>
      <c r="E331" s="1">
        <v>4.33</v>
      </c>
      <c r="F331" s="1">
        <v>4.38</v>
      </c>
      <c r="G331" s="1">
        <v>4.3499999999999996</v>
      </c>
      <c r="H331" s="1">
        <v>4.3</v>
      </c>
      <c r="I331" s="1">
        <v>4.33</v>
      </c>
      <c r="J331" s="1">
        <v>4.3499999999999996</v>
      </c>
    </row>
    <row r="332" spans="2:10" x14ac:dyDescent="0.2">
      <c r="B332" s="1">
        <v>84</v>
      </c>
      <c r="C332" s="1">
        <v>4.7699999999999996</v>
      </c>
      <c r="D332" s="1">
        <v>4.78</v>
      </c>
      <c r="E332" s="1">
        <v>4.6500000000000004</v>
      </c>
      <c r="F332" s="1">
        <v>4.78</v>
      </c>
      <c r="G332" s="1">
        <v>4.72</v>
      </c>
      <c r="H332" s="1">
        <v>4.62</v>
      </c>
      <c r="I332" s="1">
        <v>4.7</v>
      </c>
      <c r="J332" s="1">
        <v>4.71</v>
      </c>
    </row>
    <row r="333" spans="2:10" x14ac:dyDescent="0.2">
      <c r="B333" s="1" t="s">
        <v>329</v>
      </c>
      <c r="C333" s="1" t="s">
        <v>395</v>
      </c>
      <c r="D333" s="1" t="s">
        <v>397</v>
      </c>
      <c r="E333" s="1" t="s">
        <v>412</v>
      </c>
      <c r="F333" s="1" t="s">
        <v>395</v>
      </c>
      <c r="G333" s="1" t="s">
        <v>404</v>
      </c>
      <c r="H333" s="1" t="s">
        <v>417</v>
      </c>
      <c r="I333" s="1" t="s">
        <v>407</v>
      </c>
      <c r="J333" s="1" t="s">
        <v>404</v>
      </c>
    </row>
    <row r="334" spans="2:10" x14ac:dyDescent="0.2">
      <c r="B334" s="1" t="s">
        <v>330</v>
      </c>
      <c r="C334" s="1" t="s">
        <v>376</v>
      </c>
      <c r="D334" s="1" t="s">
        <v>376</v>
      </c>
      <c r="E334" s="1" t="s">
        <v>406</v>
      </c>
      <c r="F334" s="1" t="s">
        <v>392</v>
      </c>
      <c r="G334" s="1" t="s">
        <v>394</v>
      </c>
      <c r="H334" s="1" t="s">
        <v>409</v>
      </c>
      <c r="I334" s="1" t="s">
        <v>389</v>
      </c>
      <c r="J334" s="1" t="s">
        <v>394</v>
      </c>
    </row>
    <row r="335" spans="2:10" x14ac:dyDescent="0.2">
      <c r="B335" s="1" t="s">
        <v>331</v>
      </c>
      <c r="C335" s="1">
        <v>-0.27</v>
      </c>
      <c r="D335" s="1">
        <v>-0.2</v>
      </c>
      <c r="E335" s="1">
        <v>-0.2</v>
      </c>
      <c r="F335" s="1">
        <v>-0.28999999999999998</v>
      </c>
      <c r="G335" s="1">
        <v>-0.27</v>
      </c>
      <c r="H335" s="1">
        <v>-0.32</v>
      </c>
      <c r="I335" s="1">
        <v>-0.32</v>
      </c>
      <c r="J335" s="1">
        <v>-0.24</v>
      </c>
    </row>
    <row r="336" spans="2:10" x14ac:dyDescent="0.2">
      <c r="B336" s="1" t="s">
        <v>332</v>
      </c>
      <c r="C336" s="1">
        <v>0.92</v>
      </c>
      <c r="D336" s="1">
        <v>0.91</v>
      </c>
      <c r="E336" s="1">
        <v>0.86</v>
      </c>
      <c r="F336" s="1">
        <v>0.94</v>
      </c>
      <c r="G336" s="1">
        <v>0.83</v>
      </c>
      <c r="H336" s="1">
        <v>1</v>
      </c>
      <c r="I336" s="1">
        <v>0.95</v>
      </c>
      <c r="J336" s="1">
        <v>0.91</v>
      </c>
    </row>
    <row r="337" spans="2:10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x14ac:dyDescent="0.2">
      <c r="B343" s="1"/>
      <c r="C343" s="1"/>
      <c r="D343" s="1"/>
      <c r="E343" s="1"/>
      <c r="F343" s="1"/>
      <c r="G343" s="1"/>
      <c r="H343" s="1"/>
      <c r="I343" s="1"/>
      <c r="J34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16738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OriginalData</vt:lpstr>
      <vt:lpstr>Profiles</vt:lpstr>
      <vt:lpstr>PositionsKey</vt:lpstr>
      <vt:lpstr>GPS</vt:lpstr>
      <vt:lpstr>GPS2</vt:lpstr>
      <vt:lpstr>GrainShape</vt:lpstr>
      <vt:lpstr>WolmanCounts</vt:lpstr>
      <vt:lpstr>Modelling</vt:lpstr>
      <vt:lpstr>PhotoData</vt:lpstr>
      <vt:lpstr>RejectedImages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Title</dc:title>
  <dc:creator>Environment Agency User</dc:creator>
  <cp:lastModifiedBy>David Graham</cp:lastModifiedBy>
  <cp:revision>11</cp:revision>
  <cp:lastPrinted>2011-09-28T15:08:02Z</cp:lastPrinted>
  <dcterms:created xsi:type="dcterms:W3CDTF">2011-09-28T15:03:52Z</dcterms:created>
  <dcterms:modified xsi:type="dcterms:W3CDTF">2015-08-17T14:03:59Z</dcterms:modified>
  <dc:language>en-GB</dc:language>
</cp:coreProperties>
</file>