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lbddc\Desktop\SI File Downloads\"/>
    </mc:Choice>
  </mc:AlternateContent>
  <xr:revisionPtr revIDLastSave="0" documentId="8_{B0904E54-CC96-4A15-B8F1-A9A173B2058D}" xr6:coauthVersionLast="47" xr6:coauthVersionMax="47" xr10:uidLastSave="{00000000-0000-0000-0000-000000000000}"/>
  <bookViews>
    <workbookView xWindow="-120" yWindow="-120" windowWidth="29040" windowHeight="15840" tabRatio="796" activeTab="2" xr2:uid="{00000000-000D-0000-FFFF-FFFF00000000}"/>
  </bookViews>
  <sheets>
    <sheet name="Title Page" sheetId="26" r:id="rId1"/>
    <sheet name="Characteristics" sheetId="1" r:id="rId2"/>
    <sheet name="Breakfast Compositions" sheetId="25" r:id="rId3"/>
    <sheet name="Energy Intake" sheetId="2" r:id="rId4"/>
    <sheet name="Pasta Meal" sheetId="11" state="hidden" r:id="rId5"/>
    <sheet name="Blood Glucose" sheetId="12" r:id="rId6"/>
    <sheet name="Acylated Ghrelin" sheetId="8" r:id="rId7"/>
    <sheet name="PYY" sheetId="9" r:id="rId8"/>
    <sheet name="Alertness" sheetId="14" r:id="rId9"/>
    <sheet name="Hunger" sheetId="15" r:id="rId10"/>
    <sheet name="Nauseas" sheetId="16" r:id="rId11"/>
    <sheet name="Fullness" sheetId="17" r:id="rId12"/>
    <sheet name="DTE" sheetId="18" r:id="rId13"/>
    <sheet name="Satisfaction" sheetId="19" r:id="rId14"/>
    <sheet name="Relaxation" sheetId="20" r:id="rId15"/>
    <sheet name="PFC" sheetId="21" r:id="rId16"/>
    <sheet name="Tiredness" sheetId="22" r:id="rId17"/>
    <sheet name="Energetic" sheetId="23" r:id="rId18"/>
    <sheet name="Serum Insulin" sheetId="4" state="hidden" r:id="rId19"/>
    <sheet name="Plasma NEFA" sheetId="5" state="hidden" r:id="rId20"/>
    <sheet name="Plasma TAG" sheetId="7" state="hidden"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5" l="1"/>
  <c r="G58" i="25"/>
  <c r="E58" i="25"/>
  <c r="C58" i="25"/>
  <c r="H58" i="25"/>
  <c r="G57" i="25"/>
  <c r="F57" i="25"/>
  <c r="E57" i="25"/>
  <c r="D58" i="25"/>
  <c r="C57" i="25"/>
  <c r="B57" i="25"/>
  <c r="H39" i="25"/>
  <c r="D39" i="25"/>
  <c r="D19" i="25"/>
  <c r="F19" i="25"/>
  <c r="B19" i="25"/>
  <c r="D57" i="25" l="1"/>
  <c r="H57" i="25"/>
  <c r="B58" i="25"/>
  <c r="F58" i="25"/>
  <c r="E19" i="25"/>
  <c r="E20" i="25"/>
  <c r="C19" i="25"/>
  <c r="G19" i="25"/>
  <c r="E38" i="25"/>
  <c r="D20" i="25"/>
  <c r="H20" i="25"/>
  <c r="B38" i="25"/>
  <c r="F38" i="25"/>
  <c r="D38" i="25"/>
  <c r="H38" i="25"/>
  <c r="E39" i="25"/>
  <c r="C38" i="25"/>
  <c r="G38" i="25"/>
  <c r="B20" i="25"/>
  <c r="F20" i="25"/>
  <c r="B39" i="25"/>
  <c r="F39" i="25"/>
  <c r="C20" i="25"/>
  <c r="G20" i="25"/>
  <c r="C39" i="25"/>
  <c r="G39" i="25"/>
  <c r="C20" i="21" l="1"/>
  <c r="D20" i="21"/>
  <c r="E20" i="21"/>
  <c r="F20" i="21"/>
  <c r="G20" i="21"/>
  <c r="H20" i="21"/>
  <c r="I20" i="21"/>
  <c r="J20" i="21"/>
  <c r="K20" i="21"/>
  <c r="L20" i="21"/>
  <c r="M20" i="21"/>
  <c r="N20" i="21"/>
  <c r="O20" i="21"/>
  <c r="P20" i="21"/>
  <c r="Q20" i="21"/>
  <c r="R20" i="21"/>
  <c r="S20" i="21"/>
  <c r="T20" i="21"/>
  <c r="U20" i="21"/>
  <c r="V20" i="21"/>
  <c r="W20" i="21"/>
  <c r="X20" i="21"/>
  <c r="Y20" i="21"/>
  <c r="B20" i="21"/>
  <c r="C20" i="22"/>
  <c r="D20" i="22"/>
  <c r="E20" i="22"/>
  <c r="F20" i="22"/>
  <c r="G20" i="22"/>
  <c r="H20" i="22"/>
  <c r="I20" i="22"/>
  <c r="J20" i="22"/>
  <c r="K20" i="22"/>
  <c r="L20" i="22"/>
  <c r="M20" i="22"/>
  <c r="N20" i="22"/>
  <c r="O20" i="22"/>
  <c r="P20" i="22"/>
  <c r="Q20" i="22"/>
  <c r="R20" i="22"/>
  <c r="S20" i="22"/>
  <c r="T20" i="22"/>
  <c r="U20" i="22"/>
  <c r="V20" i="22"/>
  <c r="W20" i="22"/>
  <c r="X20" i="22"/>
  <c r="Y20" i="22"/>
  <c r="B20" i="22"/>
  <c r="C20" i="23"/>
  <c r="D20" i="23"/>
  <c r="E20" i="23"/>
  <c r="F20" i="23"/>
  <c r="G20" i="23"/>
  <c r="H20" i="23"/>
  <c r="I20" i="23"/>
  <c r="J20" i="23"/>
  <c r="K20" i="23"/>
  <c r="L20" i="23"/>
  <c r="M20" i="23"/>
  <c r="N20" i="23"/>
  <c r="O20" i="23"/>
  <c r="P20" i="23"/>
  <c r="Q20" i="23"/>
  <c r="R20" i="23"/>
  <c r="S20" i="23"/>
  <c r="T20" i="23"/>
  <c r="U20" i="23"/>
  <c r="V20" i="23"/>
  <c r="W20" i="23"/>
  <c r="X20" i="23"/>
  <c r="Y20" i="23"/>
  <c r="B20" i="23"/>
  <c r="C20" i="20"/>
  <c r="D20" i="20"/>
  <c r="E20" i="20"/>
  <c r="F20" i="20"/>
  <c r="G20" i="20"/>
  <c r="H20" i="20"/>
  <c r="I20" i="20"/>
  <c r="J20" i="20"/>
  <c r="K20" i="20"/>
  <c r="L20" i="20"/>
  <c r="M20" i="20"/>
  <c r="N20" i="20"/>
  <c r="O20" i="20"/>
  <c r="P20" i="20"/>
  <c r="Q20" i="20"/>
  <c r="R20" i="20"/>
  <c r="S20" i="20"/>
  <c r="T20" i="20"/>
  <c r="U20" i="20"/>
  <c r="V20" i="20"/>
  <c r="W20" i="20"/>
  <c r="X20" i="20"/>
  <c r="Y20" i="20"/>
  <c r="B20" i="20"/>
  <c r="C20" i="19"/>
  <c r="D20" i="19"/>
  <c r="E20" i="19"/>
  <c r="F20" i="19"/>
  <c r="G20" i="19"/>
  <c r="H20" i="19"/>
  <c r="I20" i="19"/>
  <c r="J20" i="19"/>
  <c r="K20" i="19"/>
  <c r="L20" i="19"/>
  <c r="M20" i="19"/>
  <c r="N20" i="19"/>
  <c r="O20" i="19"/>
  <c r="P20" i="19"/>
  <c r="Q20" i="19"/>
  <c r="R20" i="19"/>
  <c r="S20" i="19"/>
  <c r="T20" i="19"/>
  <c r="U20" i="19"/>
  <c r="V20" i="19"/>
  <c r="W20" i="19"/>
  <c r="X20" i="19"/>
  <c r="Y20" i="19"/>
  <c r="B20" i="19"/>
  <c r="C20" i="12"/>
  <c r="D20" i="12"/>
  <c r="E20" i="12"/>
  <c r="F20" i="12"/>
  <c r="G20" i="12"/>
  <c r="H20" i="12"/>
  <c r="I20" i="12"/>
  <c r="J20" i="12"/>
  <c r="K20" i="12"/>
  <c r="L20" i="12"/>
  <c r="M20" i="12"/>
  <c r="N20" i="12"/>
  <c r="O20" i="12"/>
  <c r="P20" i="12"/>
  <c r="Q20" i="12"/>
  <c r="R20" i="12"/>
  <c r="S20" i="12"/>
  <c r="B20" i="12"/>
  <c r="C20" i="2"/>
  <c r="D20" i="2"/>
  <c r="E20" i="2"/>
  <c r="F20" i="2"/>
  <c r="G20" i="2"/>
  <c r="H20" i="2"/>
  <c r="I20" i="2"/>
  <c r="J20" i="2"/>
  <c r="K20" i="2"/>
  <c r="L20" i="2"/>
  <c r="M20" i="2"/>
  <c r="N20" i="2"/>
  <c r="O20" i="2"/>
  <c r="P20" i="2"/>
  <c r="Q20" i="2"/>
  <c r="R20" i="2"/>
  <c r="S20" i="2"/>
  <c r="T20" i="2"/>
  <c r="U20" i="2"/>
  <c r="V20" i="2"/>
  <c r="W20" i="2"/>
  <c r="X20" i="2"/>
  <c r="Y20" i="2"/>
  <c r="B20" i="2"/>
  <c r="C18" i="1"/>
  <c r="D18" i="1"/>
  <c r="F18" i="1"/>
  <c r="G18" i="1"/>
  <c r="I18" i="1"/>
  <c r="J18" i="1"/>
  <c r="L18" i="1"/>
  <c r="M18" i="1"/>
  <c r="O18" i="1"/>
  <c r="P18" i="1"/>
  <c r="R18" i="1"/>
  <c r="S18" i="1"/>
  <c r="V18" i="1"/>
  <c r="W18" i="1"/>
  <c r="X18" i="1"/>
  <c r="Y18" i="1"/>
  <c r="B18" i="1"/>
  <c r="B17" i="8"/>
  <c r="B16" i="8"/>
  <c r="B19" i="12"/>
  <c r="C19" i="2"/>
  <c r="D19" i="2"/>
  <c r="E19" i="2"/>
  <c r="F19" i="2"/>
  <c r="G19" i="2"/>
  <c r="H19" i="2"/>
  <c r="I19" i="2"/>
  <c r="J19" i="2"/>
  <c r="K19" i="2"/>
  <c r="L19" i="2"/>
  <c r="M19" i="2"/>
  <c r="N19" i="2"/>
  <c r="O19" i="2"/>
  <c r="P19" i="2"/>
  <c r="Q19" i="2"/>
  <c r="R19" i="2"/>
  <c r="S19" i="2"/>
  <c r="T19" i="2"/>
  <c r="U19" i="2"/>
  <c r="V19" i="2"/>
  <c r="W19" i="2"/>
  <c r="X19" i="2"/>
  <c r="Y19" i="2"/>
  <c r="B19" i="2"/>
  <c r="C17" i="1" l="1"/>
  <c r="D17" i="1"/>
  <c r="F17" i="1"/>
  <c r="G17" i="1"/>
  <c r="I17" i="1"/>
  <c r="J17" i="1"/>
  <c r="L17" i="1"/>
  <c r="M17" i="1"/>
  <c r="O17" i="1"/>
  <c r="P17" i="1"/>
  <c r="R17" i="1"/>
  <c r="S17" i="1"/>
  <c r="V17" i="1"/>
  <c r="W17" i="1"/>
  <c r="X17" i="1"/>
  <c r="Y17" i="1"/>
  <c r="B17" i="1"/>
  <c r="Q3" i="1"/>
  <c r="Q4" i="1"/>
  <c r="Q5" i="1"/>
  <c r="Q6" i="1"/>
  <c r="Q7" i="1"/>
  <c r="Q8" i="1"/>
  <c r="Q9" i="1"/>
  <c r="Q10" i="1"/>
  <c r="Q11" i="1"/>
  <c r="Q12" i="1"/>
  <c r="Q13" i="1"/>
  <c r="Q14" i="1"/>
  <c r="Q15" i="1"/>
  <c r="Q16" i="1"/>
  <c r="N3" i="1"/>
  <c r="N4" i="1"/>
  <c r="N5" i="1"/>
  <c r="N6" i="1"/>
  <c r="N7" i="1"/>
  <c r="N8" i="1"/>
  <c r="N9" i="1"/>
  <c r="N10" i="1"/>
  <c r="N11" i="1"/>
  <c r="N12" i="1"/>
  <c r="N13" i="1"/>
  <c r="N14" i="1"/>
  <c r="N15" i="1"/>
  <c r="N16" i="1"/>
  <c r="K4" i="1"/>
  <c r="K17" i="1" s="1"/>
  <c r="K5" i="1"/>
  <c r="K6" i="1"/>
  <c r="K7" i="1"/>
  <c r="K8" i="1"/>
  <c r="K9" i="1"/>
  <c r="K10" i="1"/>
  <c r="K11" i="1"/>
  <c r="K12" i="1"/>
  <c r="K13" i="1"/>
  <c r="K14" i="1"/>
  <c r="K15" i="1"/>
  <c r="K16" i="1"/>
  <c r="K3" i="1"/>
  <c r="H4" i="1"/>
  <c r="H5" i="1"/>
  <c r="H6" i="1"/>
  <c r="H7" i="1"/>
  <c r="H8" i="1"/>
  <c r="H9" i="1"/>
  <c r="H10" i="1"/>
  <c r="H11" i="1"/>
  <c r="H12" i="1"/>
  <c r="H13" i="1"/>
  <c r="H14" i="1"/>
  <c r="H15" i="1"/>
  <c r="H16" i="1"/>
  <c r="H3" i="1"/>
  <c r="Q18" i="1" l="1"/>
  <c r="Q17" i="1"/>
  <c r="H18" i="1"/>
  <c r="T13" i="1"/>
  <c r="U13" i="1" s="1"/>
  <c r="T9" i="1"/>
  <c r="U9" i="1" s="1"/>
  <c r="T5" i="1"/>
  <c r="U5" i="1" s="1"/>
  <c r="T3" i="1"/>
  <c r="H17" i="1"/>
  <c r="T16" i="1"/>
  <c r="U16" i="1" s="1"/>
  <c r="T12" i="1"/>
  <c r="U12" i="1" s="1"/>
  <c r="T8" i="1"/>
  <c r="U8" i="1" s="1"/>
  <c r="T4" i="1"/>
  <c r="U4" i="1" s="1"/>
  <c r="T14" i="1"/>
  <c r="U14" i="1" s="1"/>
  <c r="T10" i="1"/>
  <c r="U10" i="1" s="1"/>
  <c r="T6" i="1"/>
  <c r="U6" i="1" s="1"/>
  <c r="N18" i="1"/>
  <c r="T15" i="1"/>
  <c r="U15" i="1" s="1"/>
  <c r="T11" i="1"/>
  <c r="U11" i="1" s="1"/>
  <c r="T7" i="1"/>
  <c r="U7" i="1" s="1"/>
  <c r="K18" i="1"/>
  <c r="N17" i="1"/>
  <c r="L9" i="14"/>
  <c r="T18" i="1" l="1"/>
  <c r="U3" i="1"/>
  <c r="T17" i="1"/>
  <c r="C19" i="9"/>
  <c r="D19" i="9"/>
  <c r="E19" i="9"/>
  <c r="F19" i="9"/>
  <c r="G19" i="9"/>
  <c r="H19" i="9"/>
  <c r="I19" i="9"/>
  <c r="J19" i="9"/>
  <c r="B19" i="9"/>
  <c r="C18" i="9"/>
  <c r="D18" i="9"/>
  <c r="E18" i="9"/>
  <c r="F18" i="9"/>
  <c r="G18" i="9"/>
  <c r="H18" i="9"/>
  <c r="I18" i="9"/>
  <c r="J18" i="9"/>
  <c r="B18" i="9"/>
  <c r="U18" i="1" l="1"/>
  <c r="U17" i="1"/>
  <c r="L9" i="23"/>
  <c r="L9" i="19"/>
  <c r="C19" i="18" l="1"/>
  <c r="D19" i="18"/>
  <c r="E19" i="18"/>
  <c r="F19" i="18"/>
  <c r="G19" i="18"/>
  <c r="H19" i="18"/>
  <c r="I19" i="18"/>
  <c r="J19" i="18"/>
  <c r="K19" i="18"/>
  <c r="L19" i="18"/>
  <c r="M19" i="18"/>
  <c r="N19" i="18"/>
  <c r="O19" i="18"/>
  <c r="P19" i="18"/>
  <c r="Q19" i="18"/>
  <c r="R19" i="18"/>
  <c r="S19" i="18"/>
  <c r="T19" i="18"/>
  <c r="U19" i="18"/>
  <c r="V19" i="18"/>
  <c r="W19" i="18"/>
  <c r="X19" i="18"/>
  <c r="Y19" i="18"/>
  <c r="C20" i="18"/>
  <c r="D20" i="18"/>
  <c r="E20" i="18"/>
  <c r="F20" i="18"/>
  <c r="G20" i="18"/>
  <c r="H20" i="18"/>
  <c r="I20" i="18"/>
  <c r="J20" i="18"/>
  <c r="K20" i="18"/>
  <c r="L20" i="18"/>
  <c r="M20" i="18"/>
  <c r="N20" i="18"/>
  <c r="O20" i="18"/>
  <c r="P20" i="18"/>
  <c r="Q20" i="18"/>
  <c r="R20" i="18"/>
  <c r="S20" i="18"/>
  <c r="T20" i="18"/>
  <c r="U20" i="18"/>
  <c r="V20" i="18"/>
  <c r="W20" i="18"/>
  <c r="X20" i="18"/>
  <c r="Y20" i="18"/>
  <c r="B20" i="18"/>
  <c r="B19" i="18"/>
  <c r="B20" i="17"/>
  <c r="C19" i="17"/>
  <c r="D19" i="17"/>
  <c r="E19" i="17"/>
  <c r="F19" i="17"/>
  <c r="G19" i="17"/>
  <c r="H19" i="17"/>
  <c r="I19" i="17"/>
  <c r="J19" i="17"/>
  <c r="K19" i="17"/>
  <c r="L19" i="17"/>
  <c r="M19" i="17"/>
  <c r="N19" i="17"/>
  <c r="O19" i="17"/>
  <c r="P19" i="17"/>
  <c r="Q19" i="17"/>
  <c r="R19" i="17"/>
  <c r="S19" i="17"/>
  <c r="T19" i="17"/>
  <c r="U19" i="17"/>
  <c r="V19" i="17"/>
  <c r="W19" i="17"/>
  <c r="X19" i="17"/>
  <c r="Y19" i="17"/>
  <c r="C20" i="17"/>
  <c r="D20" i="17"/>
  <c r="E20" i="17"/>
  <c r="F20" i="17"/>
  <c r="G20" i="17"/>
  <c r="H20" i="17"/>
  <c r="I20" i="17"/>
  <c r="J20" i="17"/>
  <c r="K20" i="17"/>
  <c r="L20" i="17"/>
  <c r="M20" i="17"/>
  <c r="N20" i="17"/>
  <c r="O20" i="17"/>
  <c r="P20" i="17"/>
  <c r="Q20" i="17"/>
  <c r="R20" i="17"/>
  <c r="S20" i="17"/>
  <c r="T20" i="17"/>
  <c r="U20" i="17"/>
  <c r="V20" i="17"/>
  <c r="W20" i="17"/>
  <c r="X20" i="17"/>
  <c r="Y20" i="17"/>
  <c r="B19" i="17"/>
  <c r="F20" i="16"/>
  <c r="B19" i="16"/>
  <c r="X19" i="16"/>
  <c r="C19" i="16"/>
  <c r="D19" i="16"/>
  <c r="E19" i="16"/>
  <c r="F19" i="16"/>
  <c r="G19" i="16"/>
  <c r="H19" i="16"/>
  <c r="I19" i="16"/>
  <c r="J19" i="16"/>
  <c r="K19" i="16"/>
  <c r="L19" i="16"/>
  <c r="M19" i="16"/>
  <c r="N19" i="16"/>
  <c r="O19" i="16"/>
  <c r="P19" i="16"/>
  <c r="Q19" i="16"/>
  <c r="R19" i="16"/>
  <c r="S19" i="16"/>
  <c r="T19" i="16"/>
  <c r="U19" i="16"/>
  <c r="V19" i="16"/>
  <c r="W19" i="16"/>
  <c r="Y19" i="16"/>
  <c r="C20" i="16"/>
  <c r="D20" i="16"/>
  <c r="E20" i="16"/>
  <c r="G20" i="16"/>
  <c r="H20" i="16"/>
  <c r="I20" i="16"/>
  <c r="J20" i="16"/>
  <c r="K20" i="16"/>
  <c r="L20" i="16"/>
  <c r="M20" i="16"/>
  <c r="N20" i="16"/>
  <c r="O20" i="16"/>
  <c r="P20" i="16"/>
  <c r="Q20" i="16"/>
  <c r="R20" i="16"/>
  <c r="S20" i="16"/>
  <c r="T20" i="16"/>
  <c r="U20" i="16"/>
  <c r="V20" i="16"/>
  <c r="W20" i="16"/>
  <c r="X20" i="16"/>
  <c r="Y20" i="16"/>
  <c r="B20" i="16"/>
  <c r="C19" i="15"/>
  <c r="D19" i="15"/>
  <c r="E19" i="15"/>
  <c r="F19" i="15"/>
  <c r="G19" i="15"/>
  <c r="H19" i="15"/>
  <c r="I19" i="15"/>
  <c r="J19" i="15"/>
  <c r="K19" i="15"/>
  <c r="L19" i="15"/>
  <c r="M19" i="15"/>
  <c r="N19" i="15"/>
  <c r="O19" i="15"/>
  <c r="P19" i="15"/>
  <c r="Q19" i="15"/>
  <c r="R19" i="15"/>
  <c r="S19" i="15"/>
  <c r="T19" i="15"/>
  <c r="U19" i="15"/>
  <c r="V19" i="15"/>
  <c r="W19" i="15"/>
  <c r="X19" i="15"/>
  <c r="Y19" i="15"/>
  <c r="C20" i="15"/>
  <c r="D20" i="15"/>
  <c r="E20" i="15"/>
  <c r="F20" i="15"/>
  <c r="G20" i="15"/>
  <c r="H20" i="15"/>
  <c r="I20" i="15"/>
  <c r="J20" i="15"/>
  <c r="K20" i="15"/>
  <c r="L20" i="15"/>
  <c r="M20" i="15"/>
  <c r="N20" i="15"/>
  <c r="O20" i="15"/>
  <c r="P20" i="15"/>
  <c r="Q20" i="15"/>
  <c r="R20" i="15"/>
  <c r="S20" i="15"/>
  <c r="T20" i="15"/>
  <c r="U20" i="15"/>
  <c r="V20" i="15"/>
  <c r="W20" i="15"/>
  <c r="X20" i="15"/>
  <c r="Y20" i="15"/>
  <c r="B20" i="15"/>
  <c r="B19" i="15"/>
  <c r="C19" i="14"/>
  <c r="D19" i="14"/>
  <c r="E19" i="14"/>
  <c r="F19" i="14"/>
  <c r="G19" i="14"/>
  <c r="H19" i="14"/>
  <c r="I19" i="14"/>
  <c r="J19" i="14"/>
  <c r="K19" i="14"/>
  <c r="L19" i="14"/>
  <c r="M19" i="14"/>
  <c r="N19" i="14"/>
  <c r="O19" i="14"/>
  <c r="P19" i="14"/>
  <c r="Q19" i="14"/>
  <c r="R19" i="14"/>
  <c r="S19" i="14"/>
  <c r="T19" i="14"/>
  <c r="U19" i="14"/>
  <c r="V19" i="14"/>
  <c r="W19" i="14"/>
  <c r="X19" i="14"/>
  <c r="Y19" i="14"/>
  <c r="C20" i="14"/>
  <c r="D20" i="14"/>
  <c r="E20" i="14"/>
  <c r="F20" i="14"/>
  <c r="G20" i="14"/>
  <c r="H20" i="14"/>
  <c r="I20" i="14"/>
  <c r="J20" i="14"/>
  <c r="K20" i="14"/>
  <c r="L20" i="14"/>
  <c r="M20" i="14"/>
  <c r="N20" i="14"/>
  <c r="O20" i="14"/>
  <c r="P20" i="14"/>
  <c r="Q20" i="14"/>
  <c r="R20" i="14"/>
  <c r="S20" i="14"/>
  <c r="T20" i="14"/>
  <c r="U20" i="14"/>
  <c r="V20" i="14"/>
  <c r="W20" i="14"/>
  <c r="X20" i="14"/>
  <c r="Y20" i="14"/>
  <c r="B20" i="14"/>
  <c r="B19" i="14"/>
  <c r="U19" i="20"/>
  <c r="L19" i="20"/>
  <c r="N19" i="12"/>
  <c r="H19" i="12"/>
  <c r="C19" i="23"/>
  <c r="D19" i="23"/>
  <c r="E19" i="23"/>
  <c r="F19" i="23"/>
  <c r="G19" i="23"/>
  <c r="H19" i="23"/>
  <c r="I19" i="23"/>
  <c r="J19" i="23"/>
  <c r="K19" i="23"/>
  <c r="L19" i="23"/>
  <c r="M19" i="23"/>
  <c r="N19" i="23"/>
  <c r="O19" i="23"/>
  <c r="P19" i="23"/>
  <c r="Q19" i="23"/>
  <c r="R19" i="23"/>
  <c r="S19" i="23"/>
  <c r="T19" i="23"/>
  <c r="U19" i="23"/>
  <c r="V19" i="23"/>
  <c r="W19" i="23"/>
  <c r="X19" i="23"/>
  <c r="Y19" i="23"/>
  <c r="B19" i="23"/>
  <c r="C19" i="22"/>
  <c r="D19" i="22"/>
  <c r="E19" i="22"/>
  <c r="F19" i="22"/>
  <c r="G19" i="22"/>
  <c r="H19" i="22"/>
  <c r="I19" i="22"/>
  <c r="J19" i="22"/>
  <c r="K19" i="22"/>
  <c r="L19" i="22"/>
  <c r="M19" i="22"/>
  <c r="N19" i="22"/>
  <c r="O19" i="22"/>
  <c r="P19" i="22"/>
  <c r="Q19" i="22"/>
  <c r="R19" i="22"/>
  <c r="S19" i="22"/>
  <c r="T19" i="22"/>
  <c r="U19" i="22"/>
  <c r="V19" i="22"/>
  <c r="W19" i="22"/>
  <c r="X19" i="22"/>
  <c r="Y19" i="22"/>
  <c r="B19" i="22"/>
  <c r="C19" i="21"/>
  <c r="D19" i="21"/>
  <c r="E19" i="21"/>
  <c r="F19" i="21"/>
  <c r="G19" i="21"/>
  <c r="H19" i="21"/>
  <c r="I19" i="21"/>
  <c r="J19" i="21"/>
  <c r="K19" i="21"/>
  <c r="L19" i="21"/>
  <c r="M19" i="21"/>
  <c r="N19" i="21"/>
  <c r="O19" i="21"/>
  <c r="P19" i="21"/>
  <c r="Q19" i="21"/>
  <c r="R19" i="21"/>
  <c r="S19" i="21"/>
  <c r="T19" i="21"/>
  <c r="U19" i="21"/>
  <c r="V19" i="21"/>
  <c r="W19" i="21"/>
  <c r="X19" i="21"/>
  <c r="Y19" i="21"/>
  <c r="B19" i="21"/>
  <c r="C19" i="20"/>
  <c r="D19" i="20"/>
  <c r="E19" i="20"/>
  <c r="F19" i="20"/>
  <c r="G19" i="20"/>
  <c r="H19" i="20"/>
  <c r="I19" i="20"/>
  <c r="J19" i="20"/>
  <c r="K19" i="20"/>
  <c r="M19" i="20"/>
  <c r="N19" i="20"/>
  <c r="O19" i="20"/>
  <c r="P19" i="20"/>
  <c r="Q19" i="20"/>
  <c r="R19" i="20"/>
  <c r="S19" i="20"/>
  <c r="T19" i="20"/>
  <c r="V19" i="20"/>
  <c r="W19" i="20"/>
  <c r="X19" i="20"/>
  <c r="Y19" i="20"/>
  <c r="B19" i="20"/>
  <c r="B19" i="19"/>
  <c r="C19" i="19"/>
  <c r="D19" i="19"/>
  <c r="E19" i="19"/>
  <c r="F19" i="19"/>
  <c r="G19" i="19"/>
  <c r="H19" i="19"/>
  <c r="I19" i="19"/>
  <c r="J19" i="19"/>
  <c r="K19" i="19"/>
  <c r="L19" i="19"/>
  <c r="M19" i="19"/>
  <c r="N19" i="19"/>
  <c r="O19" i="19"/>
  <c r="P19" i="19"/>
  <c r="Q19" i="19"/>
  <c r="R19" i="19"/>
  <c r="S19" i="19"/>
  <c r="T19" i="19"/>
  <c r="U19" i="19"/>
  <c r="V19" i="19"/>
  <c r="W19" i="19"/>
  <c r="X19" i="19"/>
  <c r="Y19" i="19"/>
  <c r="C16" i="8"/>
  <c r="D16" i="8"/>
  <c r="E16" i="8"/>
  <c r="F16" i="8"/>
  <c r="G16" i="8"/>
  <c r="H16" i="8"/>
  <c r="I16" i="8"/>
  <c r="J16" i="8"/>
  <c r="C17" i="8"/>
  <c r="D17" i="8"/>
  <c r="E17" i="8"/>
  <c r="F17" i="8"/>
  <c r="G17" i="8"/>
  <c r="H17" i="8"/>
  <c r="I17" i="8"/>
  <c r="J17" i="8"/>
  <c r="E4" i="1"/>
  <c r="E5" i="1"/>
  <c r="E6" i="1"/>
  <c r="E7" i="1"/>
  <c r="E8" i="1"/>
  <c r="E9" i="1"/>
  <c r="E10" i="1"/>
  <c r="E11" i="1"/>
  <c r="E12" i="1"/>
  <c r="E13" i="1"/>
  <c r="E14" i="1"/>
  <c r="E15" i="1"/>
  <c r="E16" i="1"/>
  <c r="E3" i="1"/>
  <c r="C19" i="12"/>
  <c r="D19" i="12"/>
  <c r="E19" i="12"/>
  <c r="F19" i="12"/>
  <c r="G19" i="12"/>
  <c r="I19" i="12"/>
  <c r="J19" i="12"/>
  <c r="K19" i="12"/>
  <c r="L19" i="12"/>
  <c r="M19" i="12"/>
  <c r="O19" i="12"/>
  <c r="P19" i="12"/>
  <c r="Q19" i="12"/>
  <c r="R19" i="12"/>
  <c r="S19" i="12"/>
  <c r="F10" i="11"/>
  <c r="F11" i="11"/>
  <c r="F12" i="11"/>
  <c r="F13" i="11" s="1"/>
  <c r="B13" i="11"/>
  <c r="E10" i="11"/>
  <c r="E11" i="11"/>
  <c r="E12" i="11"/>
  <c r="H12" i="11" s="1"/>
  <c r="I12" i="11" s="1"/>
  <c r="D10" i="11"/>
  <c r="D11" i="11"/>
  <c r="D12" i="11"/>
  <c r="C10" i="11"/>
  <c r="C11" i="11"/>
  <c r="H11" i="11" s="1"/>
  <c r="I11" i="11" s="1"/>
  <c r="C12" i="11"/>
  <c r="G5" i="11"/>
  <c r="G12" i="11"/>
  <c r="G4" i="11"/>
  <c r="G11" i="11" s="1"/>
  <c r="G3" i="11"/>
  <c r="G10" i="11" s="1"/>
  <c r="H4" i="11"/>
  <c r="I4" i="11" s="1"/>
  <c r="H5" i="11"/>
  <c r="I5" i="11" s="1"/>
  <c r="H3" i="11"/>
  <c r="I3" i="11" s="1"/>
  <c r="B5" i="7"/>
  <c r="B6" i="7"/>
  <c r="B7" i="7"/>
  <c r="B8" i="7"/>
  <c r="B9" i="7"/>
  <c r="B4" i="7"/>
  <c r="B5" i="5"/>
  <c r="B6" i="5"/>
  <c r="B7" i="5"/>
  <c r="B8" i="5"/>
  <c r="B9" i="5"/>
  <c r="B4" i="5"/>
  <c r="B5" i="4"/>
  <c r="B6" i="4"/>
  <c r="B7" i="4"/>
  <c r="B8" i="4"/>
  <c r="B9" i="4"/>
  <c r="B4" i="4"/>
  <c r="D13" i="11"/>
  <c r="D14" i="11" s="1"/>
  <c r="E18" i="1" l="1"/>
  <c r="E17" i="1"/>
  <c r="C13" i="11"/>
  <c r="G13" i="11"/>
  <c r="G14" i="11" s="1"/>
  <c r="E13" i="11"/>
  <c r="E14" i="11" s="1"/>
  <c r="H10" i="11"/>
  <c r="F14" i="11"/>
  <c r="C14" i="11"/>
  <c r="H13" i="11" l="1"/>
  <c r="I13" i="11" s="1"/>
  <c r="I10" i="11"/>
  <c r="H14" i="11"/>
  <c r="I14" i="11" l="1"/>
</calcChain>
</file>

<file path=xl/sharedStrings.xml><?xml version="1.0" encoding="utf-8"?>
<sst xmlns="http://schemas.openxmlformats.org/spreadsheetml/2006/main" count="265" uniqueCount="94">
  <si>
    <t>Subject ID</t>
  </si>
  <si>
    <t>Initial</t>
  </si>
  <si>
    <t>Age</t>
  </si>
  <si>
    <t>Body Mass (kg)</t>
  </si>
  <si>
    <t>Height (cm)</t>
  </si>
  <si>
    <t>Energy Intake</t>
  </si>
  <si>
    <t>Subject</t>
  </si>
  <si>
    <t>Trial A</t>
  </si>
  <si>
    <t>Trial B</t>
  </si>
  <si>
    <t>Trial C</t>
  </si>
  <si>
    <t>ID</t>
  </si>
  <si>
    <t>1 (Baseline)</t>
  </si>
  <si>
    <t>2 (60 min)</t>
  </si>
  <si>
    <t>3 (180 min)</t>
  </si>
  <si>
    <t>Serum Insulin</t>
  </si>
  <si>
    <t>Plasma NEFA</t>
  </si>
  <si>
    <t>Plasma TAG</t>
  </si>
  <si>
    <t>JA</t>
  </si>
  <si>
    <t>Pasta</t>
  </si>
  <si>
    <t>Sauce</t>
  </si>
  <si>
    <t>Oil</t>
  </si>
  <si>
    <t>Total</t>
  </si>
  <si>
    <t>Amount</t>
  </si>
  <si>
    <t>Carb (g)</t>
  </si>
  <si>
    <t>Fat (g)</t>
  </si>
  <si>
    <t>Pro (g)</t>
  </si>
  <si>
    <t>Fibre (g)</t>
  </si>
  <si>
    <t>Water (g)</t>
  </si>
  <si>
    <t>Energy (kcal)</t>
  </si>
  <si>
    <t>Energy (KJ)</t>
  </si>
  <si>
    <t>Per 100g</t>
  </si>
  <si>
    <t>Total Meal</t>
  </si>
  <si>
    <t>JJ</t>
  </si>
  <si>
    <t>SM</t>
  </si>
  <si>
    <t>OD</t>
  </si>
  <si>
    <t>MG</t>
  </si>
  <si>
    <t>CL</t>
  </si>
  <si>
    <t>Per gram of meal</t>
  </si>
  <si>
    <t>Volume Consumed (g)</t>
  </si>
  <si>
    <t>Protein (g)</t>
  </si>
  <si>
    <t>Energy (Kcal)</t>
  </si>
  <si>
    <t>Mean</t>
  </si>
  <si>
    <t>SD</t>
  </si>
  <si>
    <t>Bicep SF 1 (mm)</t>
  </si>
  <si>
    <t>Bicep SF 2 (mm)</t>
  </si>
  <si>
    <t>Tricep SF 1 (mm)</t>
  </si>
  <si>
    <t>Tricep SF 2 (mm)</t>
  </si>
  <si>
    <t>Subscap SF 1 (mm)</t>
  </si>
  <si>
    <t>Subscap SF 2 (mm)</t>
  </si>
  <si>
    <t>Iliac SF 1 (mm)</t>
  </si>
  <si>
    <t>Iliac SF 2 (mm)</t>
  </si>
  <si>
    <t>TFEQ Disinhibition</t>
  </si>
  <si>
    <t>TFEQ Restraint</t>
  </si>
  <si>
    <t>TFEQ Hunger</t>
  </si>
  <si>
    <t>Blood Glucose Concentration (mmol/L)</t>
  </si>
  <si>
    <t>BMI (kg/m2)</t>
  </si>
  <si>
    <t>Descriptive Statistics</t>
  </si>
  <si>
    <t>Skinfolds</t>
  </si>
  <si>
    <t>3-Factor Eating Questionnaire</t>
  </si>
  <si>
    <t>C</t>
  </si>
  <si>
    <t>M</t>
  </si>
  <si>
    <t>BD</t>
  </si>
  <si>
    <t>BF%</t>
  </si>
  <si>
    <t>Nauseas</t>
  </si>
  <si>
    <t>Desire to Eat</t>
  </si>
  <si>
    <t>Energetic</t>
  </si>
  <si>
    <t>Trial A (PLACEBO)</t>
  </si>
  <si>
    <t>Trial B (FOOD)</t>
  </si>
  <si>
    <t>Trial C (WATER)</t>
  </si>
  <si>
    <t>MEAN</t>
  </si>
  <si>
    <t>RMR</t>
  </si>
  <si>
    <t>Bicep SF Mean (mm)</t>
  </si>
  <si>
    <t>Tricep SF Mean (mm)</t>
  </si>
  <si>
    <t>Subscap SF Mean (mm)</t>
  </si>
  <si>
    <t>Iliac SF Mean (mm)</t>
  </si>
  <si>
    <t>PLACEBO</t>
  </si>
  <si>
    <t>WHOLE-FOOD</t>
  </si>
  <si>
    <t>WATER</t>
  </si>
  <si>
    <t>Ad-lib Water (g)</t>
  </si>
  <si>
    <t>Acylated Ghrelin (pg/mL)</t>
  </si>
  <si>
    <t>Peptide Tyrosine-Tyrosine (pg/mL)</t>
  </si>
  <si>
    <t>Alertness</t>
  </si>
  <si>
    <t>Hunger</t>
  </si>
  <si>
    <t>Fullness</t>
  </si>
  <si>
    <t>Satisfaction</t>
  </si>
  <si>
    <t>Relaxation</t>
  </si>
  <si>
    <t>Prospective Food Consumption</t>
  </si>
  <si>
    <t>Tiredness</t>
  </si>
  <si>
    <t>Breakfast Compositions</t>
  </si>
  <si>
    <r>
      <rPr>
        <b/>
        <sz val="11"/>
        <color theme="1"/>
        <rFont val="Times New Roman"/>
        <family val="1"/>
      </rPr>
      <t>Journal Name:</t>
    </r>
    <r>
      <rPr>
        <sz val="11"/>
        <color theme="1"/>
        <rFont val="Times New Roman"/>
        <family val="1"/>
      </rPr>
      <t xml:space="preserve"> European Journal of Nutrition</t>
    </r>
  </si>
  <si>
    <r>
      <rPr>
        <b/>
        <sz val="11"/>
        <color theme="1"/>
        <rFont val="Times New Roman"/>
        <family val="1"/>
      </rPr>
      <t>Author Names:</t>
    </r>
    <r>
      <rPr>
        <sz val="11"/>
        <color theme="1"/>
        <rFont val="Times New Roman"/>
        <family val="1"/>
      </rPr>
      <t xml:space="preserve"> Tommy Slater (1), William J A Mode (1), John Hough (1), Ruth M James (1), Craig Sale (1), Lewis J James (2) and David J Clayton (1)*</t>
    </r>
  </si>
  <si>
    <r>
      <rPr>
        <b/>
        <sz val="11"/>
        <color theme="1"/>
        <rFont val="Times New Roman"/>
        <family val="1"/>
      </rPr>
      <t>Author Affiliations:</t>
    </r>
    <r>
      <rPr>
        <sz val="11"/>
        <color theme="1"/>
        <rFont val="Times New Roman"/>
        <family val="1"/>
      </rPr>
      <t xml:space="preserve"> (1) Musculoskeletal Physiology Research Group, Sport, Health and Performance Enhancement Research Centre, School of Science and Technology, Nottingham Trent University, Nottingham, UK.
(2) National Centre for Sport and Exercise Medicine, School of Sport, Exercise and Health Sciences, Loughborough University, Loughborough, Leicestershire, LE11 3TU, UK.</t>
    </r>
  </si>
  <si>
    <r>
      <t xml:space="preserve">Article Title: </t>
    </r>
    <r>
      <rPr>
        <sz val="11"/>
        <color theme="1"/>
        <rFont val="Times New Roman"/>
        <family val="1"/>
      </rPr>
      <t xml:space="preserve">Effect of the perception of breakfast consumption on subsequent appetite and energy intake in healthy males </t>
    </r>
  </si>
  <si>
    <r>
      <rPr>
        <b/>
        <sz val="11"/>
        <color theme="1"/>
        <rFont val="Times New Roman"/>
        <family val="1"/>
      </rPr>
      <t>Corresponding Author:</t>
    </r>
    <r>
      <rPr>
        <sz val="11"/>
        <color theme="1"/>
        <rFont val="Times New Roman"/>
        <family val="1"/>
      </rPr>
      <t xml:space="preserve"> Dr David J Clayton*
Lecturer / Senior Lecturer in Nutrition and Exercise Physiology 
Sport, Health and Performance Enhancement Research Centre, School of Science and Technology; Clifton Campus; Nottingham Trent University; Nottingham; Nottinghamshire; NG11 8NS; UK	
Email: David.Clayton@ntu.ac.uk 	
Tel: +44 (0) 115 84 85514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</si>
</sst>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Arial"/>
      <family val="2"/>
    </font>
    <font>
      <b/>
      <sz val="11"/>
      <color theme="1"/>
      <name val="Arial"/>
      <family val="2"/>
    </font>
    <font>
      <b/>
      <sz val="16"/>
      <color theme="1"/>
      <name val="Calibri"/>
      <family val="2"/>
      <scheme val="minor"/>
    </font>
    <font>
      <sz val="11"/>
      <color theme="1"/>
      <name val="Times New Roman"/>
      <family val="1"/>
    </font>
    <font>
      <b/>
      <sz val="11"/>
      <color theme="1"/>
      <name val="Times New Roman"/>
      <family val="1"/>
    </font>
  </fonts>
  <fills count="7">
    <fill>
      <patternFill patternType="none"/>
    </fill>
    <fill>
      <patternFill patternType="gray125"/>
    </fill>
    <fill>
      <patternFill patternType="solid">
        <fgColor theme="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theme="8" tint="0.79998168889431442"/>
        <bgColor indexed="64"/>
      </patternFill>
    </fill>
  </fills>
  <borders count="38">
    <border>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45">
    <xf numFmtId="0" fontId="0" fillId="0" borderId="0" xfId="0"/>
    <xf numFmtId="0" fontId="1" fillId="0" borderId="0" xfId="0" applyFont="1"/>
    <xf numFmtId="0" fontId="1" fillId="0" borderId="1" xfId="0" applyFont="1" applyBorder="1"/>
    <xf numFmtId="0" fontId="0" fillId="0" borderId="1" xfId="0" applyBorder="1"/>
    <xf numFmtId="0" fontId="1" fillId="0" borderId="0" xfId="0" applyFont="1" applyAlignment="1">
      <alignment horizontal="center" vertical="top"/>
    </xf>
    <xf numFmtId="164" fontId="0" fillId="0" borderId="0" xfId="0" applyNumberFormat="1"/>
    <xf numFmtId="2" fontId="0" fillId="0" borderId="0" xfId="0" applyNumberFormat="1"/>
    <xf numFmtId="0" fontId="0" fillId="0" borderId="4" xfId="0" applyBorder="1"/>
    <xf numFmtId="165" fontId="0" fillId="0" borderId="0" xfId="0" applyNumberFormat="1"/>
    <xf numFmtId="164" fontId="0" fillId="0" borderId="1" xfId="0" applyNumberFormat="1" applyBorder="1"/>
    <xf numFmtId="0" fontId="1" fillId="0" borderId="9" xfId="0" applyFont="1" applyBorder="1"/>
    <xf numFmtId="1" fontId="0" fillId="0" borderId="0" xfId="0" applyNumberFormat="1"/>
    <xf numFmtId="164" fontId="3" fillId="0" borderId="0" xfId="0" applyNumberFormat="1" applyFont="1"/>
    <xf numFmtId="2" fontId="0" fillId="0" borderId="3" xfId="0" applyNumberFormat="1" applyBorder="1"/>
    <xf numFmtId="0" fontId="0" fillId="0" borderId="12" xfId="0" applyBorder="1"/>
    <xf numFmtId="0" fontId="0" fillId="0" borderId="11" xfId="0" applyBorder="1"/>
    <xf numFmtId="0" fontId="4" fillId="0" borderId="0" xfId="0" applyFont="1"/>
    <xf numFmtId="0" fontId="5" fillId="0" borderId="0" xfId="0" applyFont="1"/>
    <xf numFmtId="1" fontId="4" fillId="0" borderId="0" xfId="0" applyNumberFormat="1" applyFont="1"/>
    <xf numFmtId="1" fontId="4" fillId="0" borderId="0" xfId="0" applyNumberFormat="1" applyFont="1" applyAlignment="1">
      <alignment horizontal="right"/>
    </xf>
    <xf numFmtId="1" fontId="4" fillId="6" borderId="13" xfId="0" applyNumberFormat="1" applyFont="1" applyFill="1" applyBorder="1" applyAlignment="1">
      <alignment horizontal="right"/>
    </xf>
    <xf numFmtId="0" fontId="4" fillId="6" borderId="13" xfId="0" applyFont="1" applyFill="1" applyBorder="1"/>
    <xf numFmtId="0" fontId="5" fillId="6" borderId="9" xfId="0" applyFont="1" applyFill="1" applyBorder="1"/>
    <xf numFmtId="0" fontId="4" fillId="6" borderId="5" xfId="0" applyFont="1" applyFill="1" applyBorder="1"/>
    <xf numFmtId="0" fontId="4" fillId="6" borderId="6" xfId="0" applyFont="1" applyFill="1" applyBorder="1"/>
    <xf numFmtId="1" fontId="4" fillId="6" borderId="14" xfId="0" applyNumberFormat="1" applyFont="1" applyFill="1" applyBorder="1" applyAlignment="1">
      <alignment horizontal="right"/>
    </xf>
    <xf numFmtId="0" fontId="4" fillId="6" borderId="14" xfId="0" applyFont="1" applyFill="1" applyBorder="1"/>
    <xf numFmtId="0" fontId="4" fillId="6" borderId="10" xfId="0" applyFont="1" applyFill="1" applyBorder="1"/>
    <xf numFmtId="0" fontId="4" fillId="6" borderId="7" xfId="0" applyFont="1" applyFill="1" applyBorder="1"/>
    <xf numFmtId="0" fontId="4" fillId="6" borderId="8" xfId="0" applyFont="1" applyFill="1" applyBorder="1"/>
    <xf numFmtId="0" fontId="3" fillId="0" borderId="0" xfId="0" applyFont="1"/>
    <xf numFmtId="0" fontId="4" fillId="6" borderId="9" xfId="0" applyFont="1" applyFill="1" applyBorder="1"/>
    <xf numFmtId="164" fontId="4" fillId="0" borderId="15" xfId="0" applyNumberFormat="1" applyFont="1" applyBorder="1"/>
    <xf numFmtId="0" fontId="0" fillId="0" borderId="2" xfId="0" applyBorder="1"/>
    <xf numFmtId="1" fontId="0" fillId="0" borderId="1" xfId="0" applyNumberFormat="1" applyBorder="1"/>
    <xf numFmtId="1" fontId="0" fillId="0" borderId="15" xfId="0" applyNumberFormat="1" applyBorder="1"/>
    <xf numFmtId="1" fontId="0" fillId="0" borderId="16" xfId="0" applyNumberFormat="1" applyBorder="1"/>
    <xf numFmtId="1" fontId="0" fillId="0" borderId="12" xfId="0" applyNumberFormat="1" applyBorder="1"/>
    <xf numFmtId="1" fontId="0" fillId="0" borderId="11" xfId="0" applyNumberFormat="1" applyBorder="1"/>
    <xf numFmtId="166" fontId="0" fillId="0" borderId="0" xfId="0" applyNumberFormat="1"/>
    <xf numFmtId="0" fontId="3" fillId="0" borderId="3" xfId="0" applyFont="1" applyBorder="1"/>
    <xf numFmtId="2" fontId="3" fillId="0" borderId="0" xfId="0" applyNumberFormat="1" applyFont="1"/>
    <xf numFmtId="0" fontId="3" fillId="0" borderId="4" xfId="0" applyFont="1" applyBorder="1"/>
    <xf numFmtId="2" fontId="0" fillId="0" borderId="1" xfId="0" applyNumberFormat="1" applyBorder="1"/>
    <xf numFmtId="2" fontId="0" fillId="0" borderId="15" xfId="0" applyNumberFormat="1" applyBorder="1"/>
    <xf numFmtId="0" fontId="0" fillId="0" borderId="5" xfId="0" applyBorder="1"/>
    <xf numFmtId="0" fontId="1" fillId="0" borderId="2" xfId="0" applyFont="1" applyBorder="1"/>
    <xf numFmtId="0" fontId="1" fillId="0" borderId="10" xfId="0" applyFont="1" applyBorder="1"/>
    <xf numFmtId="1" fontId="0" fillId="0" borderId="7" xfId="0" applyNumberFormat="1" applyBorder="1"/>
    <xf numFmtId="1" fontId="0" fillId="0" borderId="8" xfId="0" applyNumberFormat="1" applyBorder="1"/>
    <xf numFmtId="2" fontId="0" fillId="0" borderId="4" xfId="0" applyNumberFormat="1" applyBorder="1"/>
    <xf numFmtId="1" fontId="4" fillId="0" borderId="15" xfId="0" applyNumberFormat="1" applyFont="1" applyBorder="1"/>
    <xf numFmtId="0" fontId="1" fillId="0" borderId="23" xfId="0" applyFont="1" applyBorder="1"/>
    <xf numFmtId="0" fontId="1" fillId="0" borderId="23" xfId="0" applyFont="1" applyBorder="1" applyAlignment="1">
      <alignment horizontal="center" vertical="top"/>
    </xf>
    <xf numFmtId="0" fontId="1" fillId="0" borderId="22" xfId="0" applyFont="1" applyBorder="1" applyAlignment="1">
      <alignment horizontal="center" vertical="top"/>
    </xf>
    <xf numFmtId="0" fontId="1" fillId="0" borderId="24" xfId="0" applyFont="1" applyBorder="1"/>
    <xf numFmtId="164" fontId="0" fillId="0" borderId="12" xfId="0" applyNumberFormat="1" applyBorder="1"/>
    <xf numFmtId="164" fontId="0" fillId="0" borderId="11" xfId="0" applyNumberFormat="1" applyBorder="1"/>
    <xf numFmtId="0" fontId="1" fillId="0" borderId="2" xfId="0" applyFont="1" applyBorder="1" applyAlignment="1">
      <alignment horizontal="right"/>
    </xf>
    <xf numFmtId="0" fontId="1" fillId="0" borderId="10" xfId="0" applyFont="1" applyBorder="1" applyAlignment="1">
      <alignment horizontal="right"/>
    </xf>
    <xf numFmtId="0" fontId="1" fillId="0" borderId="30" xfId="0" applyFont="1" applyBorder="1"/>
    <xf numFmtId="164" fontId="0" fillId="0" borderId="3" xfId="0" applyNumberFormat="1" applyBorder="1"/>
    <xf numFmtId="164" fontId="3" fillId="0" borderId="3" xfId="0" applyNumberFormat="1" applyFont="1" applyBorder="1"/>
    <xf numFmtId="164" fontId="0" fillId="0" borderId="17" xfId="0" applyNumberFormat="1" applyBorder="1"/>
    <xf numFmtId="1" fontId="0" fillId="0" borderId="3" xfId="0" applyNumberFormat="1" applyBorder="1"/>
    <xf numFmtId="164" fontId="0" fillId="0" borderId="7" xfId="0" applyNumberFormat="1" applyBorder="1"/>
    <xf numFmtId="2" fontId="0" fillId="0" borderId="7" xfId="0" applyNumberFormat="1" applyBorder="1"/>
    <xf numFmtId="2" fontId="0" fillId="0" borderId="8" xfId="0" applyNumberFormat="1" applyBorder="1"/>
    <xf numFmtId="0" fontId="1" fillId="0" borderId="27" xfId="0" applyFont="1" applyBorder="1"/>
    <xf numFmtId="0" fontId="1" fillId="0" borderId="22" xfId="0" applyFont="1" applyBorder="1"/>
    <xf numFmtId="0" fontId="1" fillId="0" borderId="33" xfId="0" applyFont="1" applyBorder="1"/>
    <xf numFmtId="0" fontId="3" fillId="0" borderId="1" xfId="0" applyFont="1" applyBorder="1"/>
    <xf numFmtId="2" fontId="3" fillId="0" borderId="3" xfId="0" applyNumberFormat="1" applyFont="1" applyBorder="1"/>
    <xf numFmtId="2" fontId="3" fillId="0" borderId="4" xfId="0" applyNumberFormat="1" applyFont="1" applyBorder="1"/>
    <xf numFmtId="0" fontId="3" fillId="0" borderId="12" xfId="0" applyFont="1" applyBorder="1"/>
    <xf numFmtId="2" fontId="3" fillId="0" borderId="12" xfId="0" applyNumberFormat="1" applyFont="1" applyBorder="1"/>
    <xf numFmtId="0" fontId="3" fillId="0" borderId="17" xfId="0" applyFont="1" applyBorder="1"/>
    <xf numFmtId="0" fontId="3" fillId="0" borderId="19" xfId="0" applyFont="1" applyBorder="1"/>
    <xf numFmtId="0" fontId="3" fillId="0" borderId="11" xfId="0" applyFont="1" applyBorder="1"/>
    <xf numFmtId="2" fontId="0" fillId="0" borderId="31" xfId="0" applyNumberFormat="1" applyBorder="1"/>
    <xf numFmtId="0" fontId="1" fillId="0" borderId="34" xfId="0" applyFont="1" applyBorder="1"/>
    <xf numFmtId="2" fontId="0" fillId="0" borderId="21" xfId="0" applyNumberFormat="1" applyBorder="1"/>
    <xf numFmtId="0" fontId="1" fillId="0" borderId="35" xfId="0" applyFont="1" applyBorder="1"/>
    <xf numFmtId="2" fontId="0" fillId="0" borderId="18" xfId="0" applyNumberFormat="1" applyBorder="1"/>
    <xf numFmtId="2" fontId="0" fillId="0" borderId="20" xfId="0" applyNumberFormat="1" applyBorder="1"/>
    <xf numFmtId="2" fontId="0" fillId="0" borderId="12" xfId="0" applyNumberFormat="1" applyBorder="1"/>
    <xf numFmtId="2" fontId="0" fillId="0" borderId="17" xfId="0" applyNumberFormat="1" applyBorder="1"/>
    <xf numFmtId="2" fontId="0" fillId="0" borderId="19" xfId="0" applyNumberFormat="1" applyBorder="1"/>
    <xf numFmtId="2" fontId="0" fillId="0" borderId="11" xfId="0" applyNumberFormat="1" applyBorder="1"/>
    <xf numFmtId="0" fontId="0" fillId="0" borderId="27" xfId="0" applyBorder="1"/>
    <xf numFmtId="0" fontId="1" fillId="0" borderId="23"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0" fillId="0" borderId="33" xfId="0" applyBorder="1"/>
    <xf numFmtId="0" fontId="4" fillId="6" borderId="36" xfId="0" applyFont="1" applyFill="1" applyBorder="1"/>
    <xf numFmtId="0" fontId="4" fillId="6" borderId="37" xfId="0" applyFont="1" applyFill="1" applyBorder="1"/>
    <xf numFmtId="1" fontId="5" fillId="0" borderId="2" xfId="0" applyNumberFormat="1" applyFont="1" applyBorder="1" applyAlignment="1">
      <alignment horizontal="right"/>
    </xf>
    <xf numFmtId="164" fontId="4" fillId="0" borderId="0" xfId="0" applyNumberFormat="1" applyFont="1"/>
    <xf numFmtId="1" fontId="4" fillId="0" borderId="1" xfId="0" applyNumberFormat="1" applyFont="1" applyBorder="1"/>
    <xf numFmtId="1" fontId="5" fillId="0" borderId="35" xfId="0" applyNumberFormat="1" applyFont="1" applyBorder="1" applyAlignment="1">
      <alignment horizontal="right"/>
    </xf>
    <xf numFmtId="1" fontId="4" fillId="0" borderId="16" xfId="0" applyNumberFormat="1" applyFont="1" applyBorder="1"/>
    <xf numFmtId="1" fontId="5" fillId="0" borderId="10" xfId="0" applyNumberFormat="1" applyFont="1" applyBorder="1" applyAlignment="1">
      <alignment horizontal="right"/>
    </xf>
    <xf numFmtId="1" fontId="4" fillId="0" borderId="7" xfId="0" applyNumberFormat="1" applyFont="1" applyBorder="1"/>
    <xf numFmtId="164" fontId="4" fillId="0" borderId="7" xfId="0" applyNumberFormat="1" applyFont="1" applyBorder="1"/>
    <xf numFmtId="1" fontId="4" fillId="0" borderId="8" xfId="0" applyNumberFormat="1" applyFont="1" applyBorder="1"/>
    <xf numFmtId="0" fontId="4" fillId="0" borderId="3" xfId="0" applyFont="1" applyBorder="1"/>
    <xf numFmtId="0" fontId="5" fillId="0" borderId="3" xfId="0" applyFont="1" applyBorder="1"/>
    <xf numFmtId="1" fontId="1" fillId="0" borderId="2" xfId="0" applyNumberFormat="1" applyFont="1" applyBorder="1" applyAlignment="1">
      <alignment horizontal="right"/>
    </xf>
    <xf numFmtId="1" fontId="1" fillId="0" borderId="33" xfId="0" applyNumberFormat="1" applyFont="1" applyBorder="1" applyAlignment="1">
      <alignment horizontal="right"/>
    </xf>
    <xf numFmtId="0" fontId="0" fillId="0" borderId="24" xfId="0" applyBorder="1"/>
    <xf numFmtId="0" fontId="7" fillId="0" borderId="0" xfId="0" applyFont="1"/>
    <xf numFmtId="0" fontId="7" fillId="0" borderId="0" xfId="0" applyFont="1" applyAlignment="1">
      <alignment wrapText="1"/>
    </xf>
    <xf numFmtId="0" fontId="8" fillId="0" borderId="0" xfId="0" applyFont="1" applyAlignment="1">
      <alignment horizontal="justify" vertical="center"/>
    </xf>
    <xf numFmtId="0" fontId="6" fillId="3" borderId="27" xfId="0" applyFont="1" applyFill="1" applyBorder="1" applyAlignment="1">
      <alignment horizontal="center"/>
    </xf>
    <xf numFmtId="0" fontId="6" fillId="3" borderId="25" xfId="0" applyFont="1" applyFill="1" applyBorder="1" applyAlignment="1">
      <alignment horizontal="center"/>
    </xf>
    <xf numFmtId="0" fontId="6" fillId="3" borderId="26" xfId="0" applyFont="1" applyFill="1" applyBorder="1" applyAlignment="1">
      <alignment horizontal="center"/>
    </xf>
    <xf numFmtId="0" fontId="6" fillId="5" borderId="27" xfId="0" applyFont="1" applyFill="1" applyBorder="1" applyAlignment="1">
      <alignment horizontal="center"/>
    </xf>
    <xf numFmtId="0" fontId="6" fillId="5" borderId="25" xfId="0" applyFont="1" applyFill="1" applyBorder="1" applyAlignment="1">
      <alignment horizontal="center"/>
    </xf>
    <xf numFmtId="0" fontId="6" fillId="5" borderId="26" xfId="0" applyFont="1" applyFill="1" applyBorder="1" applyAlignment="1">
      <alignment horizontal="center"/>
    </xf>
    <xf numFmtId="0" fontId="6" fillId="4" borderId="27" xfId="0" applyFont="1" applyFill="1" applyBorder="1" applyAlignment="1">
      <alignment horizontal="center"/>
    </xf>
    <xf numFmtId="0" fontId="6" fillId="4" borderId="25" xfId="0" applyFont="1" applyFill="1" applyBorder="1" applyAlignment="1">
      <alignment horizontal="center"/>
    </xf>
    <xf numFmtId="0" fontId="6" fillId="4" borderId="26" xfId="0" applyFont="1" applyFill="1" applyBorder="1" applyAlignment="1">
      <alignment horizontal="center"/>
    </xf>
    <xf numFmtId="0" fontId="1" fillId="3" borderId="29" xfId="0" applyFont="1" applyFill="1" applyBorder="1" applyAlignment="1">
      <alignment horizontal="center"/>
    </xf>
    <xf numFmtId="0" fontId="1" fillId="3" borderId="5" xfId="0" applyFont="1" applyFill="1" applyBorder="1" applyAlignment="1">
      <alignment horizontal="center"/>
    </xf>
    <xf numFmtId="0" fontId="2" fillId="4" borderId="28" xfId="0" applyFont="1" applyFill="1" applyBorder="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1" fillId="5" borderId="25" xfId="0" applyFont="1" applyFill="1" applyBorder="1" applyAlignment="1">
      <alignment horizontal="center"/>
    </xf>
    <xf numFmtId="0" fontId="1" fillId="0" borderId="0" xfId="0" applyFont="1" applyAlignment="1">
      <alignment horizontal="center"/>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3" borderId="28" xfId="0" applyFont="1" applyFill="1" applyBorder="1" applyAlignment="1">
      <alignment horizontal="center"/>
    </xf>
    <xf numFmtId="0" fontId="1" fillId="3" borderId="25" xfId="0" applyFont="1" applyFill="1" applyBorder="1" applyAlignment="1">
      <alignment horizontal="center"/>
    </xf>
    <xf numFmtId="0" fontId="1" fillId="3" borderId="32" xfId="0" applyFont="1" applyFill="1" applyBorder="1" applyAlignment="1">
      <alignment horizontal="center"/>
    </xf>
    <xf numFmtId="0" fontId="1" fillId="4" borderId="28" xfId="0" applyFont="1" applyFill="1" applyBorder="1" applyAlignment="1">
      <alignment horizontal="center"/>
    </xf>
    <xf numFmtId="0" fontId="1" fillId="4" borderId="32" xfId="0" applyFont="1" applyFill="1" applyBorder="1" applyAlignment="1">
      <alignment horizontal="center"/>
    </xf>
    <xf numFmtId="0" fontId="1" fillId="5" borderId="26" xfId="0" applyFont="1" applyFill="1" applyBorder="1" applyAlignment="1">
      <alignment horizontal="center"/>
    </xf>
    <xf numFmtId="0" fontId="1" fillId="3" borderId="26" xfId="0" applyFont="1" applyFill="1" applyBorder="1" applyAlignment="1">
      <alignment horizontal="center"/>
    </xf>
    <xf numFmtId="0" fontId="1" fillId="2" borderId="0" xfId="0" applyFont="1" applyFill="1" applyAlignment="1">
      <alignment horizontal="center"/>
    </xf>
    <xf numFmtId="0" fontId="1" fillId="2" borderId="1" xfId="0" applyFont="1" applyFill="1" applyBorder="1" applyAlignment="1">
      <alignment horizontal="center"/>
    </xf>
    <xf numFmtId="0" fontId="1" fillId="3" borderId="0" xfId="0" applyFont="1" applyFill="1" applyAlignment="1">
      <alignment horizontal="center"/>
    </xf>
    <xf numFmtId="0" fontId="1" fillId="4" borderId="2" xfId="0" applyFont="1" applyFill="1" applyBorder="1" applyAlignment="1">
      <alignment horizontal="center"/>
    </xf>
    <xf numFmtId="0" fontId="1" fillId="4" borderId="0" xfId="0" applyFont="1" applyFill="1" applyAlignment="1">
      <alignment horizontal="center"/>
    </xf>
    <xf numFmtId="0" fontId="1"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4DC30-DCC0-4CE6-930B-4DA146012DE0}">
  <dimension ref="B2:B6"/>
  <sheetViews>
    <sheetView workbookViewId="0">
      <selection activeCell="B8" sqref="B8"/>
    </sheetView>
  </sheetViews>
  <sheetFormatPr defaultRowHeight="15" x14ac:dyDescent="0.25"/>
  <cols>
    <col min="2" max="2" width="128.7109375" bestFit="1" customWidth="1"/>
  </cols>
  <sheetData>
    <row r="2" spans="2:2" x14ac:dyDescent="0.25">
      <c r="B2" s="113" t="s">
        <v>92</v>
      </c>
    </row>
    <row r="3" spans="2:2" x14ac:dyDescent="0.25">
      <c r="B3" s="111" t="s">
        <v>89</v>
      </c>
    </row>
    <row r="4" spans="2:2" x14ac:dyDescent="0.25">
      <c r="B4" s="111" t="s">
        <v>90</v>
      </c>
    </row>
    <row r="5" spans="2:2" ht="60" x14ac:dyDescent="0.25">
      <c r="B5" s="112" t="s">
        <v>91</v>
      </c>
    </row>
    <row r="6" spans="2:2" ht="90" x14ac:dyDescent="0.25">
      <c r="B6" s="112" t="s">
        <v>93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82</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89</v>
      </c>
      <c r="C5">
        <v>79</v>
      </c>
      <c r="D5">
        <v>68</v>
      </c>
      <c r="E5">
        <v>62</v>
      </c>
      <c r="F5">
        <v>87</v>
      </c>
      <c r="G5">
        <v>97</v>
      </c>
      <c r="H5">
        <v>0</v>
      </c>
      <c r="I5" s="3">
        <v>11</v>
      </c>
      <c r="J5">
        <v>86</v>
      </c>
      <c r="K5">
        <v>11</v>
      </c>
      <c r="L5">
        <v>33</v>
      </c>
      <c r="M5">
        <v>51</v>
      </c>
      <c r="N5">
        <v>59</v>
      </c>
      <c r="O5">
        <v>76</v>
      </c>
      <c r="P5">
        <v>0</v>
      </c>
      <c r="Q5" s="3">
        <v>14</v>
      </c>
      <c r="R5">
        <v>76</v>
      </c>
      <c r="S5">
        <v>72</v>
      </c>
      <c r="T5">
        <v>76</v>
      </c>
      <c r="U5">
        <v>55</v>
      </c>
      <c r="V5">
        <v>28</v>
      </c>
      <c r="W5">
        <v>49</v>
      </c>
      <c r="X5">
        <v>0</v>
      </c>
      <c r="Y5" s="3">
        <v>21</v>
      </c>
    </row>
    <row r="6" spans="1:25" x14ac:dyDescent="0.25">
      <c r="A6" s="46">
        <v>2</v>
      </c>
      <c r="B6">
        <v>88</v>
      </c>
      <c r="C6">
        <v>26</v>
      </c>
      <c r="D6">
        <v>12</v>
      </c>
      <c r="E6">
        <v>70</v>
      </c>
      <c r="F6">
        <v>80</v>
      </c>
      <c r="G6">
        <v>98</v>
      </c>
      <c r="H6">
        <v>2</v>
      </c>
      <c r="I6" s="3">
        <v>2</v>
      </c>
      <c r="J6">
        <v>66</v>
      </c>
      <c r="K6">
        <v>1</v>
      </c>
      <c r="L6">
        <v>3</v>
      </c>
      <c r="M6">
        <v>4</v>
      </c>
      <c r="N6">
        <v>23</v>
      </c>
      <c r="O6">
        <v>53</v>
      </c>
      <c r="P6">
        <v>1</v>
      </c>
      <c r="Q6" s="3">
        <v>5</v>
      </c>
      <c r="R6">
        <v>97</v>
      </c>
      <c r="S6">
        <v>93</v>
      </c>
      <c r="T6">
        <v>93</v>
      </c>
      <c r="U6">
        <v>95</v>
      </c>
      <c r="V6">
        <v>98</v>
      </c>
      <c r="W6">
        <v>100</v>
      </c>
      <c r="X6">
        <v>1</v>
      </c>
      <c r="Y6" s="3">
        <v>2</v>
      </c>
    </row>
    <row r="7" spans="1:25" x14ac:dyDescent="0.25">
      <c r="A7" s="46">
        <v>3</v>
      </c>
      <c r="B7">
        <v>49</v>
      </c>
      <c r="C7">
        <v>21</v>
      </c>
      <c r="D7">
        <v>51</v>
      </c>
      <c r="E7">
        <v>72</v>
      </c>
      <c r="F7">
        <v>94</v>
      </c>
      <c r="G7">
        <v>97</v>
      </c>
      <c r="H7">
        <v>3</v>
      </c>
      <c r="I7" s="3">
        <v>49</v>
      </c>
      <c r="J7">
        <v>77</v>
      </c>
      <c r="K7">
        <v>24</v>
      </c>
      <c r="L7">
        <v>49</v>
      </c>
      <c r="M7">
        <v>40</v>
      </c>
      <c r="N7">
        <v>65</v>
      </c>
      <c r="O7">
        <v>74</v>
      </c>
      <c r="P7">
        <v>5</v>
      </c>
      <c r="Q7" s="3">
        <v>24</v>
      </c>
      <c r="R7">
        <v>72</v>
      </c>
      <c r="S7">
        <v>79</v>
      </c>
      <c r="T7">
        <v>76</v>
      </c>
      <c r="U7">
        <v>83</v>
      </c>
      <c r="V7">
        <v>92</v>
      </c>
      <c r="W7">
        <v>99</v>
      </c>
      <c r="X7">
        <v>3</v>
      </c>
      <c r="Y7" s="3">
        <v>7</v>
      </c>
    </row>
    <row r="8" spans="1:25" x14ac:dyDescent="0.25">
      <c r="A8" s="46">
        <v>4</v>
      </c>
      <c r="B8">
        <v>94</v>
      </c>
      <c r="C8">
        <v>14</v>
      </c>
      <c r="D8">
        <v>24</v>
      </c>
      <c r="E8">
        <v>68</v>
      </c>
      <c r="F8">
        <v>77</v>
      </c>
      <c r="G8">
        <v>98</v>
      </c>
      <c r="H8">
        <v>12</v>
      </c>
      <c r="I8" s="3">
        <v>54</v>
      </c>
      <c r="J8">
        <v>72</v>
      </c>
      <c r="K8">
        <v>38</v>
      </c>
      <c r="L8">
        <v>23</v>
      </c>
      <c r="M8">
        <v>64</v>
      </c>
      <c r="N8">
        <v>56</v>
      </c>
      <c r="O8">
        <v>87</v>
      </c>
      <c r="P8">
        <v>4</v>
      </c>
      <c r="Q8" s="3">
        <v>38</v>
      </c>
      <c r="R8">
        <v>93</v>
      </c>
      <c r="S8">
        <v>91</v>
      </c>
      <c r="T8">
        <v>97</v>
      </c>
      <c r="U8">
        <v>99</v>
      </c>
      <c r="V8">
        <v>97</v>
      </c>
      <c r="W8">
        <v>98</v>
      </c>
      <c r="X8">
        <v>6</v>
      </c>
      <c r="Y8" s="3">
        <v>7</v>
      </c>
    </row>
    <row r="9" spans="1:25" x14ac:dyDescent="0.25">
      <c r="A9" s="46">
        <v>5</v>
      </c>
      <c r="B9">
        <v>73</v>
      </c>
      <c r="C9">
        <v>13</v>
      </c>
      <c r="D9">
        <v>13</v>
      </c>
      <c r="E9">
        <v>8</v>
      </c>
      <c r="F9">
        <v>59</v>
      </c>
      <c r="G9">
        <v>65</v>
      </c>
      <c r="H9">
        <v>5</v>
      </c>
      <c r="I9" s="3">
        <v>19</v>
      </c>
      <c r="J9">
        <v>64</v>
      </c>
      <c r="K9">
        <v>6</v>
      </c>
      <c r="L9">
        <v>8</v>
      </c>
      <c r="M9">
        <v>9</v>
      </c>
      <c r="N9">
        <v>27</v>
      </c>
      <c r="O9">
        <v>44</v>
      </c>
      <c r="P9">
        <v>9</v>
      </c>
      <c r="Q9" s="3">
        <v>17</v>
      </c>
      <c r="R9">
        <v>75</v>
      </c>
      <c r="S9">
        <v>86</v>
      </c>
      <c r="T9">
        <v>89</v>
      </c>
      <c r="U9">
        <v>88</v>
      </c>
      <c r="V9">
        <v>91</v>
      </c>
      <c r="W9">
        <v>75</v>
      </c>
      <c r="X9">
        <v>9</v>
      </c>
      <c r="Y9" s="3">
        <v>22</v>
      </c>
    </row>
    <row r="10" spans="1:25" x14ac:dyDescent="0.25">
      <c r="A10" s="46">
        <v>6</v>
      </c>
      <c r="B10">
        <v>62</v>
      </c>
      <c r="C10">
        <v>28</v>
      </c>
      <c r="D10">
        <v>30</v>
      </c>
      <c r="E10">
        <v>65</v>
      </c>
      <c r="F10">
        <v>65</v>
      </c>
      <c r="G10">
        <v>70</v>
      </c>
      <c r="H10">
        <v>10</v>
      </c>
      <c r="I10" s="3">
        <v>9</v>
      </c>
      <c r="J10">
        <v>48</v>
      </c>
      <c r="K10">
        <v>9</v>
      </c>
      <c r="L10">
        <v>26</v>
      </c>
      <c r="M10">
        <v>69</v>
      </c>
      <c r="N10">
        <v>32</v>
      </c>
      <c r="O10">
        <v>55</v>
      </c>
      <c r="P10">
        <v>17</v>
      </c>
      <c r="Q10" s="3">
        <v>65</v>
      </c>
      <c r="R10">
        <v>47</v>
      </c>
      <c r="S10">
        <v>32</v>
      </c>
      <c r="T10">
        <v>44</v>
      </c>
      <c r="U10">
        <v>70</v>
      </c>
      <c r="V10">
        <v>72</v>
      </c>
      <c r="W10">
        <v>81</v>
      </c>
      <c r="X10">
        <v>0</v>
      </c>
      <c r="Y10" s="3">
        <v>24</v>
      </c>
    </row>
    <row r="11" spans="1:25" x14ac:dyDescent="0.25">
      <c r="A11" s="46">
        <v>7</v>
      </c>
      <c r="B11">
        <v>61</v>
      </c>
      <c r="C11">
        <v>22</v>
      </c>
      <c r="D11">
        <v>42</v>
      </c>
      <c r="E11">
        <v>70</v>
      </c>
      <c r="F11">
        <v>71</v>
      </c>
      <c r="G11">
        <v>84</v>
      </c>
      <c r="H11">
        <v>20</v>
      </c>
      <c r="I11" s="3">
        <v>26</v>
      </c>
      <c r="J11">
        <v>47</v>
      </c>
      <c r="K11">
        <v>7</v>
      </c>
      <c r="L11">
        <v>23</v>
      </c>
      <c r="M11">
        <v>10</v>
      </c>
      <c r="N11">
        <v>19</v>
      </c>
      <c r="O11">
        <v>31</v>
      </c>
      <c r="P11">
        <v>17</v>
      </c>
      <c r="Q11" s="3">
        <v>40</v>
      </c>
      <c r="R11">
        <v>60</v>
      </c>
      <c r="S11">
        <v>38</v>
      </c>
      <c r="T11">
        <v>73</v>
      </c>
      <c r="U11">
        <v>77</v>
      </c>
      <c r="V11">
        <v>84</v>
      </c>
      <c r="W11">
        <v>70</v>
      </c>
      <c r="X11">
        <v>5</v>
      </c>
      <c r="Y11" s="3">
        <v>25</v>
      </c>
    </row>
    <row r="12" spans="1:25" x14ac:dyDescent="0.25">
      <c r="A12" s="46">
        <v>8</v>
      </c>
      <c r="B12">
        <v>79</v>
      </c>
      <c r="C12">
        <v>11</v>
      </c>
      <c r="D12">
        <v>23</v>
      </c>
      <c r="E12">
        <v>36</v>
      </c>
      <c r="F12">
        <v>68</v>
      </c>
      <c r="G12">
        <v>66</v>
      </c>
      <c r="H12">
        <v>2</v>
      </c>
      <c r="I12" s="3">
        <v>12</v>
      </c>
      <c r="J12">
        <v>74</v>
      </c>
      <c r="K12">
        <v>23</v>
      </c>
      <c r="L12">
        <v>3</v>
      </c>
      <c r="M12">
        <v>17</v>
      </c>
      <c r="N12">
        <v>49</v>
      </c>
      <c r="O12">
        <v>28</v>
      </c>
      <c r="P12">
        <v>3</v>
      </c>
      <c r="Q12" s="3">
        <v>0</v>
      </c>
      <c r="R12">
        <v>81</v>
      </c>
      <c r="S12">
        <v>29</v>
      </c>
      <c r="T12">
        <v>31</v>
      </c>
      <c r="U12">
        <v>49</v>
      </c>
      <c r="V12">
        <v>40</v>
      </c>
      <c r="W12">
        <v>66</v>
      </c>
      <c r="X12">
        <v>1</v>
      </c>
      <c r="Y12" s="3">
        <v>76</v>
      </c>
    </row>
    <row r="13" spans="1:25" x14ac:dyDescent="0.25">
      <c r="A13" s="46">
        <v>9</v>
      </c>
      <c r="B13">
        <v>81</v>
      </c>
      <c r="C13">
        <v>16</v>
      </c>
      <c r="D13">
        <v>11</v>
      </c>
      <c r="E13">
        <v>11</v>
      </c>
      <c r="F13">
        <v>28</v>
      </c>
      <c r="G13">
        <v>68</v>
      </c>
      <c r="H13">
        <v>0</v>
      </c>
      <c r="I13" s="3">
        <v>17</v>
      </c>
      <c r="J13">
        <v>62</v>
      </c>
      <c r="K13">
        <v>20</v>
      </c>
      <c r="L13">
        <v>19</v>
      </c>
      <c r="M13">
        <v>47</v>
      </c>
      <c r="N13">
        <v>78</v>
      </c>
      <c r="O13">
        <v>88</v>
      </c>
      <c r="P13">
        <v>15</v>
      </c>
      <c r="Q13" s="3">
        <v>35</v>
      </c>
      <c r="R13">
        <v>84</v>
      </c>
      <c r="S13">
        <v>84</v>
      </c>
      <c r="T13">
        <v>90</v>
      </c>
      <c r="U13">
        <v>88</v>
      </c>
      <c r="V13">
        <v>95</v>
      </c>
      <c r="W13">
        <v>90</v>
      </c>
      <c r="X13">
        <v>19</v>
      </c>
      <c r="Y13" s="3">
        <v>33</v>
      </c>
    </row>
    <row r="14" spans="1:25" x14ac:dyDescent="0.25">
      <c r="A14" s="46">
        <v>10</v>
      </c>
      <c r="B14">
        <v>90</v>
      </c>
      <c r="C14">
        <v>0</v>
      </c>
      <c r="D14">
        <v>27</v>
      </c>
      <c r="E14">
        <v>57</v>
      </c>
      <c r="F14">
        <v>58</v>
      </c>
      <c r="G14">
        <v>77</v>
      </c>
      <c r="H14">
        <v>0</v>
      </c>
      <c r="I14" s="3">
        <v>12</v>
      </c>
      <c r="J14">
        <v>80</v>
      </c>
      <c r="K14">
        <v>1</v>
      </c>
      <c r="L14">
        <v>30</v>
      </c>
      <c r="M14">
        <v>46</v>
      </c>
      <c r="N14">
        <v>53</v>
      </c>
      <c r="O14">
        <v>54</v>
      </c>
      <c r="P14">
        <v>1</v>
      </c>
      <c r="Q14" s="3">
        <v>21</v>
      </c>
      <c r="R14">
        <v>77</v>
      </c>
      <c r="S14">
        <v>44</v>
      </c>
      <c r="T14">
        <v>67</v>
      </c>
      <c r="U14">
        <v>79</v>
      </c>
      <c r="V14">
        <v>77</v>
      </c>
      <c r="W14">
        <v>50</v>
      </c>
      <c r="X14">
        <v>1</v>
      </c>
      <c r="Y14" s="3">
        <v>39</v>
      </c>
    </row>
    <row r="15" spans="1:25" x14ac:dyDescent="0.25">
      <c r="A15" s="46">
        <v>11</v>
      </c>
      <c r="B15">
        <v>73</v>
      </c>
      <c r="C15">
        <v>0</v>
      </c>
      <c r="D15">
        <v>12</v>
      </c>
      <c r="E15">
        <v>7</v>
      </c>
      <c r="F15">
        <v>17</v>
      </c>
      <c r="G15">
        <v>47</v>
      </c>
      <c r="H15">
        <v>5</v>
      </c>
      <c r="I15" s="3">
        <v>19</v>
      </c>
      <c r="J15">
        <v>77</v>
      </c>
      <c r="K15">
        <v>1</v>
      </c>
      <c r="L15">
        <v>19</v>
      </c>
      <c r="M15">
        <v>39</v>
      </c>
      <c r="N15">
        <v>55</v>
      </c>
      <c r="O15">
        <v>67</v>
      </c>
      <c r="P15">
        <v>0</v>
      </c>
      <c r="Q15" s="3">
        <v>31</v>
      </c>
      <c r="R15">
        <v>80</v>
      </c>
      <c r="S15">
        <v>50</v>
      </c>
      <c r="T15">
        <v>31</v>
      </c>
      <c r="U15">
        <v>63</v>
      </c>
      <c r="V15">
        <v>87</v>
      </c>
      <c r="W15">
        <v>91</v>
      </c>
      <c r="X15">
        <v>0</v>
      </c>
      <c r="Y15" s="3">
        <v>21</v>
      </c>
    </row>
    <row r="16" spans="1:25" x14ac:dyDescent="0.25">
      <c r="A16" s="46">
        <v>12</v>
      </c>
      <c r="B16">
        <v>66</v>
      </c>
      <c r="C16">
        <v>50</v>
      </c>
      <c r="D16">
        <v>58</v>
      </c>
      <c r="E16">
        <v>61</v>
      </c>
      <c r="F16">
        <v>70</v>
      </c>
      <c r="G16">
        <v>80</v>
      </c>
      <c r="H16">
        <v>14</v>
      </c>
      <c r="I16" s="3">
        <v>9</v>
      </c>
      <c r="J16">
        <v>70</v>
      </c>
      <c r="K16">
        <v>24</v>
      </c>
      <c r="L16">
        <v>52</v>
      </c>
      <c r="M16">
        <v>52</v>
      </c>
      <c r="N16">
        <v>58</v>
      </c>
      <c r="O16">
        <v>75</v>
      </c>
      <c r="P16">
        <v>4</v>
      </c>
      <c r="Q16" s="3">
        <v>22</v>
      </c>
      <c r="R16">
        <v>70</v>
      </c>
      <c r="S16">
        <v>54</v>
      </c>
      <c r="T16">
        <v>71</v>
      </c>
      <c r="U16">
        <v>84</v>
      </c>
      <c r="V16">
        <v>83</v>
      </c>
      <c r="W16">
        <v>80</v>
      </c>
      <c r="X16">
        <v>13</v>
      </c>
      <c r="Y16" s="3">
        <v>7</v>
      </c>
    </row>
    <row r="17" spans="1:25" x14ac:dyDescent="0.25">
      <c r="A17" s="46">
        <v>13</v>
      </c>
      <c r="B17">
        <v>72</v>
      </c>
      <c r="C17">
        <v>40</v>
      </c>
      <c r="D17">
        <v>61</v>
      </c>
      <c r="E17">
        <v>70</v>
      </c>
      <c r="F17">
        <v>75</v>
      </c>
      <c r="G17">
        <v>74</v>
      </c>
      <c r="H17">
        <v>11</v>
      </c>
      <c r="I17" s="3">
        <v>16</v>
      </c>
      <c r="J17">
        <v>73</v>
      </c>
      <c r="K17">
        <v>28</v>
      </c>
      <c r="L17">
        <v>19</v>
      </c>
      <c r="M17">
        <v>33</v>
      </c>
      <c r="N17">
        <v>47</v>
      </c>
      <c r="O17">
        <v>81</v>
      </c>
      <c r="P17">
        <v>4</v>
      </c>
      <c r="Q17" s="3">
        <v>16</v>
      </c>
      <c r="R17">
        <v>66</v>
      </c>
      <c r="S17">
        <v>77</v>
      </c>
      <c r="T17">
        <v>78</v>
      </c>
      <c r="U17">
        <v>81</v>
      </c>
      <c r="V17">
        <v>83</v>
      </c>
      <c r="W17">
        <v>86</v>
      </c>
      <c r="X17">
        <v>5</v>
      </c>
      <c r="Y17" s="3">
        <v>67</v>
      </c>
    </row>
    <row r="18" spans="1:25" x14ac:dyDescent="0.25">
      <c r="A18" s="70">
        <v>14</v>
      </c>
      <c r="B18" s="14">
        <v>87</v>
      </c>
      <c r="C18" s="14">
        <v>64</v>
      </c>
      <c r="D18" s="14">
        <v>62</v>
      </c>
      <c r="E18" s="14">
        <v>63</v>
      </c>
      <c r="F18" s="14">
        <v>72</v>
      </c>
      <c r="G18" s="14">
        <v>86</v>
      </c>
      <c r="H18" s="14">
        <v>6</v>
      </c>
      <c r="I18" s="15">
        <v>21</v>
      </c>
      <c r="J18" s="14">
        <v>74</v>
      </c>
      <c r="K18" s="14">
        <v>46</v>
      </c>
      <c r="L18" s="14">
        <v>43</v>
      </c>
      <c r="M18" s="14">
        <v>62</v>
      </c>
      <c r="N18" s="14">
        <v>54</v>
      </c>
      <c r="O18" s="14">
        <v>64</v>
      </c>
      <c r="P18" s="14">
        <v>27</v>
      </c>
      <c r="Q18" s="15">
        <v>29</v>
      </c>
      <c r="R18" s="14">
        <v>82</v>
      </c>
      <c r="S18" s="14">
        <v>80</v>
      </c>
      <c r="T18" s="14">
        <v>81</v>
      </c>
      <c r="U18" s="14">
        <v>82</v>
      </c>
      <c r="V18" s="14">
        <v>92</v>
      </c>
      <c r="W18" s="14">
        <v>94</v>
      </c>
      <c r="X18" s="14">
        <v>3</v>
      </c>
      <c r="Y18" s="15">
        <v>20</v>
      </c>
    </row>
    <row r="19" spans="1:25" x14ac:dyDescent="0.25">
      <c r="A19" s="46" t="s">
        <v>69</v>
      </c>
      <c r="B19" s="11">
        <f t="shared" ref="B19:Y19" si="0">AVERAGE(B5:B18)</f>
        <v>76</v>
      </c>
      <c r="C19" s="11">
        <f t="shared" si="0"/>
        <v>27.428571428571427</v>
      </c>
      <c r="D19" s="11">
        <f t="shared" si="0"/>
        <v>35.285714285714285</v>
      </c>
      <c r="E19" s="11">
        <f t="shared" si="0"/>
        <v>51.428571428571431</v>
      </c>
      <c r="F19" s="11">
        <f t="shared" si="0"/>
        <v>65.785714285714292</v>
      </c>
      <c r="G19" s="11">
        <f t="shared" si="0"/>
        <v>79.071428571428569</v>
      </c>
      <c r="H19" s="11">
        <f t="shared" si="0"/>
        <v>6.4285714285714288</v>
      </c>
      <c r="I19" s="34">
        <f t="shared" si="0"/>
        <v>19.714285714285715</v>
      </c>
      <c r="J19" s="11">
        <f t="shared" si="0"/>
        <v>69.285714285714292</v>
      </c>
      <c r="K19" s="11">
        <f t="shared" si="0"/>
        <v>17.071428571428573</v>
      </c>
      <c r="L19" s="11">
        <f t="shared" si="0"/>
        <v>25</v>
      </c>
      <c r="M19" s="11">
        <f t="shared" si="0"/>
        <v>38.785714285714285</v>
      </c>
      <c r="N19" s="11">
        <f t="shared" si="0"/>
        <v>48.214285714285715</v>
      </c>
      <c r="O19" s="11">
        <f t="shared" si="0"/>
        <v>62.642857142857146</v>
      </c>
      <c r="P19" s="11">
        <f t="shared" si="0"/>
        <v>7.6428571428571432</v>
      </c>
      <c r="Q19" s="34">
        <f t="shared" si="0"/>
        <v>25.5</v>
      </c>
      <c r="R19" s="11">
        <f t="shared" si="0"/>
        <v>75.714285714285708</v>
      </c>
      <c r="S19" s="11">
        <f t="shared" si="0"/>
        <v>64.928571428571431</v>
      </c>
      <c r="T19" s="11">
        <f t="shared" si="0"/>
        <v>71.214285714285708</v>
      </c>
      <c r="U19" s="11">
        <f t="shared" si="0"/>
        <v>78.071428571428569</v>
      </c>
      <c r="V19" s="11">
        <f t="shared" si="0"/>
        <v>79.928571428571431</v>
      </c>
      <c r="W19" s="11">
        <f t="shared" si="0"/>
        <v>80.642857142857139</v>
      </c>
      <c r="X19" s="11">
        <f t="shared" si="0"/>
        <v>4.7142857142857144</v>
      </c>
      <c r="Y19" s="34">
        <f t="shared" si="0"/>
        <v>26.5</v>
      </c>
    </row>
    <row r="20" spans="1:25" ht="15.75" thickBot="1" x14ac:dyDescent="0.3">
      <c r="A20" s="47" t="s">
        <v>42</v>
      </c>
      <c r="B20" s="48">
        <f t="shared" ref="B20:Y20" si="1">_xlfn.STDEV.S(B5:B18)</f>
        <v>13.220031420886668</v>
      </c>
      <c r="C20" s="48">
        <f t="shared" si="1"/>
        <v>23.256808054398196</v>
      </c>
      <c r="D20" s="48">
        <f t="shared" si="1"/>
        <v>21.120273058507884</v>
      </c>
      <c r="E20" s="48">
        <f t="shared" si="1"/>
        <v>24.833954069484683</v>
      </c>
      <c r="F20" s="48">
        <f t="shared" si="1"/>
        <v>20.870216435531621</v>
      </c>
      <c r="G20" s="48">
        <f t="shared" si="1"/>
        <v>15.354599840560345</v>
      </c>
      <c r="H20" s="48">
        <f t="shared" si="1"/>
        <v>6.1107003968988156</v>
      </c>
      <c r="I20" s="49">
        <f t="shared" si="1"/>
        <v>14.767055700644393</v>
      </c>
      <c r="J20" s="48">
        <f t="shared" si="1"/>
        <v>11.166078930462513</v>
      </c>
      <c r="K20" s="48">
        <f t="shared" si="1"/>
        <v>14.236811903892431</v>
      </c>
      <c r="L20" s="48">
        <f t="shared" si="1"/>
        <v>15.422261632009549</v>
      </c>
      <c r="M20" s="48">
        <f t="shared" si="1"/>
        <v>21.423131177550804</v>
      </c>
      <c r="N20" s="48">
        <f t="shared" si="1"/>
        <v>16.9804347657875</v>
      </c>
      <c r="O20" s="48">
        <f t="shared" si="1"/>
        <v>19.273765121999951</v>
      </c>
      <c r="P20" s="48">
        <f t="shared" si="1"/>
        <v>8.2238596858086126</v>
      </c>
      <c r="Q20" s="49">
        <f t="shared" si="1"/>
        <v>16.313043389122235</v>
      </c>
      <c r="R20" s="48">
        <f t="shared" si="1"/>
        <v>12.772738827004071</v>
      </c>
      <c r="S20" s="48">
        <f t="shared" si="1"/>
        <v>22.832043224429079</v>
      </c>
      <c r="T20" s="48">
        <f t="shared" si="1"/>
        <v>21.469758951850149</v>
      </c>
      <c r="U20" s="48">
        <f t="shared" si="1"/>
        <v>14.349828654641906</v>
      </c>
      <c r="V20" s="48">
        <f t="shared" si="1"/>
        <v>20.952195720126923</v>
      </c>
      <c r="W20" s="48">
        <f t="shared" si="1"/>
        <v>16.905197848168314</v>
      </c>
      <c r="X20" s="48">
        <f t="shared" si="1"/>
        <v>5.5943456540245435</v>
      </c>
      <c r="Y20" s="49">
        <f t="shared" si="1"/>
        <v>21.770657740673304</v>
      </c>
    </row>
  </sheetData>
  <mergeCells count="3">
    <mergeCell ref="B3:I3"/>
    <mergeCell ref="J3:Q3"/>
    <mergeCell ref="R3:Y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63</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17</v>
      </c>
      <c r="C5">
        <v>51</v>
      </c>
      <c r="D5">
        <v>34</v>
      </c>
      <c r="E5">
        <v>11</v>
      </c>
      <c r="F5">
        <v>70</v>
      </c>
      <c r="G5">
        <v>54</v>
      </c>
      <c r="H5">
        <v>10</v>
      </c>
      <c r="I5" s="3">
        <v>22</v>
      </c>
      <c r="J5">
        <v>22</v>
      </c>
      <c r="K5">
        <v>10</v>
      </c>
      <c r="L5">
        <v>0</v>
      </c>
      <c r="M5">
        <v>0</v>
      </c>
      <c r="N5">
        <v>0</v>
      </c>
      <c r="O5">
        <v>0</v>
      </c>
      <c r="P5">
        <v>0</v>
      </c>
      <c r="Q5" s="3">
        <v>0</v>
      </c>
      <c r="R5">
        <v>63</v>
      </c>
      <c r="S5">
        <v>49</v>
      </c>
      <c r="T5">
        <v>51</v>
      </c>
      <c r="U5">
        <v>46</v>
      </c>
      <c r="V5">
        <v>21</v>
      </c>
      <c r="W5">
        <v>63</v>
      </c>
      <c r="X5">
        <v>22</v>
      </c>
      <c r="Y5" s="3">
        <v>6</v>
      </c>
    </row>
    <row r="6" spans="1:25" x14ac:dyDescent="0.25">
      <c r="A6" s="46">
        <v>2</v>
      </c>
      <c r="B6">
        <v>9</v>
      </c>
      <c r="C6">
        <v>11</v>
      </c>
      <c r="D6">
        <v>2</v>
      </c>
      <c r="E6">
        <v>2</v>
      </c>
      <c r="F6">
        <v>2</v>
      </c>
      <c r="G6">
        <v>3</v>
      </c>
      <c r="H6">
        <v>1</v>
      </c>
      <c r="I6" s="3">
        <v>0</v>
      </c>
      <c r="J6">
        <v>0</v>
      </c>
      <c r="K6">
        <v>0</v>
      </c>
      <c r="L6">
        <v>1</v>
      </c>
      <c r="M6">
        <v>1</v>
      </c>
      <c r="N6">
        <v>1</v>
      </c>
      <c r="O6">
        <v>3</v>
      </c>
      <c r="P6">
        <v>1</v>
      </c>
      <c r="Q6" s="3">
        <v>0</v>
      </c>
      <c r="R6">
        <v>20</v>
      </c>
      <c r="S6">
        <v>52</v>
      </c>
      <c r="T6">
        <v>35</v>
      </c>
      <c r="U6">
        <v>18</v>
      </c>
      <c r="V6">
        <v>7</v>
      </c>
      <c r="W6">
        <v>7</v>
      </c>
      <c r="X6">
        <v>5</v>
      </c>
      <c r="Y6" s="3">
        <v>1</v>
      </c>
    </row>
    <row r="7" spans="1:25" x14ac:dyDescent="0.25">
      <c r="A7" s="46">
        <v>3</v>
      </c>
      <c r="B7">
        <v>28</v>
      </c>
      <c r="C7">
        <v>12</v>
      </c>
      <c r="D7">
        <v>11</v>
      </c>
      <c r="E7">
        <v>8</v>
      </c>
      <c r="F7">
        <v>4</v>
      </c>
      <c r="G7">
        <v>3</v>
      </c>
      <c r="H7">
        <v>2</v>
      </c>
      <c r="I7" s="3">
        <v>4</v>
      </c>
      <c r="J7">
        <v>12</v>
      </c>
      <c r="K7">
        <v>5</v>
      </c>
      <c r="L7">
        <v>4</v>
      </c>
      <c r="M7">
        <v>3</v>
      </c>
      <c r="N7">
        <v>10</v>
      </c>
      <c r="O7">
        <v>4</v>
      </c>
      <c r="P7">
        <v>2</v>
      </c>
      <c r="Q7" s="3">
        <v>4</v>
      </c>
      <c r="R7">
        <v>2</v>
      </c>
      <c r="S7">
        <v>22</v>
      </c>
      <c r="T7">
        <v>10</v>
      </c>
      <c r="U7">
        <v>6</v>
      </c>
      <c r="V7">
        <v>5</v>
      </c>
      <c r="W7">
        <v>3</v>
      </c>
      <c r="X7">
        <v>20</v>
      </c>
      <c r="Y7" s="3">
        <v>66</v>
      </c>
    </row>
    <row r="8" spans="1:25" x14ac:dyDescent="0.25">
      <c r="A8" s="46">
        <v>4</v>
      </c>
      <c r="B8">
        <v>19</v>
      </c>
      <c r="C8">
        <v>7</v>
      </c>
      <c r="D8">
        <v>18</v>
      </c>
      <c r="E8">
        <v>12</v>
      </c>
      <c r="F8">
        <v>16</v>
      </c>
      <c r="G8">
        <v>18</v>
      </c>
      <c r="H8">
        <v>5</v>
      </c>
      <c r="I8" s="3">
        <v>4</v>
      </c>
      <c r="J8">
        <v>14</v>
      </c>
      <c r="K8">
        <v>2</v>
      </c>
      <c r="L8">
        <v>5</v>
      </c>
      <c r="M8">
        <v>2</v>
      </c>
      <c r="N8">
        <v>4</v>
      </c>
      <c r="O8">
        <v>4</v>
      </c>
      <c r="P8">
        <v>2</v>
      </c>
      <c r="Q8" s="3">
        <v>6</v>
      </c>
      <c r="R8">
        <v>53</v>
      </c>
      <c r="S8">
        <v>72</v>
      </c>
      <c r="T8">
        <v>71</v>
      </c>
      <c r="U8">
        <v>58</v>
      </c>
      <c r="V8">
        <v>61</v>
      </c>
      <c r="W8">
        <v>8</v>
      </c>
      <c r="X8">
        <v>4</v>
      </c>
      <c r="Y8" s="3">
        <v>9</v>
      </c>
    </row>
    <row r="9" spans="1:25" x14ac:dyDescent="0.25">
      <c r="A9" s="46">
        <v>5</v>
      </c>
      <c r="B9">
        <v>27</v>
      </c>
      <c r="C9">
        <v>19</v>
      </c>
      <c r="D9">
        <v>26</v>
      </c>
      <c r="E9">
        <v>8</v>
      </c>
      <c r="F9">
        <v>10</v>
      </c>
      <c r="G9">
        <v>11</v>
      </c>
      <c r="H9">
        <v>35</v>
      </c>
      <c r="I9" s="3">
        <v>10</v>
      </c>
      <c r="J9">
        <v>23</v>
      </c>
      <c r="K9">
        <v>13</v>
      </c>
      <c r="L9">
        <v>10</v>
      </c>
      <c r="M9">
        <v>6</v>
      </c>
      <c r="N9">
        <v>10</v>
      </c>
      <c r="O9">
        <v>9</v>
      </c>
      <c r="P9">
        <v>42</v>
      </c>
      <c r="Q9" s="3">
        <v>16</v>
      </c>
      <c r="R9">
        <v>37</v>
      </c>
      <c r="S9">
        <v>35</v>
      </c>
      <c r="T9">
        <v>61</v>
      </c>
      <c r="U9">
        <v>60</v>
      </c>
      <c r="V9">
        <v>41</v>
      </c>
      <c r="W9">
        <v>25</v>
      </c>
      <c r="X9">
        <v>64</v>
      </c>
      <c r="Y9" s="3">
        <v>11</v>
      </c>
    </row>
    <row r="10" spans="1:25" x14ac:dyDescent="0.25">
      <c r="A10" s="46">
        <v>6</v>
      </c>
      <c r="B10">
        <v>6</v>
      </c>
      <c r="C10">
        <v>1</v>
      </c>
      <c r="D10">
        <v>2</v>
      </c>
      <c r="E10">
        <v>2</v>
      </c>
      <c r="F10">
        <v>1</v>
      </c>
      <c r="G10">
        <v>12</v>
      </c>
      <c r="H10">
        <v>1</v>
      </c>
      <c r="I10" s="3">
        <v>7</v>
      </c>
      <c r="J10">
        <v>2</v>
      </c>
      <c r="K10">
        <v>0</v>
      </c>
      <c r="L10">
        <v>0</v>
      </c>
      <c r="M10">
        <v>2</v>
      </c>
      <c r="N10">
        <v>1</v>
      </c>
      <c r="O10">
        <v>0</v>
      </c>
      <c r="P10">
        <v>0</v>
      </c>
      <c r="Q10" s="3">
        <v>0</v>
      </c>
      <c r="R10">
        <v>1</v>
      </c>
      <c r="S10">
        <v>0</v>
      </c>
      <c r="T10">
        <v>0</v>
      </c>
      <c r="U10">
        <v>0</v>
      </c>
      <c r="V10">
        <v>1</v>
      </c>
      <c r="W10">
        <v>0</v>
      </c>
      <c r="X10">
        <v>0</v>
      </c>
      <c r="Y10" s="3">
        <v>1</v>
      </c>
    </row>
    <row r="11" spans="1:25" x14ac:dyDescent="0.25">
      <c r="A11" s="46">
        <v>7</v>
      </c>
      <c r="B11">
        <v>10</v>
      </c>
      <c r="C11">
        <v>77</v>
      </c>
      <c r="D11">
        <v>31</v>
      </c>
      <c r="E11">
        <v>9</v>
      </c>
      <c r="F11">
        <v>0</v>
      </c>
      <c r="G11">
        <v>1</v>
      </c>
      <c r="H11">
        <v>11</v>
      </c>
      <c r="I11" s="3">
        <v>10</v>
      </c>
      <c r="J11">
        <v>13</v>
      </c>
      <c r="K11">
        <v>74</v>
      </c>
      <c r="L11">
        <v>18</v>
      </c>
      <c r="M11">
        <v>9</v>
      </c>
      <c r="N11">
        <v>4</v>
      </c>
      <c r="O11">
        <v>4</v>
      </c>
      <c r="P11">
        <v>35</v>
      </c>
      <c r="Q11" s="3">
        <v>6</v>
      </c>
      <c r="R11">
        <v>25</v>
      </c>
      <c r="S11">
        <v>73</v>
      </c>
      <c r="T11">
        <v>78</v>
      </c>
      <c r="U11">
        <v>32</v>
      </c>
      <c r="V11">
        <v>72</v>
      </c>
      <c r="W11">
        <v>5</v>
      </c>
      <c r="X11">
        <v>32</v>
      </c>
      <c r="Y11" s="3">
        <v>4</v>
      </c>
    </row>
    <row r="12" spans="1:25" x14ac:dyDescent="0.25">
      <c r="A12" s="46">
        <v>8</v>
      </c>
      <c r="B12">
        <v>0</v>
      </c>
      <c r="C12">
        <v>4</v>
      </c>
      <c r="D12">
        <v>7</v>
      </c>
      <c r="E12">
        <v>0</v>
      </c>
      <c r="F12">
        <v>2</v>
      </c>
      <c r="G12">
        <v>0</v>
      </c>
      <c r="H12">
        <v>0</v>
      </c>
      <c r="I12" s="3">
        <v>0</v>
      </c>
      <c r="J12">
        <v>3</v>
      </c>
      <c r="K12">
        <v>8</v>
      </c>
      <c r="L12">
        <v>1</v>
      </c>
      <c r="M12">
        <v>0</v>
      </c>
      <c r="N12">
        <v>0</v>
      </c>
      <c r="O12">
        <v>0</v>
      </c>
      <c r="P12">
        <v>0</v>
      </c>
      <c r="Q12" s="3">
        <v>0</v>
      </c>
      <c r="R12">
        <v>0</v>
      </c>
      <c r="S12">
        <v>0</v>
      </c>
      <c r="T12">
        <v>0</v>
      </c>
      <c r="U12">
        <v>0</v>
      </c>
      <c r="V12">
        <v>0</v>
      </c>
      <c r="W12">
        <v>0</v>
      </c>
      <c r="X12">
        <v>5</v>
      </c>
      <c r="Y12" s="3">
        <v>0</v>
      </c>
    </row>
    <row r="13" spans="1:25" x14ac:dyDescent="0.25">
      <c r="A13" s="46">
        <v>9</v>
      </c>
      <c r="B13">
        <v>7</v>
      </c>
      <c r="C13">
        <v>2</v>
      </c>
      <c r="D13">
        <v>3</v>
      </c>
      <c r="E13">
        <v>3</v>
      </c>
      <c r="F13">
        <v>3</v>
      </c>
      <c r="G13">
        <v>4</v>
      </c>
      <c r="H13">
        <v>0</v>
      </c>
      <c r="I13" s="3">
        <v>0</v>
      </c>
      <c r="J13">
        <v>16</v>
      </c>
      <c r="K13">
        <v>6</v>
      </c>
      <c r="L13">
        <v>2</v>
      </c>
      <c r="M13">
        <v>4</v>
      </c>
      <c r="N13">
        <v>3</v>
      </c>
      <c r="O13">
        <v>5</v>
      </c>
      <c r="P13">
        <v>0</v>
      </c>
      <c r="Q13" s="3">
        <v>3</v>
      </c>
      <c r="R13">
        <v>0</v>
      </c>
      <c r="S13">
        <v>0</v>
      </c>
      <c r="T13">
        <v>0</v>
      </c>
      <c r="U13">
        <v>0</v>
      </c>
      <c r="V13">
        <v>1</v>
      </c>
      <c r="W13">
        <v>0</v>
      </c>
      <c r="X13">
        <v>0</v>
      </c>
      <c r="Y13" s="3">
        <v>0</v>
      </c>
    </row>
    <row r="14" spans="1:25" x14ac:dyDescent="0.25">
      <c r="A14" s="46">
        <v>10</v>
      </c>
      <c r="B14">
        <v>7</v>
      </c>
      <c r="C14">
        <v>4</v>
      </c>
      <c r="D14">
        <v>2</v>
      </c>
      <c r="E14">
        <v>2</v>
      </c>
      <c r="F14">
        <v>1</v>
      </c>
      <c r="G14">
        <v>0</v>
      </c>
      <c r="H14">
        <v>0</v>
      </c>
      <c r="I14" s="3">
        <v>0</v>
      </c>
      <c r="J14">
        <v>2</v>
      </c>
      <c r="K14">
        <v>2</v>
      </c>
      <c r="L14">
        <v>1</v>
      </c>
      <c r="M14">
        <v>1</v>
      </c>
      <c r="N14">
        <v>1</v>
      </c>
      <c r="O14">
        <v>0</v>
      </c>
      <c r="P14">
        <v>0</v>
      </c>
      <c r="Q14" s="3">
        <v>1</v>
      </c>
      <c r="R14">
        <v>5</v>
      </c>
      <c r="S14">
        <v>19</v>
      </c>
      <c r="T14">
        <v>2</v>
      </c>
      <c r="U14">
        <v>9</v>
      </c>
      <c r="V14">
        <v>12</v>
      </c>
      <c r="W14">
        <v>7</v>
      </c>
      <c r="X14">
        <v>25</v>
      </c>
      <c r="Y14" s="3">
        <v>5</v>
      </c>
    </row>
    <row r="15" spans="1:25" x14ac:dyDescent="0.25">
      <c r="A15" s="46">
        <v>11</v>
      </c>
      <c r="B15">
        <v>50</v>
      </c>
      <c r="C15">
        <v>47</v>
      </c>
      <c r="D15">
        <v>51</v>
      </c>
      <c r="E15">
        <v>51</v>
      </c>
      <c r="F15">
        <v>50</v>
      </c>
      <c r="G15">
        <v>52</v>
      </c>
      <c r="H15">
        <v>52</v>
      </c>
      <c r="I15" s="3">
        <v>47</v>
      </c>
      <c r="J15">
        <v>0</v>
      </c>
      <c r="K15">
        <v>9</v>
      </c>
      <c r="L15">
        <v>7</v>
      </c>
      <c r="M15">
        <v>7</v>
      </c>
      <c r="N15">
        <v>0</v>
      </c>
      <c r="O15">
        <v>43</v>
      </c>
      <c r="P15">
        <v>38</v>
      </c>
      <c r="Q15" s="3">
        <v>53</v>
      </c>
      <c r="R15">
        <v>5</v>
      </c>
      <c r="S15">
        <v>3</v>
      </c>
      <c r="T15">
        <v>3</v>
      </c>
      <c r="U15">
        <v>20</v>
      </c>
      <c r="V15">
        <v>23</v>
      </c>
      <c r="W15">
        <v>59</v>
      </c>
      <c r="X15">
        <v>28</v>
      </c>
      <c r="Y15" s="3">
        <v>0</v>
      </c>
    </row>
    <row r="16" spans="1:25" x14ac:dyDescent="0.25">
      <c r="A16" s="46">
        <v>12</v>
      </c>
      <c r="B16">
        <v>43</v>
      </c>
      <c r="C16">
        <v>50</v>
      </c>
      <c r="D16">
        <v>55</v>
      </c>
      <c r="E16">
        <v>34</v>
      </c>
      <c r="F16">
        <v>63</v>
      </c>
      <c r="G16">
        <v>37</v>
      </c>
      <c r="H16">
        <v>27</v>
      </c>
      <c r="I16" s="3">
        <v>15</v>
      </c>
      <c r="J16">
        <v>32</v>
      </c>
      <c r="K16">
        <v>25</v>
      </c>
      <c r="L16">
        <v>23</v>
      </c>
      <c r="M16">
        <v>49</v>
      </c>
      <c r="N16">
        <v>35</v>
      </c>
      <c r="O16">
        <v>58</v>
      </c>
      <c r="P16">
        <v>54</v>
      </c>
      <c r="Q16" s="3">
        <v>26</v>
      </c>
      <c r="R16">
        <v>32</v>
      </c>
      <c r="S16">
        <v>35</v>
      </c>
      <c r="T16">
        <v>35</v>
      </c>
      <c r="U16">
        <v>23</v>
      </c>
      <c r="V16">
        <v>43</v>
      </c>
      <c r="W16">
        <v>48</v>
      </c>
      <c r="X16">
        <v>24</v>
      </c>
      <c r="Y16" s="3">
        <v>14</v>
      </c>
    </row>
    <row r="17" spans="1:25" x14ac:dyDescent="0.25">
      <c r="A17" s="46">
        <v>13</v>
      </c>
      <c r="B17">
        <v>16</v>
      </c>
      <c r="C17">
        <v>12</v>
      </c>
      <c r="D17">
        <v>19</v>
      </c>
      <c r="E17">
        <v>28</v>
      </c>
      <c r="F17">
        <v>12</v>
      </c>
      <c r="G17">
        <v>11</v>
      </c>
      <c r="H17">
        <v>22</v>
      </c>
      <c r="I17" s="3">
        <v>10</v>
      </c>
      <c r="J17">
        <v>39</v>
      </c>
      <c r="K17">
        <v>17</v>
      </c>
      <c r="L17">
        <v>19</v>
      </c>
      <c r="M17">
        <v>24</v>
      </c>
      <c r="N17">
        <v>19</v>
      </c>
      <c r="O17">
        <v>12</v>
      </c>
      <c r="P17">
        <v>12</v>
      </c>
      <c r="Q17" s="3">
        <v>14</v>
      </c>
      <c r="R17">
        <v>3</v>
      </c>
      <c r="S17">
        <v>6</v>
      </c>
      <c r="T17">
        <v>9</v>
      </c>
      <c r="U17">
        <v>5</v>
      </c>
      <c r="V17">
        <v>4</v>
      </c>
      <c r="W17">
        <v>7</v>
      </c>
      <c r="X17">
        <v>8</v>
      </c>
      <c r="Y17" s="3">
        <v>7</v>
      </c>
    </row>
    <row r="18" spans="1:25" x14ac:dyDescent="0.25">
      <c r="A18" s="70">
        <v>14</v>
      </c>
      <c r="B18" s="14">
        <v>3</v>
      </c>
      <c r="C18" s="14">
        <v>13</v>
      </c>
      <c r="D18" s="14">
        <v>25</v>
      </c>
      <c r="E18" s="14">
        <v>13</v>
      </c>
      <c r="F18" s="14">
        <v>7</v>
      </c>
      <c r="G18" s="14">
        <v>8</v>
      </c>
      <c r="H18" s="14">
        <v>7</v>
      </c>
      <c r="I18" s="15">
        <v>8</v>
      </c>
      <c r="J18" s="14">
        <v>10</v>
      </c>
      <c r="K18" s="14">
        <v>11</v>
      </c>
      <c r="L18" s="14">
        <v>6</v>
      </c>
      <c r="M18" s="14">
        <v>17</v>
      </c>
      <c r="N18" s="14">
        <v>10</v>
      </c>
      <c r="O18" s="14">
        <v>9</v>
      </c>
      <c r="P18" s="14">
        <v>11</v>
      </c>
      <c r="Q18" s="15">
        <v>9</v>
      </c>
      <c r="R18" s="14">
        <v>8</v>
      </c>
      <c r="S18" s="14">
        <v>12</v>
      </c>
      <c r="T18" s="14">
        <v>7</v>
      </c>
      <c r="U18" s="14">
        <v>10</v>
      </c>
      <c r="V18" s="14">
        <v>7</v>
      </c>
      <c r="W18" s="14">
        <v>9</v>
      </c>
      <c r="X18" s="14">
        <v>5</v>
      </c>
      <c r="Y18" s="15">
        <v>5</v>
      </c>
    </row>
    <row r="19" spans="1:25" x14ac:dyDescent="0.25">
      <c r="A19" s="46" t="s">
        <v>69</v>
      </c>
      <c r="B19" s="11">
        <f>AVERAGE(B5:B18)</f>
        <v>17.285714285714285</v>
      </c>
      <c r="C19" s="11">
        <f t="shared" ref="C19:Y19" si="0">AVERAGE(C5:C18)</f>
        <v>22.142857142857142</v>
      </c>
      <c r="D19" s="11">
        <f t="shared" si="0"/>
        <v>20.428571428571427</v>
      </c>
      <c r="E19" s="11">
        <f t="shared" si="0"/>
        <v>13.071428571428571</v>
      </c>
      <c r="F19" s="11">
        <f t="shared" si="0"/>
        <v>17.214285714285715</v>
      </c>
      <c r="G19" s="11">
        <f t="shared" si="0"/>
        <v>15.285714285714286</v>
      </c>
      <c r="H19" s="11">
        <f t="shared" si="0"/>
        <v>12.357142857142858</v>
      </c>
      <c r="I19" s="34">
        <f t="shared" si="0"/>
        <v>9.7857142857142865</v>
      </c>
      <c r="J19" s="11">
        <f t="shared" si="0"/>
        <v>13.428571428571429</v>
      </c>
      <c r="K19" s="11">
        <f t="shared" si="0"/>
        <v>13</v>
      </c>
      <c r="L19" s="11">
        <f t="shared" si="0"/>
        <v>6.9285714285714288</v>
      </c>
      <c r="M19" s="11">
        <f t="shared" si="0"/>
        <v>8.9285714285714288</v>
      </c>
      <c r="N19" s="11">
        <f t="shared" si="0"/>
        <v>7</v>
      </c>
      <c r="O19" s="11">
        <f t="shared" si="0"/>
        <v>10.785714285714286</v>
      </c>
      <c r="P19" s="11">
        <f t="shared" si="0"/>
        <v>14.071428571428571</v>
      </c>
      <c r="Q19" s="34">
        <f t="shared" si="0"/>
        <v>9.8571428571428577</v>
      </c>
      <c r="R19" s="11">
        <f t="shared" si="0"/>
        <v>18.142857142857142</v>
      </c>
      <c r="S19" s="11">
        <f t="shared" si="0"/>
        <v>27</v>
      </c>
      <c r="T19" s="11">
        <f t="shared" si="0"/>
        <v>25.857142857142858</v>
      </c>
      <c r="U19" s="11">
        <f t="shared" si="0"/>
        <v>20.5</v>
      </c>
      <c r="V19" s="11">
        <f t="shared" si="0"/>
        <v>21.285714285714285</v>
      </c>
      <c r="W19" s="11">
        <f t="shared" si="0"/>
        <v>17.214285714285715</v>
      </c>
      <c r="X19" s="11">
        <f>AVERAGE(X5:X18)</f>
        <v>17.285714285714285</v>
      </c>
      <c r="Y19" s="34">
        <f t="shared" si="0"/>
        <v>9.2142857142857135</v>
      </c>
    </row>
    <row r="20" spans="1:25" ht="15.75" thickBot="1" x14ac:dyDescent="0.3">
      <c r="A20" s="47" t="s">
        <v>42</v>
      </c>
      <c r="B20" s="48">
        <f>_xlfn.STDEV.S(B5:B18)</f>
        <v>14.958550790709699</v>
      </c>
      <c r="C20" s="48">
        <f t="shared" ref="C20:Y20" si="1">_xlfn.STDEV.S(C5:C18)</f>
        <v>23.85809697374858</v>
      </c>
      <c r="D20" s="48">
        <f t="shared" si="1"/>
        <v>17.710120034837473</v>
      </c>
      <c r="E20" s="48">
        <f t="shared" si="1"/>
        <v>14.709830756304468</v>
      </c>
      <c r="F20" s="48">
        <f>_xlfn.STDEV.S(F5:F18)</f>
        <v>24.501737996214981</v>
      </c>
      <c r="G20" s="48">
        <f t="shared" si="1"/>
        <v>18.660647904608787</v>
      </c>
      <c r="H20" s="48">
        <f t="shared" si="1"/>
        <v>15.945132572269594</v>
      </c>
      <c r="I20" s="49">
        <f t="shared" si="1"/>
        <v>12.47260734834277</v>
      </c>
      <c r="J20" s="48">
        <f t="shared" si="1"/>
        <v>12.138396077763296</v>
      </c>
      <c r="K20" s="48">
        <f t="shared" si="1"/>
        <v>18.867962264113206</v>
      </c>
      <c r="L20" s="48">
        <f t="shared" si="1"/>
        <v>7.720744142237205</v>
      </c>
      <c r="M20" s="48">
        <f t="shared" si="1"/>
        <v>13.447700894229444</v>
      </c>
      <c r="N20" s="48">
        <f t="shared" si="1"/>
        <v>9.782244511987404</v>
      </c>
      <c r="O20" s="48">
        <f t="shared" si="1"/>
        <v>17.480444332623073</v>
      </c>
      <c r="P20" s="48">
        <f t="shared" si="1"/>
        <v>19.317048212611358</v>
      </c>
      <c r="Q20" s="49">
        <f t="shared" si="1"/>
        <v>14.559465030626022</v>
      </c>
      <c r="R20" s="48">
        <f t="shared" si="1"/>
        <v>20.968317282756136</v>
      </c>
      <c r="S20" s="48">
        <f t="shared" si="1"/>
        <v>26.15927545456281</v>
      </c>
      <c r="T20" s="48">
        <f t="shared" si="1"/>
        <v>28.795985678715553</v>
      </c>
      <c r="U20" s="48">
        <f t="shared" si="1"/>
        <v>20.967924221387442</v>
      </c>
      <c r="V20" s="48">
        <f t="shared" si="1"/>
        <v>23.772733480667661</v>
      </c>
      <c r="W20" s="48">
        <f t="shared" si="1"/>
        <v>22.457407794203785</v>
      </c>
      <c r="X20" s="48">
        <f t="shared" si="1"/>
        <v>17.455122992443183</v>
      </c>
      <c r="Y20" s="49">
        <f t="shared" si="1"/>
        <v>16.912346748085334</v>
      </c>
    </row>
  </sheetData>
  <mergeCells count="3">
    <mergeCell ref="B3:I3"/>
    <mergeCell ref="J3:Q3"/>
    <mergeCell ref="R3:Y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83</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70" t="s">
        <v>10</v>
      </c>
      <c r="B4" s="92">
        <v>0</v>
      </c>
      <c r="C4" s="92">
        <v>10</v>
      </c>
      <c r="D4" s="92">
        <v>30</v>
      </c>
      <c r="E4" s="92">
        <v>60</v>
      </c>
      <c r="F4" s="92">
        <v>120</v>
      </c>
      <c r="G4" s="92">
        <v>195</v>
      </c>
      <c r="H4" s="92">
        <v>215</v>
      </c>
      <c r="I4" s="93">
        <v>275</v>
      </c>
      <c r="J4" s="92">
        <v>0</v>
      </c>
      <c r="K4" s="92">
        <v>10</v>
      </c>
      <c r="L4" s="92">
        <v>30</v>
      </c>
      <c r="M4" s="92">
        <v>60</v>
      </c>
      <c r="N4" s="92">
        <v>120</v>
      </c>
      <c r="O4" s="92">
        <v>195</v>
      </c>
      <c r="P4" s="92">
        <v>215</v>
      </c>
      <c r="Q4" s="93">
        <v>275</v>
      </c>
      <c r="R4" s="92">
        <v>0</v>
      </c>
      <c r="S4" s="92">
        <v>10</v>
      </c>
      <c r="T4" s="92">
        <v>30</v>
      </c>
      <c r="U4" s="92">
        <v>60</v>
      </c>
      <c r="V4" s="92">
        <v>120</v>
      </c>
      <c r="W4" s="92">
        <v>195</v>
      </c>
      <c r="X4" s="92">
        <v>215</v>
      </c>
      <c r="Y4" s="93">
        <v>275</v>
      </c>
    </row>
    <row r="5" spans="1:25" x14ac:dyDescent="0.25">
      <c r="A5" s="46">
        <v>1</v>
      </c>
      <c r="B5">
        <v>7</v>
      </c>
      <c r="C5">
        <v>12</v>
      </c>
      <c r="D5">
        <v>15</v>
      </c>
      <c r="E5">
        <v>18</v>
      </c>
      <c r="F5">
        <v>6</v>
      </c>
      <c r="G5">
        <v>2</v>
      </c>
      <c r="H5">
        <v>89</v>
      </c>
      <c r="I5" s="3">
        <v>52</v>
      </c>
      <c r="J5">
        <v>10</v>
      </c>
      <c r="K5">
        <v>78</v>
      </c>
      <c r="L5">
        <v>11</v>
      </c>
      <c r="M5">
        <v>31</v>
      </c>
      <c r="N5">
        <v>27</v>
      </c>
      <c r="O5">
        <v>18</v>
      </c>
      <c r="P5">
        <v>85</v>
      </c>
      <c r="Q5" s="3">
        <v>65</v>
      </c>
      <c r="R5">
        <v>18</v>
      </c>
      <c r="S5">
        <v>22</v>
      </c>
      <c r="T5">
        <v>23</v>
      </c>
      <c r="U5">
        <v>35</v>
      </c>
      <c r="V5">
        <v>57</v>
      </c>
      <c r="W5">
        <v>37</v>
      </c>
      <c r="X5">
        <v>92</v>
      </c>
      <c r="Y5" s="3">
        <v>63</v>
      </c>
    </row>
    <row r="6" spans="1:25" x14ac:dyDescent="0.25">
      <c r="A6" s="46">
        <v>2</v>
      </c>
      <c r="B6">
        <v>5</v>
      </c>
      <c r="C6">
        <v>77</v>
      </c>
      <c r="D6">
        <v>72</v>
      </c>
      <c r="E6">
        <v>75</v>
      </c>
      <c r="F6">
        <v>21</v>
      </c>
      <c r="G6">
        <v>6</v>
      </c>
      <c r="H6">
        <v>99</v>
      </c>
      <c r="I6" s="3">
        <v>84</v>
      </c>
      <c r="J6">
        <v>20</v>
      </c>
      <c r="K6">
        <v>95</v>
      </c>
      <c r="L6">
        <v>93</v>
      </c>
      <c r="M6">
        <v>84</v>
      </c>
      <c r="N6">
        <v>75</v>
      </c>
      <c r="O6">
        <v>34</v>
      </c>
      <c r="P6">
        <v>95</v>
      </c>
      <c r="Q6" s="3">
        <v>96</v>
      </c>
      <c r="R6">
        <v>3</v>
      </c>
      <c r="S6">
        <v>2</v>
      </c>
      <c r="T6">
        <v>3</v>
      </c>
      <c r="U6">
        <v>7</v>
      </c>
      <c r="V6">
        <v>6</v>
      </c>
      <c r="W6">
        <v>1</v>
      </c>
      <c r="X6">
        <v>99</v>
      </c>
      <c r="Y6" s="3">
        <v>99</v>
      </c>
    </row>
    <row r="7" spans="1:25" x14ac:dyDescent="0.25">
      <c r="A7" s="46">
        <v>3</v>
      </c>
      <c r="B7">
        <v>28</v>
      </c>
      <c r="C7">
        <v>85</v>
      </c>
      <c r="D7">
        <v>19</v>
      </c>
      <c r="E7">
        <v>16</v>
      </c>
      <c r="F7">
        <v>10</v>
      </c>
      <c r="G7">
        <v>9</v>
      </c>
      <c r="H7">
        <v>82</v>
      </c>
      <c r="I7" s="3">
        <v>70</v>
      </c>
      <c r="J7">
        <v>12</v>
      </c>
      <c r="K7">
        <v>68</v>
      </c>
      <c r="L7">
        <v>28</v>
      </c>
      <c r="M7">
        <v>60</v>
      </c>
      <c r="N7">
        <v>37</v>
      </c>
      <c r="O7">
        <v>15</v>
      </c>
      <c r="P7">
        <v>85</v>
      </c>
      <c r="Q7" s="3">
        <v>67</v>
      </c>
      <c r="R7">
        <v>8</v>
      </c>
      <c r="S7">
        <v>12</v>
      </c>
      <c r="T7">
        <v>12</v>
      </c>
      <c r="U7">
        <v>5</v>
      </c>
      <c r="V7">
        <v>3</v>
      </c>
      <c r="W7">
        <v>3</v>
      </c>
      <c r="X7">
        <v>71</v>
      </c>
      <c r="Y7" s="3">
        <v>81</v>
      </c>
    </row>
    <row r="8" spans="1:25" x14ac:dyDescent="0.25">
      <c r="A8" s="46">
        <v>4</v>
      </c>
      <c r="B8">
        <v>5</v>
      </c>
      <c r="C8">
        <v>93</v>
      </c>
      <c r="D8">
        <v>64</v>
      </c>
      <c r="E8">
        <v>24</v>
      </c>
      <c r="F8">
        <v>21</v>
      </c>
      <c r="G8">
        <v>0</v>
      </c>
      <c r="H8">
        <v>89</v>
      </c>
      <c r="I8" s="3">
        <v>63</v>
      </c>
      <c r="J8">
        <v>9</v>
      </c>
      <c r="K8">
        <v>65</v>
      </c>
      <c r="L8">
        <v>64</v>
      </c>
      <c r="M8">
        <v>30</v>
      </c>
      <c r="N8">
        <v>15</v>
      </c>
      <c r="O8">
        <v>6</v>
      </c>
      <c r="P8">
        <v>84</v>
      </c>
      <c r="Q8" s="3">
        <v>71</v>
      </c>
      <c r="R8">
        <v>4</v>
      </c>
      <c r="S8">
        <v>32</v>
      </c>
      <c r="T8">
        <v>1</v>
      </c>
      <c r="U8">
        <v>6</v>
      </c>
      <c r="V8">
        <v>3</v>
      </c>
      <c r="W8">
        <v>5</v>
      </c>
      <c r="X8">
        <v>89</v>
      </c>
      <c r="Y8" s="3">
        <v>88</v>
      </c>
    </row>
    <row r="9" spans="1:25" x14ac:dyDescent="0.25">
      <c r="A9" s="46">
        <v>5</v>
      </c>
      <c r="B9">
        <v>31</v>
      </c>
      <c r="C9">
        <v>82</v>
      </c>
      <c r="D9">
        <v>84</v>
      </c>
      <c r="E9">
        <v>66</v>
      </c>
      <c r="F9">
        <v>55</v>
      </c>
      <c r="G9">
        <v>53</v>
      </c>
      <c r="H9">
        <v>90</v>
      </c>
      <c r="I9" s="3">
        <v>75</v>
      </c>
      <c r="J9">
        <v>32</v>
      </c>
      <c r="K9">
        <v>91</v>
      </c>
      <c r="L9">
        <v>90</v>
      </c>
      <c r="M9">
        <v>89</v>
      </c>
      <c r="N9">
        <v>75</v>
      </c>
      <c r="O9">
        <v>68</v>
      </c>
      <c r="P9">
        <v>75</v>
      </c>
      <c r="Q9" s="3">
        <v>31</v>
      </c>
      <c r="R9">
        <v>9</v>
      </c>
      <c r="S9">
        <v>26</v>
      </c>
      <c r="T9">
        <v>31</v>
      </c>
      <c r="U9">
        <v>13</v>
      </c>
      <c r="V9">
        <v>8</v>
      </c>
      <c r="W9">
        <v>27</v>
      </c>
      <c r="X9">
        <v>78</v>
      </c>
      <c r="Y9" s="3">
        <v>66</v>
      </c>
    </row>
    <row r="10" spans="1:25" x14ac:dyDescent="0.25">
      <c r="A10" s="46">
        <v>6</v>
      </c>
      <c r="B10">
        <v>17</v>
      </c>
      <c r="C10">
        <v>67</v>
      </c>
      <c r="D10">
        <v>72</v>
      </c>
      <c r="E10">
        <v>42</v>
      </c>
      <c r="F10">
        <v>32</v>
      </c>
      <c r="G10">
        <v>26</v>
      </c>
      <c r="H10">
        <v>91</v>
      </c>
      <c r="I10" s="3">
        <v>85</v>
      </c>
      <c r="J10">
        <v>44</v>
      </c>
      <c r="K10">
        <v>79</v>
      </c>
      <c r="L10">
        <v>60</v>
      </c>
      <c r="M10">
        <v>72</v>
      </c>
      <c r="N10">
        <v>45</v>
      </c>
      <c r="O10">
        <v>49</v>
      </c>
      <c r="P10">
        <v>74</v>
      </c>
      <c r="Q10" s="3">
        <v>36</v>
      </c>
      <c r="R10">
        <v>31</v>
      </c>
      <c r="S10">
        <v>69</v>
      </c>
      <c r="T10">
        <v>47</v>
      </c>
      <c r="U10">
        <v>30</v>
      </c>
      <c r="V10">
        <v>34</v>
      </c>
      <c r="W10">
        <v>23</v>
      </c>
      <c r="X10">
        <v>94</v>
      </c>
      <c r="Y10" s="3">
        <v>79</v>
      </c>
    </row>
    <row r="11" spans="1:25" x14ac:dyDescent="0.25">
      <c r="A11" s="46">
        <v>7</v>
      </c>
      <c r="B11">
        <v>34</v>
      </c>
      <c r="C11">
        <v>53</v>
      </c>
      <c r="D11">
        <v>50</v>
      </c>
      <c r="E11">
        <v>32</v>
      </c>
      <c r="F11">
        <v>30</v>
      </c>
      <c r="G11">
        <v>18</v>
      </c>
      <c r="H11">
        <v>88</v>
      </c>
      <c r="I11" s="3">
        <v>73</v>
      </c>
      <c r="J11">
        <v>58</v>
      </c>
      <c r="K11">
        <v>88</v>
      </c>
      <c r="L11">
        <v>79</v>
      </c>
      <c r="M11">
        <v>76</v>
      </c>
      <c r="N11">
        <v>81</v>
      </c>
      <c r="O11">
        <v>57</v>
      </c>
      <c r="P11">
        <v>87</v>
      </c>
      <c r="Q11" s="3">
        <v>7</v>
      </c>
      <c r="R11">
        <v>18</v>
      </c>
      <c r="S11">
        <v>22</v>
      </c>
      <c r="T11">
        <v>42</v>
      </c>
      <c r="U11">
        <v>37</v>
      </c>
      <c r="V11">
        <v>18</v>
      </c>
      <c r="W11">
        <v>35</v>
      </c>
      <c r="X11">
        <v>79</v>
      </c>
      <c r="Y11" s="3">
        <v>64</v>
      </c>
    </row>
    <row r="12" spans="1:25" x14ac:dyDescent="0.25">
      <c r="A12" s="46">
        <v>8</v>
      </c>
      <c r="B12">
        <v>1</v>
      </c>
      <c r="C12">
        <v>74</v>
      </c>
      <c r="D12">
        <v>72</v>
      </c>
      <c r="E12">
        <v>52</v>
      </c>
      <c r="F12">
        <v>18</v>
      </c>
      <c r="G12">
        <v>26</v>
      </c>
      <c r="H12">
        <v>73</v>
      </c>
      <c r="I12" s="3">
        <v>62</v>
      </c>
      <c r="J12">
        <v>22</v>
      </c>
      <c r="K12">
        <v>82</v>
      </c>
      <c r="L12">
        <v>76</v>
      </c>
      <c r="M12">
        <v>63</v>
      </c>
      <c r="N12">
        <v>53</v>
      </c>
      <c r="O12">
        <v>42</v>
      </c>
      <c r="P12">
        <v>69</v>
      </c>
      <c r="Q12" s="3">
        <v>87</v>
      </c>
      <c r="R12">
        <v>9</v>
      </c>
      <c r="S12">
        <v>46</v>
      </c>
      <c r="T12">
        <v>60</v>
      </c>
      <c r="U12">
        <v>44</v>
      </c>
      <c r="V12">
        <v>51</v>
      </c>
      <c r="W12">
        <v>42</v>
      </c>
      <c r="X12">
        <v>84</v>
      </c>
      <c r="Y12" s="3">
        <v>56</v>
      </c>
    </row>
    <row r="13" spans="1:25" x14ac:dyDescent="0.25">
      <c r="A13" s="46">
        <v>9</v>
      </c>
      <c r="B13">
        <v>22</v>
      </c>
      <c r="C13">
        <v>93</v>
      </c>
      <c r="D13">
        <v>85</v>
      </c>
      <c r="E13">
        <v>76</v>
      </c>
      <c r="F13">
        <v>77</v>
      </c>
      <c r="G13">
        <v>40</v>
      </c>
      <c r="H13">
        <v>100</v>
      </c>
      <c r="I13" s="3">
        <v>75</v>
      </c>
      <c r="J13">
        <v>43</v>
      </c>
      <c r="K13">
        <v>81</v>
      </c>
      <c r="L13">
        <v>76</v>
      </c>
      <c r="M13">
        <v>61</v>
      </c>
      <c r="N13">
        <v>61</v>
      </c>
      <c r="O13">
        <v>20</v>
      </c>
      <c r="P13">
        <v>85</v>
      </c>
      <c r="Q13" s="3">
        <v>58</v>
      </c>
      <c r="R13">
        <v>20</v>
      </c>
      <c r="S13">
        <v>10</v>
      </c>
      <c r="T13">
        <v>10</v>
      </c>
      <c r="U13">
        <v>14</v>
      </c>
      <c r="V13">
        <v>11</v>
      </c>
      <c r="W13">
        <v>11</v>
      </c>
      <c r="X13">
        <v>83</v>
      </c>
      <c r="Y13" s="3">
        <v>65</v>
      </c>
    </row>
    <row r="14" spans="1:25" x14ac:dyDescent="0.25">
      <c r="A14" s="46">
        <v>10</v>
      </c>
      <c r="B14">
        <v>9</v>
      </c>
      <c r="C14">
        <v>91</v>
      </c>
      <c r="D14">
        <v>58</v>
      </c>
      <c r="E14">
        <v>38</v>
      </c>
      <c r="F14">
        <v>42</v>
      </c>
      <c r="G14">
        <v>27</v>
      </c>
      <c r="H14">
        <v>99</v>
      </c>
      <c r="I14" s="3">
        <v>75</v>
      </c>
      <c r="J14">
        <v>27</v>
      </c>
      <c r="K14">
        <v>81</v>
      </c>
      <c r="L14">
        <v>54</v>
      </c>
      <c r="M14">
        <v>44</v>
      </c>
      <c r="N14">
        <v>47</v>
      </c>
      <c r="O14">
        <v>49</v>
      </c>
      <c r="P14">
        <v>83</v>
      </c>
      <c r="Q14" s="3">
        <v>67</v>
      </c>
      <c r="R14">
        <v>2</v>
      </c>
      <c r="S14">
        <v>65</v>
      </c>
      <c r="T14">
        <v>35</v>
      </c>
      <c r="U14">
        <v>18</v>
      </c>
      <c r="V14">
        <v>7</v>
      </c>
      <c r="W14">
        <v>35</v>
      </c>
      <c r="X14">
        <v>87</v>
      </c>
      <c r="Y14" s="3">
        <v>57</v>
      </c>
    </row>
    <row r="15" spans="1:25" x14ac:dyDescent="0.25">
      <c r="A15" s="46">
        <v>11</v>
      </c>
      <c r="B15">
        <v>16</v>
      </c>
      <c r="C15">
        <v>79</v>
      </c>
      <c r="D15">
        <v>82</v>
      </c>
      <c r="E15">
        <v>89</v>
      </c>
      <c r="F15">
        <v>74</v>
      </c>
      <c r="G15">
        <v>43</v>
      </c>
      <c r="H15">
        <v>99</v>
      </c>
      <c r="I15" s="3">
        <v>76</v>
      </c>
      <c r="J15">
        <v>0</v>
      </c>
      <c r="K15">
        <v>78</v>
      </c>
      <c r="L15">
        <v>30</v>
      </c>
      <c r="M15">
        <v>41</v>
      </c>
      <c r="N15">
        <v>53</v>
      </c>
      <c r="O15">
        <v>38</v>
      </c>
      <c r="P15">
        <v>53</v>
      </c>
      <c r="Q15" s="3">
        <v>24</v>
      </c>
      <c r="R15">
        <v>20</v>
      </c>
      <c r="S15">
        <v>56</v>
      </c>
      <c r="T15">
        <v>69</v>
      </c>
      <c r="U15">
        <v>41</v>
      </c>
      <c r="V15">
        <v>8</v>
      </c>
      <c r="W15">
        <v>2</v>
      </c>
      <c r="X15">
        <v>89</v>
      </c>
      <c r="Y15" s="3">
        <v>66</v>
      </c>
    </row>
    <row r="16" spans="1:25" x14ac:dyDescent="0.25">
      <c r="A16" s="46">
        <v>12</v>
      </c>
      <c r="B16">
        <v>33</v>
      </c>
      <c r="C16">
        <v>59</v>
      </c>
      <c r="D16">
        <v>39</v>
      </c>
      <c r="E16">
        <v>31</v>
      </c>
      <c r="F16">
        <v>16</v>
      </c>
      <c r="G16">
        <v>3</v>
      </c>
      <c r="H16">
        <v>77</v>
      </c>
      <c r="I16" s="3">
        <v>70</v>
      </c>
      <c r="J16">
        <v>23</v>
      </c>
      <c r="K16">
        <v>65</v>
      </c>
      <c r="L16">
        <v>50</v>
      </c>
      <c r="M16">
        <v>45</v>
      </c>
      <c r="N16">
        <v>39</v>
      </c>
      <c r="O16">
        <v>28</v>
      </c>
      <c r="P16">
        <v>94</v>
      </c>
      <c r="Q16" s="3">
        <v>69</v>
      </c>
      <c r="R16">
        <v>30</v>
      </c>
      <c r="S16">
        <v>34</v>
      </c>
      <c r="T16">
        <v>34</v>
      </c>
      <c r="U16">
        <v>7</v>
      </c>
      <c r="V16">
        <v>10</v>
      </c>
      <c r="W16">
        <v>5</v>
      </c>
      <c r="X16">
        <v>79</v>
      </c>
      <c r="Y16" s="3">
        <v>70</v>
      </c>
    </row>
    <row r="17" spans="1:25" x14ac:dyDescent="0.25">
      <c r="A17" s="46">
        <v>13</v>
      </c>
      <c r="B17">
        <v>5</v>
      </c>
      <c r="C17">
        <v>34</v>
      </c>
      <c r="D17">
        <v>28</v>
      </c>
      <c r="E17">
        <v>31</v>
      </c>
      <c r="F17">
        <v>25</v>
      </c>
      <c r="G17">
        <v>9</v>
      </c>
      <c r="H17">
        <v>93</v>
      </c>
      <c r="I17" s="3">
        <v>85</v>
      </c>
      <c r="J17">
        <v>13</v>
      </c>
      <c r="K17">
        <v>83</v>
      </c>
      <c r="L17">
        <v>83</v>
      </c>
      <c r="M17">
        <v>65</v>
      </c>
      <c r="N17">
        <v>43</v>
      </c>
      <c r="O17">
        <v>16</v>
      </c>
      <c r="P17">
        <v>94</v>
      </c>
      <c r="Q17" s="3">
        <v>88</v>
      </c>
      <c r="R17">
        <v>7</v>
      </c>
      <c r="S17">
        <v>14</v>
      </c>
      <c r="T17">
        <v>13</v>
      </c>
      <c r="U17">
        <v>8</v>
      </c>
      <c r="V17">
        <v>7</v>
      </c>
      <c r="W17">
        <v>9</v>
      </c>
      <c r="X17">
        <v>90</v>
      </c>
      <c r="Y17" s="3">
        <v>71</v>
      </c>
    </row>
    <row r="18" spans="1:25" x14ac:dyDescent="0.25">
      <c r="A18" s="70">
        <v>14</v>
      </c>
      <c r="B18" s="14">
        <v>16</v>
      </c>
      <c r="C18" s="14">
        <v>47</v>
      </c>
      <c r="D18" s="14">
        <v>38</v>
      </c>
      <c r="E18" s="14">
        <v>18</v>
      </c>
      <c r="F18" s="14">
        <v>11</v>
      </c>
      <c r="G18" s="14">
        <v>10</v>
      </c>
      <c r="H18" s="14">
        <v>93</v>
      </c>
      <c r="I18" s="15">
        <v>72</v>
      </c>
      <c r="J18" s="14">
        <v>19</v>
      </c>
      <c r="K18" s="14">
        <v>70</v>
      </c>
      <c r="L18" s="14">
        <v>66</v>
      </c>
      <c r="M18" s="14">
        <v>66</v>
      </c>
      <c r="N18" s="14">
        <v>70</v>
      </c>
      <c r="O18" s="14">
        <v>44</v>
      </c>
      <c r="P18" s="14">
        <v>92</v>
      </c>
      <c r="Q18" s="15">
        <v>73</v>
      </c>
      <c r="R18" s="14">
        <v>13</v>
      </c>
      <c r="S18" s="14">
        <v>19</v>
      </c>
      <c r="T18" s="14">
        <v>11</v>
      </c>
      <c r="U18" s="14">
        <v>13</v>
      </c>
      <c r="V18" s="14">
        <v>7</v>
      </c>
      <c r="W18" s="14">
        <v>8</v>
      </c>
      <c r="X18" s="14">
        <v>93</v>
      </c>
      <c r="Y18" s="15">
        <v>87</v>
      </c>
    </row>
    <row r="19" spans="1:25" x14ac:dyDescent="0.25">
      <c r="A19" s="46" t="s">
        <v>69</v>
      </c>
      <c r="B19" s="11">
        <f>AVERAGE(B5:B18)</f>
        <v>16.357142857142858</v>
      </c>
      <c r="C19" s="11">
        <f t="shared" ref="C19:Y19" si="0">AVERAGE(C5:C18)</f>
        <v>67.571428571428569</v>
      </c>
      <c r="D19" s="11">
        <f t="shared" si="0"/>
        <v>55.571428571428569</v>
      </c>
      <c r="E19" s="11">
        <f t="shared" si="0"/>
        <v>43.428571428571431</v>
      </c>
      <c r="F19" s="11">
        <f t="shared" si="0"/>
        <v>31.285714285714285</v>
      </c>
      <c r="G19" s="11">
        <f t="shared" si="0"/>
        <v>19.428571428571427</v>
      </c>
      <c r="H19" s="11">
        <f t="shared" si="0"/>
        <v>90.142857142857139</v>
      </c>
      <c r="I19" s="34">
        <f t="shared" si="0"/>
        <v>72.642857142857139</v>
      </c>
      <c r="J19" s="11">
        <f t="shared" si="0"/>
        <v>23.714285714285715</v>
      </c>
      <c r="K19" s="11">
        <f t="shared" si="0"/>
        <v>78.857142857142861</v>
      </c>
      <c r="L19" s="11">
        <f t="shared" si="0"/>
        <v>61.428571428571431</v>
      </c>
      <c r="M19" s="11">
        <f t="shared" si="0"/>
        <v>59.071428571428569</v>
      </c>
      <c r="N19" s="11">
        <f t="shared" si="0"/>
        <v>51.5</v>
      </c>
      <c r="O19" s="11">
        <f t="shared" si="0"/>
        <v>34.571428571428569</v>
      </c>
      <c r="P19" s="11">
        <f t="shared" si="0"/>
        <v>82.5</v>
      </c>
      <c r="Q19" s="34">
        <f t="shared" si="0"/>
        <v>59.928571428571431</v>
      </c>
      <c r="R19" s="11">
        <f t="shared" si="0"/>
        <v>13.714285714285714</v>
      </c>
      <c r="S19" s="11">
        <f t="shared" si="0"/>
        <v>30.642857142857142</v>
      </c>
      <c r="T19" s="11">
        <f t="shared" si="0"/>
        <v>27.928571428571427</v>
      </c>
      <c r="U19" s="11">
        <f t="shared" si="0"/>
        <v>19.857142857142858</v>
      </c>
      <c r="V19" s="11">
        <f t="shared" si="0"/>
        <v>16.428571428571427</v>
      </c>
      <c r="W19" s="11">
        <f t="shared" si="0"/>
        <v>17.357142857142858</v>
      </c>
      <c r="X19" s="11">
        <f t="shared" si="0"/>
        <v>86.214285714285708</v>
      </c>
      <c r="Y19" s="34">
        <f t="shared" si="0"/>
        <v>72.285714285714292</v>
      </c>
    </row>
    <row r="20" spans="1:25" ht="15.75" thickBot="1" x14ac:dyDescent="0.3">
      <c r="A20" s="47" t="s">
        <v>42</v>
      </c>
      <c r="B20" s="48">
        <f>_xlfn.STDEV.S(B5:B18)</f>
        <v>11.55326888711684</v>
      </c>
      <c r="C20" s="48">
        <f t="shared" ref="C20:Y20" si="1">_xlfn.STDEV.S(C5:C18)</f>
        <v>24.082276552602831</v>
      </c>
      <c r="D20" s="48">
        <f t="shared" si="1"/>
        <v>24.206528953074706</v>
      </c>
      <c r="E20" s="48">
        <f t="shared" si="1"/>
        <v>24.196993728447044</v>
      </c>
      <c r="F20" s="48">
        <f t="shared" si="1"/>
        <v>22.8015808204626</v>
      </c>
      <c r="G20" s="48">
        <f t="shared" si="1"/>
        <v>16.846429823621321</v>
      </c>
      <c r="H20" s="48">
        <f t="shared" si="1"/>
        <v>8.272820585481135</v>
      </c>
      <c r="I20" s="49">
        <f t="shared" si="1"/>
        <v>9.2371086290124431</v>
      </c>
      <c r="J20" s="48">
        <f t="shared" si="1"/>
        <v>15.924961400405202</v>
      </c>
      <c r="K20" s="48">
        <f t="shared" si="1"/>
        <v>9.2391902979989364</v>
      </c>
      <c r="L20" s="48">
        <f t="shared" si="1"/>
        <v>24.613049339774985</v>
      </c>
      <c r="M20" s="48">
        <f t="shared" si="1"/>
        <v>18.520110839152814</v>
      </c>
      <c r="N20" s="48">
        <f t="shared" si="1"/>
        <v>19.306236537211731</v>
      </c>
      <c r="O20" s="48">
        <f t="shared" si="1"/>
        <v>18.118050012728641</v>
      </c>
      <c r="P20" s="48">
        <f t="shared" si="1"/>
        <v>11.547560514937942</v>
      </c>
      <c r="Q20" s="49">
        <f t="shared" si="1"/>
        <v>26.060474892993639</v>
      </c>
      <c r="R20" s="48">
        <f t="shared" si="1"/>
        <v>9.4007247791660387</v>
      </c>
      <c r="S20" s="48">
        <f t="shared" si="1"/>
        <v>20.978403337561385</v>
      </c>
      <c r="T20" s="48">
        <f t="shared" si="1"/>
        <v>21.174964483538592</v>
      </c>
      <c r="U20" s="48">
        <f t="shared" si="1"/>
        <v>14.335846103962036</v>
      </c>
      <c r="V20" s="48">
        <f t="shared" si="1"/>
        <v>17.762165000204945</v>
      </c>
      <c r="W20" s="48">
        <f t="shared" si="1"/>
        <v>15.072170702003399</v>
      </c>
      <c r="X20" s="48">
        <f t="shared" si="1"/>
        <v>7.6074717464888675</v>
      </c>
      <c r="Y20" s="49">
        <f t="shared" si="1"/>
        <v>12.682080461626358</v>
      </c>
    </row>
  </sheetData>
  <mergeCells count="3">
    <mergeCell ref="B3:I3"/>
    <mergeCell ref="J3:Q3"/>
    <mergeCell ref="R3:Y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64</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90</v>
      </c>
      <c r="C5">
        <v>93</v>
      </c>
      <c r="D5">
        <v>88</v>
      </c>
      <c r="E5">
        <v>88</v>
      </c>
      <c r="F5">
        <v>90</v>
      </c>
      <c r="G5">
        <v>100</v>
      </c>
      <c r="H5">
        <v>0</v>
      </c>
      <c r="I5" s="3">
        <v>38</v>
      </c>
      <c r="J5">
        <v>88</v>
      </c>
      <c r="K5">
        <v>18</v>
      </c>
      <c r="L5">
        <v>86</v>
      </c>
      <c r="M5">
        <v>75</v>
      </c>
      <c r="N5">
        <v>76</v>
      </c>
      <c r="O5">
        <v>87</v>
      </c>
      <c r="P5">
        <v>1</v>
      </c>
      <c r="Q5" s="3">
        <v>60</v>
      </c>
      <c r="R5">
        <v>80</v>
      </c>
      <c r="S5">
        <v>61</v>
      </c>
      <c r="T5">
        <v>76</v>
      </c>
      <c r="U5">
        <v>60</v>
      </c>
      <c r="V5">
        <v>56</v>
      </c>
      <c r="W5">
        <v>70</v>
      </c>
      <c r="X5">
        <v>0</v>
      </c>
      <c r="Y5" s="3">
        <v>57</v>
      </c>
    </row>
    <row r="6" spans="1:25" x14ac:dyDescent="0.25">
      <c r="A6" s="46">
        <v>2</v>
      </c>
      <c r="B6">
        <v>93</v>
      </c>
      <c r="C6">
        <v>76</v>
      </c>
      <c r="D6">
        <v>68</v>
      </c>
      <c r="E6">
        <v>72</v>
      </c>
      <c r="F6">
        <v>84</v>
      </c>
      <c r="G6">
        <v>95</v>
      </c>
      <c r="H6">
        <v>2</v>
      </c>
      <c r="I6" s="3">
        <v>7</v>
      </c>
      <c r="J6">
        <v>77</v>
      </c>
      <c r="K6">
        <v>10</v>
      </c>
      <c r="L6">
        <v>4</v>
      </c>
      <c r="M6">
        <v>10</v>
      </c>
      <c r="N6">
        <v>24</v>
      </c>
      <c r="O6">
        <v>67</v>
      </c>
      <c r="P6">
        <v>3</v>
      </c>
      <c r="Q6" s="3">
        <v>9</v>
      </c>
      <c r="R6">
        <v>98</v>
      </c>
      <c r="S6">
        <v>97</v>
      </c>
      <c r="T6">
        <v>98</v>
      </c>
      <c r="U6">
        <v>91</v>
      </c>
      <c r="V6">
        <v>98</v>
      </c>
      <c r="W6">
        <v>100</v>
      </c>
      <c r="X6">
        <v>1</v>
      </c>
      <c r="Y6" s="3">
        <v>1</v>
      </c>
    </row>
    <row r="7" spans="1:25" x14ac:dyDescent="0.25">
      <c r="A7" s="46">
        <v>3</v>
      </c>
      <c r="B7">
        <v>39</v>
      </c>
      <c r="C7">
        <v>41</v>
      </c>
      <c r="D7">
        <v>71</v>
      </c>
      <c r="E7">
        <v>80</v>
      </c>
      <c r="F7">
        <v>88</v>
      </c>
      <c r="G7">
        <v>97</v>
      </c>
      <c r="H7">
        <v>11</v>
      </c>
      <c r="I7" s="3">
        <v>48</v>
      </c>
      <c r="J7">
        <v>74</v>
      </c>
      <c r="K7">
        <v>35</v>
      </c>
      <c r="L7">
        <v>33</v>
      </c>
      <c r="M7">
        <v>42</v>
      </c>
      <c r="N7">
        <v>66</v>
      </c>
      <c r="O7">
        <v>87</v>
      </c>
      <c r="P7">
        <v>10</v>
      </c>
      <c r="Q7" s="3">
        <v>25</v>
      </c>
      <c r="R7">
        <v>74</v>
      </c>
      <c r="S7">
        <v>81</v>
      </c>
      <c r="T7">
        <v>83</v>
      </c>
      <c r="U7">
        <v>88</v>
      </c>
      <c r="V7">
        <v>97</v>
      </c>
      <c r="W7">
        <v>99</v>
      </c>
      <c r="X7">
        <v>3</v>
      </c>
      <c r="Y7" s="3">
        <v>9</v>
      </c>
    </row>
    <row r="8" spans="1:25" x14ac:dyDescent="0.25">
      <c r="A8" s="46">
        <v>4</v>
      </c>
      <c r="B8">
        <v>98</v>
      </c>
      <c r="C8">
        <v>27</v>
      </c>
      <c r="D8">
        <v>27</v>
      </c>
      <c r="E8">
        <v>74</v>
      </c>
      <c r="F8">
        <v>93</v>
      </c>
      <c r="G8">
        <v>100</v>
      </c>
      <c r="H8">
        <v>6</v>
      </c>
      <c r="I8" s="3">
        <v>18</v>
      </c>
      <c r="J8">
        <v>84</v>
      </c>
      <c r="K8">
        <v>27</v>
      </c>
      <c r="L8">
        <v>74</v>
      </c>
      <c r="M8">
        <v>75</v>
      </c>
      <c r="N8">
        <v>78</v>
      </c>
      <c r="O8">
        <v>94</v>
      </c>
      <c r="P8">
        <v>5</v>
      </c>
      <c r="Q8" s="3">
        <v>56</v>
      </c>
      <c r="R8">
        <v>98</v>
      </c>
      <c r="S8">
        <v>97</v>
      </c>
      <c r="T8">
        <v>99</v>
      </c>
      <c r="U8">
        <v>99</v>
      </c>
      <c r="V8">
        <v>98</v>
      </c>
      <c r="W8">
        <v>99</v>
      </c>
      <c r="X8">
        <v>26</v>
      </c>
      <c r="Y8" s="3">
        <v>9</v>
      </c>
    </row>
    <row r="9" spans="1:25" x14ac:dyDescent="0.25">
      <c r="A9" s="46">
        <v>5</v>
      </c>
      <c r="B9">
        <v>69</v>
      </c>
      <c r="C9">
        <v>32</v>
      </c>
      <c r="D9">
        <v>15</v>
      </c>
      <c r="E9">
        <v>63</v>
      </c>
      <c r="F9">
        <v>59</v>
      </c>
      <c r="G9">
        <v>67</v>
      </c>
      <c r="H9">
        <v>9</v>
      </c>
      <c r="I9" s="3">
        <v>52</v>
      </c>
      <c r="J9">
        <v>55</v>
      </c>
      <c r="K9">
        <v>6</v>
      </c>
      <c r="L9">
        <v>20</v>
      </c>
      <c r="M9">
        <v>33</v>
      </c>
      <c r="N9">
        <v>53</v>
      </c>
      <c r="O9">
        <v>25</v>
      </c>
      <c r="P9">
        <v>14</v>
      </c>
      <c r="Q9" s="3">
        <v>17</v>
      </c>
      <c r="R9">
        <v>81</v>
      </c>
      <c r="S9">
        <v>86</v>
      </c>
      <c r="T9">
        <v>87</v>
      </c>
      <c r="U9">
        <v>95</v>
      </c>
      <c r="V9">
        <v>95</v>
      </c>
      <c r="W9">
        <v>55</v>
      </c>
      <c r="X9">
        <v>3</v>
      </c>
      <c r="Y9" s="3">
        <v>69</v>
      </c>
    </row>
    <row r="10" spans="1:25" x14ac:dyDescent="0.25">
      <c r="A10" s="46">
        <v>6</v>
      </c>
      <c r="B10">
        <v>55</v>
      </c>
      <c r="C10">
        <v>22</v>
      </c>
      <c r="D10">
        <v>35</v>
      </c>
      <c r="E10">
        <v>32</v>
      </c>
      <c r="F10">
        <v>75</v>
      </c>
      <c r="G10">
        <v>71</v>
      </c>
      <c r="H10">
        <v>11</v>
      </c>
      <c r="I10" s="3">
        <v>20</v>
      </c>
      <c r="J10">
        <v>46</v>
      </c>
      <c r="K10">
        <v>17</v>
      </c>
      <c r="L10">
        <v>26</v>
      </c>
      <c r="M10">
        <v>21</v>
      </c>
      <c r="N10">
        <v>47</v>
      </c>
      <c r="O10">
        <v>54</v>
      </c>
      <c r="P10">
        <v>20</v>
      </c>
      <c r="Q10" s="3">
        <v>63</v>
      </c>
      <c r="R10">
        <v>27</v>
      </c>
      <c r="S10">
        <v>40</v>
      </c>
      <c r="T10">
        <v>39</v>
      </c>
      <c r="U10">
        <v>72</v>
      </c>
      <c r="V10">
        <v>80</v>
      </c>
      <c r="W10">
        <v>63</v>
      </c>
      <c r="X10">
        <v>2</v>
      </c>
      <c r="Y10" s="3">
        <v>25</v>
      </c>
    </row>
    <row r="11" spans="1:25" x14ac:dyDescent="0.25">
      <c r="A11" s="46">
        <v>7</v>
      </c>
      <c r="B11">
        <v>55</v>
      </c>
      <c r="C11">
        <v>32</v>
      </c>
      <c r="D11">
        <v>38</v>
      </c>
      <c r="E11">
        <v>63</v>
      </c>
      <c r="F11">
        <v>74</v>
      </c>
      <c r="G11">
        <v>76</v>
      </c>
      <c r="H11">
        <v>29</v>
      </c>
      <c r="I11" s="3">
        <v>54</v>
      </c>
      <c r="J11">
        <v>64</v>
      </c>
      <c r="K11">
        <v>8</v>
      </c>
      <c r="L11">
        <v>22</v>
      </c>
      <c r="M11">
        <v>21</v>
      </c>
      <c r="N11">
        <v>27</v>
      </c>
      <c r="O11">
        <v>66</v>
      </c>
      <c r="P11">
        <v>20</v>
      </c>
      <c r="Q11" s="3">
        <v>65</v>
      </c>
      <c r="R11">
        <v>74</v>
      </c>
      <c r="S11">
        <v>72</v>
      </c>
      <c r="T11">
        <v>77</v>
      </c>
      <c r="U11">
        <v>81</v>
      </c>
      <c r="V11">
        <v>80</v>
      </c>
      <c r="W11">
        <v>67</v>
      </c>
      <c r="X11">
        <v>33</v>
      </c>
      <c r="Y11" s="3">
        <v>58</v>
      </c>
    </row>
    <row r="12" spans="1:25" x14ac:dyDescent="0.25">
      <c r="A12" s="46">
        <v>8</v>
      </c>
      <c r="B12">
        <v>64</v>
      </c>
      <c r="C12">
        <v>64</v>
      </c>
      <c r="D12">
        <v>66</v>
      </c>
      <c r="E12">
        <v>54</v>
      </c>
      <c r="F12">
        <v>76</v>
      </c>
      <c r="G12">
        <v>76</v>
      </c>
      <c r="H12">
        <v>11</v>
      </c>
      <c r="I12" s="3">
        <v>39</v>
      </c>
      <c r="J12">
        <v>31</v>
      </c>
      <c r="K12">
        <v>18</v>
      </c>
      <c r="L12">
        <v>14</v>
      </c>
      <c r="M12">
        <v>17</v>
      </c>
      <c r="N12">
        <v>27</v>
      </c>
      <c r="O12">
        <v>47</v>
      </c>
      <c r="P12">
        <v>14</v>
      </c>
      <c r="Q12" s="3">
        <v>28</v>
      </c>
      <c r="R12">
        <v>80</v>
      </c>
      <c r="S12">
        <v>47</v>
      </c>
      <c r="T12">
        <v>36</v>
      </c>
      <c r="U12">
        <v>45</v>
      </c>
      <c r="V12">
        <v>70</v>
      </c>
      <c r="W12">
        <v>54</v>
      </c>
      <c r="X12">
        <v>25</v>
      </c>
      <c r="Y12" s="3">
        <v>23</v>
      </c>
    </row>
    <row r="13" spans="1:25" x14ac:dyDescent="0.25">
      <c r="A13" s="46">
        <v>9</v>
      </c>
      <c r="B13">
        <v>83</v>
      </c>
      <c r="C13">
        <v>9</v>
      </c>
      <c r="D13">
        <v>7</v>
      </c>
      <c r="E13">
        <v>14</v>
      </c>
      <c r="F13">
        <v>22</v>
      </c>
      <c r="G13">
        <v>79</v>
      </c>
      <c r="H13">
        <v>0</v>
      </c>
      <c r="I13" s="3">
        <v>13</v>
      </c>
      <c r="J13">
        <v>64</v>
      </c>
      <c r="K13">
        <v>10</v>
      </c>
      <c r="L13">
        <v>22</v>
      </c>
      <c r="M13">
        <v>33</v>
      </c>
      <c r="N13">
        <v>50</v>
      </c>
      <c r="O13">
        <v>84</v>
      </c>
      <c r="P13">
        <v>10</v>
      </c>
      <c r="Q13" s="3">
        <v>46</v>
      </c>
      <c r="R13">
        <v>78</v>
      </c>
      <c r="S13">
        <v>87</v>
      </c>
      <c r="T13">
        <v>89</v>
      </c>
      <c r="U13">
        <v>82</v>
      </c>
      <c r="V13">
        <v>87</v>
      </c>
      <c r="W13">
        <v>93</v>
      </c>
      <c r="X13">
        <v>22</v>
      </c>
      <c r="Y13" s="3">
        <v>20</v>
      </c>
    </row>
    <row r="14" spans="1:25" x14ac:dyDescent="0.25">
      <c r="A14" s="46">
        <v>10</v>
      </c>
      <c r="B14">
        <v>76</v>
      </c>
      <c r="C14">
        <v>31</v>
      </c>
      <c r="D14">
        <v>37</v>
      </c>
      <c r="E14">
        <v>63</v>
      </c>
      <c r="F14">
        <v>55</v>
      </c>
      <c r="G14">
        <v>74</v>
      </c>
      <c r="H14">
        <v>2</v>
      </c>
      <c r="I14" s="3">
        <v>17</v>
      </c>
      <c r="J14">
        <v>76</v>
      </c>
      <c r="K14">
        <v>26</v>
      </c>
      <c r="L14">
        <v>48</v>
      </c>
      <c r="M14">
        <v>50</v>
      </c>
      <c r="N14">
        <v>51</v>
      </c>
      <c r="O14">
        <v>57</v>
      </c>
      <c r="P14">
        <v>30</v>
      </c>
      <c r="Q14" s="3">
        <v>54</v>
      </c>
      <c r="R14">
        <v>74</v>
      </c>
      <c r="S14">
        <v>57</v>
      </c>
      <c r="T14">
        <v>76</v>
      </c>
      <c r="U14">
        <v>78</v>
      </c>
      <c r="V14">
        <v>90</v>
      </c>
      <c r="W14">
        <v>64</v>
      </c>
      <c r="X14">
        <v>12</v>
      </c>
      <c r="Y14" s="3">
        <v>46</v>
      </c>
    </row>
    <row r="15" spans="1:25" x14ac:dyDescent="0.25">
      <c r="A15" s="46">
        <v>11</v>
      </c>
      <c r="B15">
        <v>71</v>
      </c>
      <c r="C15">
        <v>2</v>
      </c>
      <c r="D15">
        <v>18</v>
      </c>
      <c r="E15">
        <v>7</v>
      </c>
      <c r="F15">
        <v>23</v>
      </c>
      <c r="G15">
        <v>47</v>
      </c>
      <c r="H15">
        <v>1</v>
      </c>
      <c r="I15" s="3">
        <v>14</v>
      </c>
      <c r="J15">
        <v>73</v>
      </c>
      <c r="K15">
        <v>0</v>
      </c>
      <c r="L15">
        <v>45</v>
      </c>
      <c r="M15">
        <v>60</v>
      </c>
      <c r="N15">
        <v>59</v>
      </c>
      <c r="O15">
        <v>71</v>
      </c>
      <c r="P15">
        <v>0</v>
      </c>
      <c r="Q15" s="3">
        <v>31</v>
      </c>
      <c r="R15">
        <v>39</v>
      </c>
      <c r="S15">
        <v>27</v>
      </c>
      <c r="T15">
        <v>60</v>
      </c>
      <c r="U15">
        <v>77</v>
      </c>
      <c r="V15">
        <v>80</v>
      </c>
      <c r="W15">
        <v>67</v>
      </c>
      <c r="X15">
        <v>0</v>
      </c>
      <c r="Y15" s="3">
        <v>9</v>
      </c>
    </row>
    <row r="16" spans="1:25" x14ac:dyDescent="0.25">
      <c r="A16" s="46">
        <v>12</v>
      </c>
      <c r="B16">
        <v>72</v>
      </c>
      <c r="C16">
        <v>38</v>
      </c>
      <c r="D16">
        <v>55</v>
      </c>
      <c r="E16">
        <v>64</v>
      </c>
      <c r="F16">
        <v>79</v>
      </c>
      <c r="G16">
        <v>95</v>
      </c>
      <c r="H16">
        <v>11</v>
      </c>
      <c r="I16" s="3">
        <v>19</v>
      </c>
      <c r="J16">
        <v>77</v>
      </c>
      <c r="K16">
        <v>28</v>
      </c>
      <c r="L16">
        <v>50</v>
      </c>
      <c r="M16">
        <v>61</v>
      </c>
      <c r="N16">
        <v>58</v>
      </c>
      <c r="O16">
        <v>78</v>
      </c>
      <c r="P16">
        <v>2</v>
      </c>
      <c r="Q16" s="3">
        <v>32</v>
      </c>
      <c r="R16">
        <v>75</v>
      </c>
      <c r="S16">
        <v>64</v>
      </c>
      <c r="T16">
        <v>71</v>
      </c>
      <c r="U16">
        <v>93</v>
      </c>
      <c r="V16">
        <v>83</v>
      </c>
      <c r="W16">
        <v>92</v>
      </c>
      <c r="X16">
        <v>9</v>
      </c>
      <c r="Y16" s="3">
        <v>28</v>
      </c>
    </row>
    <row r="17" spans="1:25" x14ac:dyDescent="0.25">
      <c r="A17" s="46">
        <v>13</v>
      </c>
      <c r="B17">
        <v>77</v>
      </c>
      <c r="C17">
        <v>52</v>
      </c>
      <c r="D17">
        <v>68</v>
      </c>
      <c r="E17">
        <v>74</v>
      </c>
      <c r="F17">
        <v>80</v>
      </c>
      <c r="G17">
        <v>82</v>
      </c>
      <c r="H17">
        <v>7</v>
      </c>
      <c r="I17" s="3">
        <v>15</v>
      </c>
      <c r="J17">
        <v>82</v>
      </c>
      <c r="K17">
        <v>19</v>
      </c>
      <c r="L17">
        <v>13</v>
      </c>
      <c r="M17">
        <v>38</v>
      </c>
      <c r="N17">
        <v>48</v>
      </c>
      <c r="O17">
        <v>81</v>
      </c>
      <c r="P17">
        <v>12</v>
      </c>
      <c r="Q17" s="3">
        <v>12</v>
      </c>
      <c r="R17">
        <v>64</v>
      </c>
      <c r="S17">
        <v>77</v>
      </c>
      <c r="T17">
        <v>77</v>
      </c>
      <c r="U17">
        <v>84</v>
      </c>
      <c r="V17">
        <v>88</v>
      </c>
      <c r="W17">
        <v>84</v>
      </c>
      <c r="X17">
        <v>7</v>
      </c>
      <c r="Y17" s="3">
        <v>31</v>
      </c>
    </row>
    <row r="18" spans="1:25" x14ac:dyDescent="0.25">
      <c r="A18" s="46">
        <v>14</v>
      </c>
      <c r="B18">
        <v>82</v>
      </c>
      <c r="C18">
        <v>67</v>
      </c>
      <c r="D18">
        <v>70</v>
      </c>
      <c r="E18">
        <v>73</v>
      </c>
      <c r="F18">
        <v>83</v>
      </c>
      <c r="G18">
        <v>82</v>
      </c>
      <c r="H18">
        <v>8</v>
      </c>
      <c r="I18" s="3">
        <v>70</v>
      </c>
      <c r="J18">
        <v>81</v>
      </c>
      <c r="K18">
        <v>62</v>
      </c>
      <c r="L18">
        <v>73</v>
      </c>
      <c r="M18">
        <v>65</v>
      </c>
      <c r="N18">
        <v>66</v>
      </c>
      <c r="O18">
        <v>65</v>
      </c>
      <c r="P18">
        <v>29</v>
      </c>
      <c r="Q18" s="3">
        <v>38</v>
      </c>
      <c r="R18">
        <v>84</v>
      </c>
      <c r="S18">
        <v>86</v>
      </c>
      <c r="T18">
        <v>86</v>
      </c>
      <c r="U18">
        <v>82</v>
      </c>
      <c r="V18">
        <v>90</v>
      </c>
      <c r="W18">
        <v>90</v>
      </c>
      <c r="X18">
        <v>16</v>
      </c>
      <c r="Y18" s="3">
        <v>19</v>
      </c>
    </row>
    <row r="19" spans="1:25" x14ac:dyDescent="0.25">
      <c r="A19" s="46" t="s">
        <v>69</v>
      </c>
      <c r="B19" s="35">
        <f>AVERAGE(B5:B18)</f>
        <v>73.142857142857139</v>
      </c>
      <c r="C19" s="35">
        <f t="shared" ref="C19:Y19" si="0">AVERAGE(C5:C18)</f>
        <v>41.857142857142854</v>
      </c>
      <c r="D19" s="35">
        <f t="shared" si="0"/>
        <v>47.357142857142854</v>
      </c>
      <c r="E19" s="35">
        <f t="shared" si="0"/>
        <v>58.642857142857146</v>
      </c>
      <c r="F19" s="35">
        <f t="shared" si="0"/>
        <v>70.071428571428569</v>
      </c>
      <c r="G19" s="35">
        <f t="shared" si="0"/>
        <v>81.5</v>
      </c>
      <c r="H19" s="35">
        <f t="shared" si="0"/>
        <v>7.7142857142857144</v>
      </c>
      <c r="I19" s="36">
        <f t="shared" si="0"/>
        <v>30.285714285714285</v>
      </c>
      <c r="J19" s="35">
        <f t="shared" si="0"/>
        <v>69.428571428571431</v>
      </c>
      <c r="K19" s="35">
        <f t="shared" si="0"/>
        <v>20.285714285714285</v>
      </c>
      <c r="L19" s="35">
        <f t="shared" si="0"/>
        <v>37.857142857142854</v>
      </c>
      <c r="M19" s="35">
        <f t="shared" si="0"/>
        <v>42.928571428571431</v>
      </c>
      <c r="N19" s="35">
        <f t="shared" si="0"/>
        <v>52.142857142857146</v>
      </c>
      <c r="O19" s="35">
        <f t="shared" si="0"/>
        <v>68.785714285714292</v>
      </c>
      <c r="P19" s="35">
        <f t="shared" si="0"/>
        <v>12.142857142857142</v>
      </c>
      <c r="Q19" s="36">
        <f t="shared" si="0"/>
        <v>38.285714285714285</v>
      </c>
      <c r="R19" s="35">
        <f t="shared" si="0"/>
        <v>73.285714285714292</v>
      </c>
      <c r="S19" s="35">
        <f t="shared" si="0"/>
        <v>69.928571428571431</v>
      </c>
      <c r="T19" s="35">
        <f t="shared" si="0"/>
        <v>75.285714285714292</v>
      </c>
      <c r="U19" s="35">
        <f t="shared" si="0"/>
        <v>80.5</v>
      </c>
      <c r="V19" s="35">
        <f t="shared" si="0"/>
        <v>85.142857142857139</v>
      </c>
      <c r="W19" s="35">
        <f t="shared" si="0"/>
        <v>78.357142857142861</v>
      </c>
      <c r="X19" s="35">
        <f t="shared" si="0"/>
        <v>11.357142857142858</v>
      </c>
      <c r="Y19" s="36">
        <f t="shared" si="0"/>
        <v>28.857142857142858</v>
      </c>
    </row>
    <row r="20" spans="1:25" ht="15.75" thickBot="1" x14ac:dyDescent="0.3">
      <c r="A20" s="47" t="s">
        <v>42</v>
      </c>
      <c r="B20" s="48">
        <f>_xlfn.STDEV.S(B5:B18)</f>
        <v>16.233190798992165</v>
      </c>
      <c r="C20" s="48">
        <f t="shared" ref="C20:Y20" si="1">_xlfn.STDEV.S(C5:C18)</f>
        <v>25.746865807338551</v>
      </c>
      <c r="D20" s="48">
        <f t="shared" si="1"/>
        <v>25.23918547648643</v>
      </c>
      <c r="E20" s="48">
        <f t="shared" si="1"/>
        <v>24.260151381533976</v>
      </c>
      <c r="F20" s="48">
        <f t="shared" si="1"/>
        <v>22.761182495016119</v>
      </c>
      <c r="G20" s="48">
        <f t="shared" si="1"/>
        <v>14.996153352930724</v>
      </c>
      <c r="H20" s="48">
        <f t="shared" si="1"/>
        <v>7.4979850773244552</v>
      </c>
      <c r="I20" s="49">
        <f t="shared" si="1"/>
        <v>19.534697223258814</v>
      </c>
      <c r="J20" s="48">
        <f t="shared" si="1"/>
        <v>16.013044133380195</v>
      </c>
      <c r="K20" s="48">
        <f t="shared" si="1"/>
        <v>15.4293854079135</v>
      </c>
      <c r="L20" s="48">
        <f t="shared" si="1"/>
        <v>25.539884774323362</v>
      </c>
      <c r="M20" s="48">
        <f t="shared" si="1"/>
        <v>21.75550959647229</v>
      </c>
      <c r="N20" s="48">
        <f t="shared" si="1"/>
        <v>17.11884765557965</v>
      </c>
      <c r="O20" s="48">
        <f t="shared" si="1"/>
        <v>18.696682434751207</v>
      </c>
      <c r="P20" s="48">
        <f t="shared" si="1"/>
        <v>9.8125284348996562</v>
      </c>
      <c r="Q20" s="49">
        <f t="shared" si="1"/>
        <v>19.201075977176867</v>
      </c>
      <c r="R20" s="48">
        <f t="shared" si="1"/>
        <v>19.447873411244231</v>
      </c>
      <c r="S20" s="48">
        <f t="shared" si="1"/>
        <v>21.47794677808373</v>
      </c>
      <c r="T20" s="48">
        <f t="shared" si="1"/>
        <v>19.007806377820231</v>
      </c>
      <c r="U20" s="48">
        <f t="shared" si="1"/>
        <v>14.313791090574691</v>
      </c>
      <c r="V20" s="48">
        <f t="shared" si="1"/>
        <v>11.733300033252792</v>
      </c>
      <c r="W20" s="48">
        <f t="shared" si="1"/>
        <v>17.090740375811897</v>
      </c>
      <c r="X20" s="48">
        <f t="shared" si="1"/>
        <v>11.167309040623493</v>
      </c>
      <c r="Y20" s="49">
        <f t="shared" si="1"/>
        <v>21.004970630990922</v>
      </c>
    </row>
  </sheetData>
  <mergeCells count="3">
    <mergeCell ref="B3:I3"/>
    <mergeCell ref="J3:Q3"/>
    <mergeCell ref="R3:Y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 min="34" max="34" width="11.7109375" bestFit="1" customWidth="1"/>
  </cols>
  <sheetData>
    <row r="1" spans="1:25" x14ac:dyDescent="0.25">
      <c r="A1" s="1" t="s">
        <v>84</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23</v>
      </c>
      <c r="C5">
        <v>15</v>
      </c>
      <c r="D5">
        <v>21</v>
      </c>
      <c r="E5">
        <v>18</v>
      </c>
      <c r="F5">
        <v>6</v>
      </c>
      <c r="G5">
        <v>30</v>
      </c>
      <c r="H5">
        <v>87</v>
      </c>
      <c r="I5" s="3">
        <v>74</v>
      </c>
      <c r="J5">
        <v>10</v>
      </c>
      <c r="K5">
        <v>76</v>
      </c>
      <c r="L5">
        <v>48</v>
      </c>
      <c r="M5">
        <v>50</v>
      </c>
      <c r="N5">
        <v>52</v>
      </c>
      <c r="O5">
        <v>83</v>
      </c>
      <c r="P5">
        <v>92</v>
      </c>
      <c r="Q5" s="3">
        <v>66</v>
      </c>
      <c r="R5">
        <v>20</v>
      </c>
      <c r="S5">
        <v>20</v>
      </c>
      <c r="T5">
        <v>32</v>
      </c>
      <c r="U5">
        <v>33</v>
      </c>
      <c r="V5">
        <v>56</v>
      </c>
      <c r="W5">
        <v>31</v>
      </c>
      <c r="X5">
        <v>88</v>
      </c>
      <c r="Y5" s="3">
        <v>70</v>
      </c>
    </row>
    <row r="6" spans="1:25" x14ac:dyDescent="0.25">
      <c r="A6" s="46">
        <v>2</v>
      </c>
      <c r="B6">
        <v>63</v>
      </c>
      <c r="C6">
        <v>88</v>
      </c>
      <c r="D6">
        <v>89</v>
      </c>
      <c r="E6">
        <v>87</v>
      </c>
      <c r="F6">
        <v>77</v>
      </c>
      <c r="G6">
        <v>78</v>
      </c>
      <c r="H6">
        <v>95</v>
      </c>
      <c r="I6" s="3">
        <v>95</v>
      </c>
      <c r="J6">
        <v>51</v>
      </c>
      <c r="K6">
        <v>97</v>
      </c>
      <c r="L6">
        <v>93</v>
      </c>
      <c r="M6">
        <v>98</v>
      </c>
      <c r="N6">
        <v>86</v>
      </c>
      <c r="O6">
        <v>81</v>
      </c>
      <c r="P6">
        <v>98</v>
      </c>
      <c r="Q6" s="3">
        <v>93</v>
      </c>
      <c r="R6">
        <v>14</v>
      </c>
      <c r="S6">
        <v>19</v>
      </c>
      <c r="T6">
        <v>20</v>
      </c>
      <c r="U6">
        <v>53</v>
      </c>
      <c r="V6">
        <v>76</v>
      </c>
      <c r="W6">
        <v>49</v>
      </c>
      <c r="X6">
        <v>90</v>
      </c>
      <c r="Y6" s="3">
        <v>97</v>
      </c>
    </row>
    <row r="7" spans="1:25" x14ac:dyDescent="0.25">
      <c r="A7" s="46">
        <v>3</v>
      </c>
      <c r="B7">
        <v>49</v>
      </c>
      <c r="C7">
        <v>59</v>
      </c>
      <c r="D7">
        <v>35</v>
      </c>
      <c r="E7">
        <v>17</v>
      </c>
      <c r="F7">
        <v>29</v>
      </c>
      <c r="G7">
        <v>14</v>
      </c>
      <c r="H7">
        <v>83</v>
      </c>
      <c r="I7" s="3">
        <v>67</v>
      </c>
      <c r="J7">
        <v>17</v>
      </c>
      <c r="K7">
        <v>70</v>
      </c>
      <c r="L7">
        <v>75</v>
      </c>
      <c r="M7">
        <v>79</v>
      </c>
      <c r="N7">
        <v>43</v>
      </c>
      <c r="O7">
        <v>21</v>
      </c>
      <c r="P7">
        <v>89</v>
      </c>
      <c r="Q7" s="3">
        <v>60</v>
      </c>
      <c r="R7">
        <v>11</v>
      </c>
      <c r="S7">
        <v>14</v>
      </c>
      <c r="T7">
        <v>9</v>
      </c>
      <c r="U7">
        <v>14</v>
      </c>
      <c r="V7">
        <v>4</v>
      </c>
      <c r="W7">
        <v>12</v>
      </c>
      <c r="X7">
        <v>80</v>
      </c>
      <c r="Y7" s="3">
        <v>19</v>
      </c>
    </row>
    <row r="8" spans="1:25" x14ac:dyDescent="0.25">
      <c r="A8" s="46">
        <v>4</v>
      </c>
      <c r="B8">
        <v>72</v>
      </c>
      <c r="C8">
        <v>90</v>
      </c>
      <c r="D8">
        <v>75</v>
      </c>
      <c r="E8">
        <v>94</v>
      </c>
      <c r="F8">
        <v>83</v>
      </c>
      <c r="G8">
        <v>87</v>
      </c>
      <c r="H8">
        <v>98</v>
      </c>
      <c r="I8" s="3">
        <v>93</v>
      </c>
      <c r="J8">
        <v>87</v>
      </c>
      <c r="K8">
        <v>97</v>
      </c>
      <c r="L8">
        <v>80</v>
      </c>
      <c r="M8">
        <v>93</v>
      </c>
      <c r="N8">
        <v>87</v>
      </c>
      <c r="O8">
        <v>90</v>
      </c>
      <c r="P8">
        <v>97</v>
      </c>
      <c r="Q8" s="3">
        <v>83</v>
      </c>
      <c r="R8">
        <v>77</v>
      </c>
      <c r="S8">
        <v>63</v>
      </c>
      <c r="T8">
        <v>20</v>
      </c>
      <c r="U8">
        <v>11</v>
      </c>
      <c r="V8">
        <v>29</v>
      </c>
      <c r="W8">
        <v>15</v>
      </c>
      <c r="X8">
        <v>95</v>
      </c>
      <c r="Y8" s="3">
        <v>88</v>
      </c>
    </row>
    <row r="9" spans="1:25" x14ac:dyDescent="0.25">
      <c r="A9" s="46">
        <v>5</v>
      </c>
      <c r="B9">
        <v>39</v>
      </c>
      <c r="C9">
        <v>72</v>
      </c>
      <c r="D9">
        <v>69</v>
      </c>
      <c r="E9">
        <v>75</v>
      </c>
      <c r="F9">
        <v>45</v>
      </c>
      <c r="G9">
        <v>41</v>
      </c>
      <c r="H9">
        <v>76</v>
      </c>
      <c r="I9" s="3">
        <v>75</v>
      </c>
      <c r="J9">
        <v>25</v>
      </c>
      <c r="K9">
        <v>90</v>
      </c>
      <c r="L9">
        <f>(M9+K9)/2</f>
        <v>86</v>
      </c>
      <c r="M9">
        <v>82</v>
      </c>
      <c r="N9">
        <v>29</v>
      </c>
      <c r="O9">
        <v>60</v>
      </c>
      <c r="P9">
        <v>59</v>
      </c>
      <c r="Q9" s="3">
        <v>54</v>
      </c>
      <c r="R9">
        <v>26</v>
      </c>
      <c r="S9">
        <v>19</v>
      </c>
      <c r="T9">
        <v>26</v>
      </c>
      <c r="U9">
        <v>31</v>
      </c>
      <c r="V9">
        <v>17</v>
      </c>
      <c r="W9">
        <v>21</v>
      </c>
      <c r="X9">
        <v>54</v>
      </c>
      <c r="Y9" s="3">
        <v>7</v>
      </c>
    </row>
    <row r="10" spans="1:25" x14ac:dyDescent="0.25">
      <c r="A10" s="46">
        <v>6</v>
      </c>
      <c r="B10">
        <v>69</v>
      </c>
      <c r="C10">
        <v>76</v>
      </c>
      <c r="D10">
        <v>83</v>
      </c>
      <c r="E10">
        <v>73</v>
      </c>
      <c r="F10">
        <v>75</v>
      </c>
      <c r="G10">
        <v>84</v>
      </c>
      <c r="H10">
        <v>79</v>
      </c>
      <c r="I10" s="3">
        <v>95</v>
      </c>
      <c r="J10">
        <v>46</v>
      </c>
      <c r="K10">
        <v>80</v>
      </c>
      <c r="L10">
        <v>71</v>
      </c>
      <c r="M10">
        <v>72</v>
      </c>
      <c r="N10">
        <v>81</v>
      </c>
      <c r="O10">
        <v>98</v>
      </c>
      <c r="P10">
        <v>97</v>
      </c>
      <c r="Q10" s="3">
        <v>94</v>
      </c>
      <c r="R10">
        <v>78</v>
      </c>
      <c r="S10">
        <v>55</v>
      </c>
      <c r="T10">
        <v>84</v>
      </c>
      <c r="U10">
        <v>85</v>
      </c>
      <c r="V10">
        <v>78</v>
      </c>
      <c r="W10">
        <v>95</v>
      </c>
      <c r="X10">
        <v>90</v>
      </c>
      <c r="Y10" s="3">
        <v>95</v>
      </c>
    </row>
    <row r="11" spans="1:25" x14ac:dyDescent="0.25">
      <c r="A11" s="46">
        <v>7</v>
      </c>
      <c r="B11">
        <v>54</v>
      </c>
      <c r="C11">
        <v>43</v>
      </c>
      <c r="D11">
        <v>59</v>
      </c>
      <c r="E11">
        <v>31</v>
      </c>
      <c r="F11">
        <v>27</v>
      </c>
      <c r="G11">
        <v>31</v>
      </c>
      <c r="H11">
        <v>86</v>
      </c>
      <c r="I11" s="3">
        <v>71</v>
      </c>
      <c r="J11">
        <v>38</v>
      </c>
      <c r="K11">
        <v>77</v>
      </c>
      <c r="L11">
        <v>92</v>
      </c>
      <c r="M11">
        <v>80</v>
      </c>
      <c r="N11">
        <v>90</v>
      </c>
      <c r="O11">
        <v>47</v>
      </c>
      <c r="P11">
        <v>93</v>
      </c>
      <c r="Q11" s="3">
        <v>58</v>
      </c>
      <c r="R11">
        <v>40</v>
      </c>
      <c r="S11">
        <v>29</v>
      </c>
      <c r="T11">
        <v>45</v>
      </c>
      <c r="U11">
        <v>29</v>
      </c>
      <c r="V11">
        <v>31</v>
      </c>
      <c r="W11">
        <v>69</v>
      </c>
      <c r="X11">
        <v>87</v>
      </c>
      <c r="Y11" s="3">
        <v>78</v>
      </c>
    </row>
    <row r="12" spans="1:25" x14ac:dyDescent="0.25">
      <c r="A12" s="46">
        <v>8</v>
      </c>
      <c r="B12">
        <v>0</v>
      </c>
      <c r="C12">
        <v>81</v>
      </c>
      <c r="D12">
        <v>62</v>
      </c>
      <c r="E12">
        <v>60</v>
      </c>
      <c r="F12">
        <v>34</v>
      </c>
      <c r="G12">
        <v>23</v>
      </c>
      <c r="H12">
        <v>82</v>
      </c>
      <c r="I12" s="3">
        <v>75</v>
      </c>
      <c r="J12">
        <v>24</v>
      </c>
      <c r="K12">
        <v>79</v>
      </c>
      <c r="L12">
        <v>72</v>
      </c>
      <c r="M12">
        <v>74</v>
      </c>
      <c r="N12">
        <v>71</v>
      </c>
      <c r="O12">
        <v>40</v>
      </c>
      <c r="P12">
        <v>78</v>
      </c>
      <c r="Q12" s="3">
        <v>92</v>
      </c>
      <c r="R12">
        <v>17</v>
      </c>
      <c r="S12">
        <v>57</v>
      </c>
      <c r="T12">
        <v>69</v>
      </c>
      <c r="U12">
        <v>34</v>
      </c>
      <c r="V12">
        <v>32</v>
      </c>
      <c r="W12">
        <v>29</v>
      </c>
      <c r="X12">
        <v>98</v>
      </c>
      <c r="Y12" s="3">
        <v>74</v>
      </c>
    </row>
    <row r="13" spans="1:25" x14ac:dyDescent="0.25">
      <c r="A13" s="46">
        <v>9</v>
      </c>
      <c r="B13">
        <v>54</v>
      </c>
      <c r="C13">
        <v>55</v>
      </c>
      <c r="D13">
        <v>53</v>
      </c>
      <c r="E13">
        <v>51</v>
      </c>
      <c r="F13">
        <v>53</v>
      </c>
      <c r="G13">
        <v>54</v>
      </c>
      <c r="H13">
        <v>71</v>
      </c>
      <c r="I13" s="3">
        <v>58</v>
      </c>
      <c r="J13">
        <v>73</v>
      </c>
      <c r="K13">
        <v>80</v>
      </c>
      <c r="L13">
        <v>69</v>
      </c>
      <c r="M13">
        <v>65</v>
      </c>
      <c r="N13">
        <v>59</v>
      </c>
      <c r="O13">
        <v>26</v>
      </c>
      <c r="P13">
        <v>68</v>
      </c>
      <c r="Q13" s="3">
        <v>59</v>
      </c>
      <c r="R13">
        <v>14</v>
      </c>
      <c r="S13">
        <v>10</v>
      </c>
      <c r="T13">
        <v>15</v>
      </c>
      <c r="U13">
        <v>34</v>
      </c>
      <c r="V13">
        <v>33</v>
      </c>
      <c r="W13">
        <v>20</v>
      </c>
      <c r="X13">
        <v>49</v>
      </c>
      <c r="Y13" s="3">
        <v>52</v>
      </c>
    </row>
    <row r="14" spans="1:25" x14ac:dyDescent="0.25">
      <c r="A14" s="46">
        <v>10</v>
      </c>
      <c r="B14">
        <v>61</v>
      </c>
      <c r="C14">
        <v>56</v>
      </c>
      <c r="D14">
        <v>51</v>
      </c>
      <c r="E14">
        <v>51</v>
      </c>
      <c r="F14">
        <v>44</v>
      </c>
      <c r="G14">
        <v>49</v>
      </c>
      <c r="H14">
        <v>52</v>
      </c>
      <c r="I14" s="3">
        <v>58</v>
      </c>
      <c r="J14">
        <v>63</v>
      </c>
      <c r="K14">
        <v>80</v>
      </c>
      <c r="L14">
        <v>61</v>
      </c>
      <c r="M14">
        <v>65</v>
      </c>
      <c r="N14">
        <v>60</v>
      </c>
      <c r="O14">
        <v>63</v>
      </c>
      <c r="P14">
        <v>72</v>
      </c>
      <c r="Q14" s="3">
        <v>61</v>
      </c>
      <c r="R14">
        <v>70</v>
      </c>
      <c r="S14">
        <v>39</v>
      </c>
      <c r="T14">
        <v>60</v>
      </c>
      <c r="U14">
        <v>40</v>
      </c>
      <c r="V14">
        <v>43</v>
      </c>
      <c r="W14">
        <v>49</v>
      </c>
      <c r="X14">
        <v>75</v>
      </c>
      <c r="Y14" s="3">
        <v>62</v>
      </c>
    </row>
    <row r="15" spans="1:25" x14ac:dyDescent="0.25">
      <c r="A15" s="46">
        <v>11</v>
      </c>
      <c r="B15">
        <v>44</v>
      </c>
      <c r="C15">
        <v>59</v>
      </c>
      <c r="D15">
        <v>76</v>
      </c>
      <c r="E15">
        <v>53</v>
      </c>
      <c r="F15">
        <v>52</v>
      </c>
      <c r="G15">
        <v>52</v>
      </c>
      <c r="H15">
        <v>51</v>
      </c>
      <c r="I15" s="3">
        <v>51</v>
      </c>
      <c r="J15">
        <v>58</v>
      </c>
      <c r="K15">
        <v>100</v>
      </c>
      <c r="L15">
        <v>71</v>
      </c>
      <c r="M15">
        <v>60</v>
      </c>
      <c r="N15">
        <v>67</v>
      </c>
      <c r="O15">
        <v>55</v>
      </c>
      <c r="P15">
        <v>74</v>
      </c>
      <c r="Q15" s="3">
        <v>52</v>
      </c>
      <c r="R15">
        <v>64</v>
      </c>
      <c r="S15">
        <v>59</v>
      </c>
      <c r="T15">
        <v>59</v>
      </c>
      <c r="U15">
        <v>49</v>
      </c>
      <c r="V15">
        <v>74</v>
      </c>
      <c r="W15">
        <v>72</v>
      </c>
      <c r="X15">
        <v>90</v>
      </c>
      <c r="Y15" s="3">
        <v>90</v>
      </c>
    </row>
    <row r="16" spans="1:25" x14ac:dyDescent="0.25">
      <c r="A16" s="46">
        <v>12</v>
      </c>
      <c r="B16">
        <v>55</v>
      </c>
      <c r="C16">
        <v>39</v>
      </c>
      <c r="D16">
        <v>61</v>
      </c>
      <c r="E16">
        <v>63</v>
      </c>
      <c r="F16">
        <v>27</v>
      </c>
      <c r="G16">
        <v>19</v>
      </c>
      <c r="H16">
        <v>76</v>
      </c>
      <c r="I16" s="3">
        <v>88</v>
      </c>
      <c r="J16">
        <v>50</v>
      </c>
      <c r="K16">
        <v>72</v>
      </c>
      <c r="L16">
        <v>59</v>
      </c>
      <c r="M16">
        <v>60</v>
      </c>
      <c r="N16">
        <v>50</v>
      </c>
      <c r="O16">
        <v>56</v>
      </c>
      <c r="P16">
        <v>72</v>
      </c>
      <c r="Q16" s="3">
        <v>61</v>
      </c>
      <c r="R16">
        <v>45</v>
      </c>
      <c r="S16">
        <v>31</v>
      </c>
      <c r="T16">
        <v>36</v>
      </c>
      <c r="U16">
        <v>31</v>
      </c>
      <c r="V16">
        <v>38</v>
      </c>
      <c r="W16">
        <v>20</v>
      </c>
      <c r="X16">
        <v>77</v>
      </c>
      <c r="Y16" s="3">
        <v>71</v>
      </c>
    </row>
    <row r="17" spans="1:25" x14ac:dyDescent="0.25">
      <c r="A17" s="46">
        <v>13</v>
      </c>
      <c r="B17">
        <v>21</v>
      </c>
      <c r="C17">
        <v>45</v>
      </c>
      <c r="D17">
        <v>27</v>
      </c>
      <c r="E17">
        <v>31</v>
      </c>
      <c r="F17">
        <v>16</v>
      </c>
      <c r="G17">
        <v>24</v>
      </c>
      <c r="H17">
        <v>90</v>
      </c>
      <c r="I17" s="3">
        <v>79</v>
      </c>
      <c r="J17">
        <v>18</v>
      </c>
      <c r="K17">
        <v>81</v>
      </c>
      <c r="L17">
        <v>74</v>
      </c>
      <c r="M17">
        <v>67</v>
      </c>
      <c r="N17">
        <v>55</v>
      </c>
      <c r="O17">
        <v>12</v>
      </c>
      <c r="P17">
        <v>88</v>
      </c>
      <c r="Q17" s="3">
        <v>79</v>
      </c>
      <c r="R17">
        <v>25</v>
      </c>
      <c r="S17">
        <v>20</v>
      </c>
      <c r="T17">
        <v>18</v>
      </c>
      <c r="U17">
        <v>9</v>
      </c>
      <c r="V17">
        <v>8</v>
      </c>
      <c r="W17">
        <v>15</v>
      </c>
      <c r="X17">
        <v>91</v>
      </c>
      <c r="Y17" s="3">
        <v>73</v>
      </c>
    </row>
    <row r="18" spans="1:25" x14ac:dyDescent="0.25">
      <c r="A18" s="46">
        <v>14</v>
      </c>
      <c r="B18">
        <v>89</v>
      </c>
      <c r="C18">
        <v>29</v>
      </c>
      <c r="D18">
        <v>72</v>
      </c>
      <c r="E18">
        <v>73</v>
      </c>
      <c r="F18">
        <v>77</v>
      </c>
      <c r="G18">
        <v>76</v>
      </c>
      <c r="H18">
        <v>76</v>
      </c>
      <c r="I18" s="3">
        <v>80</v>
      </c>
      <c r="J18">
        <v>75</v>
      </c>
      <c r="K18">
        <v>81</v>
      </c>
      <c r="L18">
        <v>76</v>
      </c>
      <c r="M18">
        <v>73</v>
      </c>
      <c r="N18">
        <v>75</v>
      </c>
      <c r="O18">
        <v>67</v>
      </c>
      <c r="P18">
        <v>76</v>
      </c>
      <c r="Q18" s="3">
        <v>76</v>
      </c>
      <c r="R18">
        <v>81</v>
      </c>
      <c r="S18">
        <v>77</v>
      </c>
      <c r="T18">
        <v>81</v>
      </c>
      <c r="U18">
        <v>72</v>
      </c>
      <c r="V18">
        <v>76</v>
      </c>
      <c r="W18">
        <v>62</v>
      </c>
      <c r="X18">
        <v>77</v>
      </c>
      <c r="Y18" s="3">
        <v>79</v>
      </c>
    </row>
    <row r="19" spans="1:25" x14ac:dyDescent="0.25">
      <c r="A19" s="82" t="s">
        <v>69</v>
      </c>
      <c r="B19" s="35">
        <f>AVERAGE(B5:B18)</f>
        <v>49.5</v>
      </c>
      <c r="C19" s="35">
        <f t="shared" ref="C19:Y19" si="0">AVERAGE(C5:C18)</f>
        <v>57.642857142857146</v>
      </c>
      <c r="D19" s="35">
        <f t="shared" si="0"/>
        <v>59.5</v>
      </c>
      <c r="E19" s="35">
        <f t="shared" si="0"/>
        <v>55.5</v>
      </c>
      <c r="F19" s="35">
        <f t="shared" si="0"/>
        <v>46.071428571428569</v>
      </c>
      <c r="G19" s="35">
        <f t="shared" si="0"/>
        <v>47.285714285714285</v>
      </c>
      <c r="H19" s="35">
        <f t="shared" si="0"/>
        <v>78.714285714285708</v>
      </c>
      <c r="I19" s="36">
        <f t="shared" si="0"/>
        <v>75.642857142857139</v>
      </c>
      <c r="J19" s="35">
        <f t="shared" si="0"/>
        <v>45.357142857142854</v>
      </c>
      <c r="K19" s="35">
        <f t="shared" si="0"/>
        <v>82.857142857142861</v>
      </c>
      <c r="L19" s="35">
        <f t="shared" si="0"/>
        <v>73.357142857142861</v>
      </c>
      <c r="M19" s="35">
        <f t="shared" si="0"/>
        <v>72.714285714285708</v>
      </c>
      <c r="N19" s="35">
        <f t="shared" si="0"/>
        <v>64.642857142857139</v>
      </c>
      <c r="O19" s="35">
        <f t="shared" si="0"/>
        <v>57.071428571428569</v>
      </c>
      <c r="P19" s="35">
        <f t="shared" si="0"/>
        <v>82.357142857142861</v>
      </c>
      <c r="Q19" s="36">
        <f t="shared" si="0"/>
        <v>70.571428571428569</v>
      </c>
      <c r="R19" s="35">
        <f t="shared" si="0"/>
        <v>41.571428571428569</v>
      </c>
      <c r="S19" s="35">
        <f t="shared" si="0"/>
        <v>36.571428571428569</v>
      </c>
      <c r="T19" s="35">
        <f t="shared" si="0"/>
        <v>41</v>
      </c>
      <c r="U19" s="35">
        <f t="shared" si="0"/>
        <v>37.5</v>
      </c>
      <c r="V19" s="35">
        <f t="shared" si="0"/>
        <v>42.5</v>
      </c>
      <c r="W19" s="35">
        <f t="shared" si="0"/>
        <v>39.928571428571431</v>
      </c>
      <c r="X19" s="35">
        <f t="shared" si="0"/>
        <v>81.5</v>
      </c>
      <c r="Y19" s="36">
        <f t="shared" si="0"/>
        <v>68.214285714285708</v>
      </c>
    </row>
    <row r="20" spans="1:25" ht="15.75" thickBot="1" x14ac:dyDescent="0.3">
      <c r="A20" s="47" t="s">
        <v>42</v>
      </c>
      <c r="B20" s="48">
        <f>_xlfn.STDEV.S(B5:B18)</f>
        <v>23.100949031454231</v>
      </c>
      <c r="C20" s="48">
        <f t="shared" ref="C20:Y20" si="1">_xlfn.STDEV.S(C5:C18)</f>
        <v>22.242050067581246</v>
      </c>
      <c r="D20" s="48">
        <f t="shared" si="1"/>
        <v>20.462912041807961</v>
      </c>
      <c r="E20" s="48">
        <f t="shared" si="1"/>
        <v>24.304953594499398</v>
      </c>
      <c r="F20" s="48">
        <f t="shared" si="1"/>
        <v>24.615393200547956</v>
      </c>
      <c r="G20" s="48">
        <f t="shared" si="1"/>
        <v>25.429929584670866</v>
      </c>
      <c r="H20" s="48">
        <f t="shared" si="1"/>
        <v>13.808740662396366</v>
      </c>
      <c r="I20" s="48">
        <f t="shared" si="1"/>
        <v>14.041735279883678</v>
      </c>
      <c r="J20" s="48">
        <f t="shared" si="1"/>
        <v>24.225247931912637</v>
      </c>
      <c r="K20" s="48">
        <f t="shared" si="1"/>
        <v>9.42873792726785</v>
      </c>
      <c r="L20" s="48">
        <f t="shared" si="1"/>
        <v>12.345083997328622</v>
      </c>
      <c r="M20" s="48">
        <f t="shared" si="1"/>
        <v>13.076276648534595</v>
      </c>
      <c r="N20" s="48">
        <f t="shared" si="1"/>
        <v>18.143051829015135</v>
      </c>
      <c r="O20" s="48">
        <f t="shared" si="1"/>
        <v>26.08112870880543</v>
      </c>
      <c r="P20" s="48">
        <f t="shared" si="1"/>
        <v>12.56127836988396</v>
      </c>
      <c r="Q20" s="48">
        <f t="shared" si="1"/>
        <v>15.174443524022085</v>
      </c>
      <c r="R20" s="48">
        <f t="shared" si="1"/>
        <v>27.037621327198277</v>
      </c>
      <c r="S20" s="48">
        <f t="shared" si="1"/>
        <v>21.607385794656441</v>
      </c>
      <c r="T20" s="48">
        <f t="shared" si="1"/>
        <v>25.383216744685694</v>
      </c>
      <c r="U20" s="48">
        <f t="shared" si="1"/>
        <v>21.650190974464156</v>
      </c>
      <c r="V20" s="48">
        <f t="shared" si="1"/>
        <v>25.626758851457772</v>
      </c>
      <c r="W20" s="48">
        <f t="shared" si="1"/>
        <v>26.213514675608682</v>
      </c>
      <c r="X20" s="48">
        <f t="shared" si="1"/>
        <v>14.495357346936453</v>
      </c>
      <c r="Y20" s="48">
        <f t="shared" si="1"/>
        <v>26.548007520277363</v>
      </c>
    </row>
  </sheetData>
  <mergeCells count="3">
    <mergeCell ref="B3:I3"/>
    <mergeCell ref="J3:Q3"/>
    <mergeCell ref="R3:Y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85</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89</v>
      </c>
      <c r="C5">
        <v>94</v>
      </c>
      <c r="D5">
        <v>92</v>
      </c>
      <c r="E5">
        <v>96</v>
      </c>
      <c r="F5">
        <v>98</v>
      </c>
      <c r="G5">
        <v>98</v>
      </c>
      <c r="H5">
        <v>100</v>
      </c>
      <c r="I5" s="3">
        <v>99</v>
      </c>
      <c r="J5">
        <v>80</v>
      </c>
      <c r="K5">
        <v>89</v>
      </c>
      <c r="L5">
        <v>96</v>
      </c>
      <c r="M5">
        <v>100</v>
      </c>
      <c r="N5">
        <v>100</v>
      </c>
      <c r="O5">
        <v>100</v>
      </c>
      <c r="P5">
        <v>100</v>
      </c>
      <c r="Q5" s="3">
        <v>100</v>
      </c>
      <c r="R5">
        <v>49</v>
      </c>
      <c r="S5">
        <v>53</v>
      </c>
      <c r="T5">
        <v>53</v>
      </c>
      <c r="U5">
        <v>52</v>
      </c>
      <c r="V5">
        <v>58</v>
      </c>
      <c r="W5">
        <v>51</v>
      </c>
      <c r="X5">
        <v>79</v>
      </c>
      <c r="Y5" s="3">
        <v>79</v>
      </c>
    </row>
    <row r="6" spans="1:25" x14ac:dyDescent="0.25">
      <c r="A6" s="46">
        <v>2</v>
      </c>
      <c r="B6">
        <v>79</v>
      </c>
      <c r="C6">
        <v>78</v>
      </c>
      <c r="D6">
        <v>90</v>
      </c>
      <c r="E6">
        <v>88</v>
      </c>
      <c r="F6">
        <v>88</v>
      </c>
      <c r="G6">
        <v>93</v>
      </c>
      <c r="H6">
        <v>95</v>
      </c>
      <c r="I6" s="3">
        <v>85</v>
      </c>
      <c r="J6">
        <v>89</v>
      </c>
      <c r="K6">
        <v>99</v>
      </c>
      <c r="L6">
        <v>98</v>
      </c>
      <c r="M6">
        <v>99</v>
      </c>
      <c r="N6">
        <v>95</v>
      </c>
      <c r="O6">
        <v>99</v>
      </c>
      <c r="P6">
        <v>97</v>
      </c>
      <c r="Q6" s="3">
        <v>93</v>
      </c>
      <c r="R6">
        <v>80</v>
      </c>
      <c r="S6">
        <v>70</v>
      </c>
      <c r="T6">
        <v>30</v>
      </c>
      <c r="U6">
        <v>73</v>
      </c>
      <c r="V6">
        <v>75</v>
      </c>
      <c r="W6">
        <v>45</v>
      </c>
      <c r="X6">
        <v>86</v>
      </c>
      <c r="Y6" s="3">
        <v>98</v>
      </c>
    </row>
    <row r="7" spans="1:25" x14ac:dyDescent="0.25">
      <c r="A7" s="46">
        <v>3</v>
      </c>
      <c r="B7">
        <v>62</v>
      </c>
      <c r="C7">
        <v>64</v>
      </c>
      <c r="D7">
        <v>67</v>
      </c>
      <c r="E7">
        <v>91</v>
      </c>
      <c r="F7">
        <v>65</v>
      </c>
      <c r="G7">
        <v>27</v>
      </c>
      <c r="H7">
        <v>88</v>
      </c>
      <c r="I7" s="3">
        <v>85</v>
      </c>
      <c r="J7">
        <v>65</v>
      </c>
      <c r="K7">
        <v>71</v>
      </c>
      <c r="L7">
        <v>80</v>
      </c>
      <c r="M7">
        <v>79</v>
      </c>
      <c r="N7">
        <v>80</v>
      </c>
      <c r="O7">
        <v>49</v>
      </c>
      <c r="P7">
        <v>66</v>
      </c>
      <c r="Q7" s="3">
        <v>74</v>
      </c>
      <c r="R7">
        <v>61</v>
      </c>
      <c r="S7">
        <v>53</v>
      </c>
      <c r="T7">
        <v>63</v>
      </c>
      <c r="U7">
        <v>65</v>
      </c>
      <c r="V7">
        <v>71</v>
      </c>
      <c r="W7">
        <v>69</v>
      </c>
      <c r="X7">
        <v>37</v>
      </c>
      <c r="Y7" s="3">
        <v>40</v>
      </c>
    </row>
    <row r="8" spans="1:25" x14ac:dyDescent="0.25">
      <c r="A8" s="46">
        <v>4</v>
      </c>
      <c r="B8">
        <v>97</v>
      </c>
      <c r="C8">
        <v>97</v>
      </c>
      <c r="D8">
        <v>78</v>
      </c>
      <c r="E8">
        <v>99</v>
      </c>
      <c r="F8">
        <v>98</v>
      </c>
      <c r="G8">
        <v>100</v>
      </c>
      <c r="H8">
        <v>99</v>
      </c>
      <c r="I8" s="3">
        <v>97</v>
      </c>
      <c r="J8">
        <v>98</v>
      </c>
      <c r="K8">
        <v>98</v>
      </c>
      <c r="L8">
        <v>98</v>
      </c>
      <c r="M8">
        <v>99</v>
      </c>
      <c r="N8">
        <v>98</v>
      </c>
      <c r="O8">
        <v>99</v>
      </c>
      <c r="P8">
        <v>97</v>
      </c>
      <c r="Q8" s="3">
        <v>94</v>
      </c>
      <c r="R8">
        <v>100</v>
      </c>
      <c r="S8">
        <v>98</v>
      </c>
      <c r="T8">
        <v>84</v>
      </c>
      <c r="U8">
        <v>56</v>
      </c>
      <c r="V8">
        <v>95</v>
      </c>
      <c r="W8">
        <v>98</v>
      </c>
      <c r="X8">
        <v>97</v>
      </c>
      <c r="Y8" s="3">
        <v>92</v>
      </c>
    </row>
    <row r="9" spans="1:25" x14ac:dyDescent="0.25">
      <c r="A9" s="46">
        <v>5</v>
      </c>
      <c r="B9">
        <v>78</v>
      </c>
      <c r="C9">
        <v>22</v>
      </c>
      <c r="D9">
        <v>89</v>
      </c>
      <c r="E9">
        <v>14</v>
      </c>
      <c r="F9">
        <v>80</v>
      </c>
      <c r="G9">
        <v>81</v>
      </c>
      <c r="H9">
        <v>82</v>
      </c>
      <c r="I9" s="3">
        <v>81</v>
      </c>
      <c r="J9">
        <v>55</v>
      </c>
      <c r="K9">
        <v>54</v>
      </c>
      <c r="L9">
        <v>49</v>
      </c>
      <c r="M9">
        <v>43</v>
      </c>
      <c r="N9">
        <v>50</v>
      </c>
      <c r="O9">
        <v>41</v>
      </c>
      <c r="P9">
        <v>67</v>
      </c>
      <c r="Q9" s="3">
        <v>37</v>
      </c>
      <c r="R9">
        <v>64</v>
      </c>
      <c r="S9">
        <v>31</v>
      </c>
      <c r="T9">
        <v>48</v>
      </c>
      <c r="U9">
        <v>15</v>
      </c>
      <c r="V9">
        <v>73</v>
      </c>
      <c r="W9">
        <v>27</v>
      </c>
      <c r="X9">
        <v>46</v>
      </c>
      <c r="Y9" s="3">
        <v>83</v>
      </c>
    </row>
    <row r="10" spans="1:25" x14ac:dyDescent="0.25">
      <c r="A10" s="46">
        <v>6</v>
      </c>
      <c r="B10">
        <v>69</v>
      </c>
      <c r="C10">
        <v>74</v>
      </c>
      <c r="D10">
        <v>82</v>
      </c>
      <c r="E10">
        <v>83</v>
      </c>
      <c r="F10">
        <v>90</v>
      </c>
      <c r="G10">
        <v>80</v>
      </c>
      <c r="H10">
        <v>90</v>
      </c>
      <c r="I10" s="3">
        <v>99</v>
      </c>
      <c r="J10">
        <v>86</v>
      </c>
      <c r="K10">
        <v>94</v>
      </c>
      <c r="L10">
        <v>80</v>
      </c>
      <c r="M10">
        <v>71</v>
      </c>
      <c r="N10">
        <v>94</v>
      </c>
      <c r="O10">
        <v>100</v>
      </c>
      <c r="P10">
        <v>100</v>
      </c>
      <c r="Q10" s="3">
        <v>98</v>
      </c>
      <c r="R10">
        <v>76</v>
      </c>
      <c r="S10">
        <v>85</v>
      </c>
      <c r="T10">
        <v>84</v>
      </c>
      <c r="U10">
        <v>84</v>
      </c>
      <c r="V10">
        <v>85</v>
      </c>
      <c r="W10">
        <v>100</v>
      </c>
      <c r="X10">
        <v>96</v>
      </c>
      <c r="Y10" s="3">
        <v>70</v>
      </c>
    </row>
    <row r="11" spans="1:25" x14ac:dyDescent="0.25">
      <c r="A11" s="46">
        <v>7</v>
      </c>
      <c r="B11">
        <v>70</v>
      </c>
      <c r="C11">
        <v>70</v>
      </c>
      <c r="D11">
        <v>77</v>
      </c>
      <c r="E11">
        <v>76</v>
      </c>
      <c r="F11">
        <v>75</v>
      </c>
      <c r="G11">
        <v>78</v>
      </c>
      <c r="H11">
        <v>85</v>
      </c>
      <c r="I11" s="3">
        <v>72</v>
      </c>
      <c r="J11">
        <v>68</v>
      </c>
      <c r="K11">
        <v>61</v>
      </c>
      <c r="L11">
        <v>90</v>
      </c>
      <c r="M11">
        <v>90</v>
      </c>
      <c r="N11">
        <v>82</v>
      </c>
      <c r="O11">
        <v>75</v>
      </c>
      <c r="P11">
        <v>75</v>
      </c>
      <c r="Q11" s="3">
        <v>81</v>
      </c>
      <c r="R11">
        <v>72</v>
      </c>
      <c r="S11">
        <v>43</v>
      </c>
      <c r="T11">
        <v>71</v>
      </c>
      <c r="U11">
        <v>77</v>
      </c>
      <c r="V11">
        <v>48</v>
      </c>
      <c r="W11">
        <v>73</v>
      </c>
      <c r="X11">
        <v>68</v>
      </c>
      <c r="Y11" s="3">
        <v>76</v>
      </c>
    </row>
    <row r="12" spans="1:25" x14ac:dyDescent="0.25">
      <c r="A12" s="46">
        <v>8</v>
      </c>
      <c r="B12">
        <v>69</v>
      </c>
      <c r="C12">
        <v>60</v>
      </c>
      <c r="D12">
        <v>65</v>
      </c>
      <c r="E12">
        <v>66</v>
      </c>
      <c r="F12">
        <v>69</v>
      </c>
      <c r="G12">
        <v>81</v>
      </c>
      <c r="H12">
        <v>80</v>
      </c>
      <c r="I12" s="3">
        <v>55</v>
      </c>
      <c r="J12">
        <v>69</v>
      </c>
      <c r="K12">
        <v>69</v>
      </c>
      <c r="L12">
        <v>64</v>
      </c>
      <c r="M12">
        <v>65</v>
      </c>
      <c r="N12">
        <v>72</v>
      </c>
      <c r="O12">
        <v>54</v>
      </c>
      <c r="P12">
        <v>61</v>
      </c>
      <c r="Q12" s="3">
        <v>59</v>
      </c>
      <c r="R12">
        <v>60</v>
      </c>
      <c r="S12">
        <v>59</v>
      </c>
      <c r="T12">
        <v>71</v>
      </c>
      <c r="U12">
        <v>71</v>
      </c>
      <c r="V12">
        <v>69</v>
      </c>
      <c r="W12">
        <v>69</v>
      </c>
      <c r="X12">
        <v>73</v>
      </c>
      <c r="Y12" s="3">
        <v>80</v>
      </c>
    </row>
    <row r="13" spans="1:25" x14ac:dyDescent="0.25">
      <c r="A13" s="46">
        <v>9</v>
      </c>
      <c r="B13">
        <v>44</v>
      </c>
      <c r="C13">
        <v>56</v>
      </c>
      <c r="D13">
        <v>51</v>
      </c>
      <c r="E13">
        <v>52</v>
      </c>
      <c r="F13">
        <v>53</v>
      </c>
      <c r="G13">
        <v>54</v>
      </c>
      <c r="H13">
        <v>73</v>
      </c>
      <c r="I13" s="3">
        <v>51</v>
      </c>
      <c r="J13">
        <v>82</v>
      </c>
      <c r="K13">
        <v>81</v>
      </c>
      <c r="L13">
        <v>19</v>
      </c>
      <c r="M13">
        <v>76</v>
      </c>
      <c r="N13">
        <v>65</v>
      </c>
      <c r="O13">
        <v>42</v>
      </c>
      <c r="P13">
        <v>73</v>
      </c>
      <c r="Q13" s="3">
        <v>46</v>
      </c>
      <c r="R13">
        <v>35</v>
      </c>
      <c r="S13">
        <v>22</v>
      </c>
      <c r="T13">
        <v>55</v>
      </c>
      <c r="U13">
        <v>52</v>
      </c>
      <c r="V13">
        <v>45</v>
      </c>
      <c r="W13">
        <v>66</v>
      </c>
      <c r="X13">
        <v>51</v>
      </c>
      <c r="Y13" s="3">
        <v>52</v>
      </c>
    </row>
    <row r="14" spans="1:25" x14ac:dyDescent="0.25">
      <c r="A14" s="46">
        <v>10</v>
      </c>
      <c r="B14">
        <v>31</v>
      </c>
      <c r="C14">
        <v>41</v>
      </c>
      <c r="D14">
        <v>48</v>
      </c>
      <c r="E14">
        <v>55</v>
      </c>
      <c r="F14">
        <v>46</v>
      </c>
      <c r="G14">
        <v>48</v>
      </c>
      <c r="H14">
        <v>47</v>
      </c>
      <c r="I14" s="3">
        <v>59</v>
      </c>
      <c r="J14">
        <v>78</v>
      </c>
      <c r="K14">
        <v>71</v>
      </c>
      <c r="L14">
        <v>65</v>
      </c>
      <c r="M14">
        <v>71</v>
      </c>
      <c r="N14">
        <v>75</v>
      </c>
      <c r="O14">
        <v>72</v>
      </c>
      <c r="P14">
        <v>69</v>
      </c>
      <c r="Q14" s="3">
        <v>61</v>
      </c>
      <c r="R14">
        <v>87</v>
      </c>
      <c r="S14">
        <v>80</v>
      </c>
      <c r="T14">
        <v>77</v>
      </c>
      <c r="U14">
        <v>77</v>
      </c>
      <c r="V14">
        <v>69</v>
      </c>
      <c r="W14">
        <v>77</v>
      </c>
      <c r="X14">
        <v>68</v>
      </c>
      <c r="Y14" s="3">
        <v>67</v>
      </c>
    </row>
    <row r="15" spans="1:25" x14ac:dyDescent="0.25">
      <c r="A15" s="46">
        <v>11</v>
      </c>
      <c r="B15">
        <v>70</v>
      </c>
      <c r="C15">
        <v>58</v>
      </c>
      <c r="D15">
        <v>51</v>
      </c>
      <c r="E15">
        <v>54</v>
      </c>
      <c r="F15">
        <v>53</v>
      </c>
      <c r="G15">
        <v>54</v>
      </c>
      <c r="H15">
        <v>52</v>
      </c>
      <c r="I15" s="3">
        <v>51</v>
      </c>
      <c r="J15">
        <v>67</v>
      </c>
      <c r="K15">
        <v>100</v>
      </c>
      <c r="L15">
        <v>75</v>
      </c>
      <c r="M15">
        <v>76</v>
      </c>
      <c r="N15">
        <v>69</v>
      </c>
      <c r="O15">
        <v>73</v>
      </c>
      <c r="P15">
        <v>71</v>
      </c>
      <c r="Q15" s="3">
        <v>61</v>
      </c>
      <c r="R15">
        <v>79</v>
      </c>
      <c r="S15">
        <v>79</v>
      </c>
      <c r="T15">
        <v>73</v>
      </c>
      <c r="U15">
        <v>76</v>
      </c>
      <c r="V15">
        <v>88</v>
      </c>
      <c r="W15">
        <v>82</v>
      </c>
      <c r="X15">
        <v>93</v>
      </c>
      <c r="Y15" s="3">
        <v>100</v>
      </c>
    </row>
    <row r="16" spans="1:25" x14ac:dyDescent="0.25">
      <c r="A16" s="46">
        <v>12</v>
      </c>
      <c r="B16">
        <v>56</v>
      </c>
      <c r="C16">
        <v>58</v>
      </c>
      <c r="D16">
        <v>61</v>
      </c>
      <c r="E16">
        <v>61</v>
      </c>
      <c r="F16">
        <v>60</v>
      </c>
      <c r="G16">
        <v>59</v>
      </c>
      <c r="H16">
        <v>77</v>
      </c>
      <c r="I16" s="3">
        <v>87</v>
      </c>
      <c r="J16">
        <v>55</v>
      </c>
      <c r="K16">
        <v>69</v>
      </c>
      <c r="L16">
        <v>62</v>
      </c>
      <c r="M16">
        <v>54</v>
      </c>
      <c r="N16">
        <v>65</v>
      </c>
      <c r="O16">
        <v>51</v>
      </c>
      <c r="P16">
        <v>71</v>
      </c>
      <c r="Q16" s="3">
        <v>63</v>
      </c>
      <c r="R16">
        <v>63</v>
      </c>
      <c r="S16">
        <v>61</v>
      </c>
      <c r="T16">
        <v>66</v>
      </c>
      <c r="U16">
        <v>65</v>
      </c>
      <c r="V16">
        <v>56</v>
      </c>
      <c r="W16">
        <v>49</v>
      </c>
      <c r="X16">
        <v>55</v>
      </c>
      <c r="Y16" s="3">
        <v>71</v>
      </c>
    </row>
    <row r="17" spans="1:25" x14ac:dyDescent="0.25">
      <c r="A17" s="46">
        <v>13</v>
      </c>
      <c r="B17">
        <v>47</v>
      </c>
      <c r="C17">
        <v>45</v>
      </c>
      <c r="D17">
        <v>41</v>
      </c>
      <c r="E17">
        <v>46</v>
      </c>
      <c r="F17">
        <v>44</v>
      </c>
      <c r="G17">
        <v>47</v>
      </c>
      <c r="H17">
        <v>61</v>
      </c>
      <c r="I17" s="3">
        <v>65</v>
      </c>
      <c r="J17">
        <v>36</v>
      </c>
      <c r="K17">
        <v>43</v>
      </c>
      <c r="L17">
        <v>30</v>
      </c>
      <c r="M17">
        <v>50</v>
      </c>
      <c r="N17">
        <v>39</v>
      </c>
      <c r="O17">
        <v>31</v>
      </c>
      <c r="P17">
        <v>73</v>
      </c>
      <c r="Q17" s="3">
        <v>35</v>
      </c>
      <c r="R17">
        <v>52</v>
      </c>
      <c r="S17">
        <v>50</v>
      </c>
      <c r="T17">
        <v>44</v>
      </c>
      <c r="U17">
        <v>44</v>
      </c>
      <c r="V17">
        <v>45</v>
      </c>
      <c r="W17">
        <v>47</v>
      </c>
      <c r="X17">
        <v>46</v>
      </c>
      <c r="Y17" s="3">
        <v>61</v>
      </c>
    </row>
    <row r="18" spans="1:25" x14ac:dyDescent="0.25">
      <c r="A18" s="70">
        <v>14</v>
      </c>
      <c r="B18" s="14">
        <v>76</v>
      </c>
      <c r="C18" s="14">
        <v>76</v>
      </c>
      <c r="D18" s="14">
        <v>73</v>
      </c>
      <c r="E18" s="14">
        <v>75</v>
      </c>
      <c r="F18" s="14">
        <v>78</v>
      </c>
      <c r="G18" s="14">
        <v>81</v>
      </c>
      <c r="H18" s="14">
        <v>76</v>
      </c>
      <c r="I18" s="15">
        <v>68</v>
      </c>
      <c r="J18" s="14">
        <v>77</v>
      </c>
      <c r="K18" s="14">
        <v>78</v>
      </c>
      <c r="L18" s="14">
        <v>75</v>
      </c>
      <c r="M18" s="14">
        <v>74</v>
      </c>
      <c r="N18" s="14">
        <v>74</v>
      </c>
      <c r="O18" s="14">
        <v>73</v>
      </c>
      <c r="P18" s="14">
        <v>75</v>
      </c>
      <c r="Q18" s="15">
        <v>79</v>
      </c>
      <c r="R18" s="14">
        <v>73</v>
      </c>
      <c r="S18" s="14">
        <v>78</v>
      </c>
      <c r="T18" s="14">
        <v>73</v>
      </c>
      <c r="U18" s="14">
        <v>73</v>
      </c>
      <c r="V18" s="14">
        <v>61</v>
      </c>
      <c r="W18" s="14">
        <v>57</v>
      </c>
      <c r="X18" s="14">
        <v>78</v>
      </c>
      <c r="Y18" s="15">
        <v>81</v>
      </c>
    </row>
    <row r="19" spans="1:25" x14ac:dyDescent="0.25">
      <c r="A19" s="46" t="s">
        <v>69</v>
      </c>
      <c r="B19" s="11">
        <f>AVERAGE(B5:B18)</f>
        <v>66.928571428571431</v>
      </c>
      <c r="C19" s="11">
        <f t="shared" ref="C19:Y19" si="0">AVERAGE(C5:C18)</f>
        <v>63.785714285714285</v>
      </c>
      <c r="D19" s="11">
        <f t="shared" si="0"/>
        <v>68.928571428571431</v>
      </c>
      <c r="E19" s="11">
        <f t="shared" si="0"/>
        <v>68.285714285714292</v>
      </c>
      <c r="F19" s="11">
        <f t="shared" si="0"/>
        <v>71.214285714285708</v>
      </c>
      <c r="G19" s="11">
        <f t="shared" si="0"/>
        <v>70.071428571428569</v>
      </c>
      <c r="H19" s="11">
        <f t="shared" si="0"/>
        <v>78.928571428571431</v>
      </c>
      <c r="I19" s="34">
        <f t="shared" si="0"/>
        <v>75.285714285714292</v>
      </c>
      <c r="J19" s="11">
        <f t="shared" si="0"/>
        <v>71.785714285714292</v>
      </c>
      <c r="K19" s="11">
        <f t="shared" si="0"/>
        <v>76.928571428571431</v>
      </c>
      <c r="L19" s="11">
        <f>AVERAGE(L5:L18)</f>
        <v>70.071428571428569</v>
      </c>
      <c r="M19" s="11">
        <f t="shared" si="0"/>
        <v>74.785714285714292</v>
      </c>
      <c r="N19" s="11">
        <f t="shared" si="0"/>
        <v>75.571428571428569</v>
      </c>
      <c r="O19" s="11">
        <f t="shared" si="0"/>
        <v>68.5</v>
      </c>
      <c r="P19" s="11">
        <f t="shared" si="0"/>
        <v>78.214285714285708</v>
      </c>
      <c r="Q19" s="34">
        <f t="shared" si="0"/>
        <v>70.071428571428569</v>
      </c>
      <c r="R19" s="11">
        <f t="shared" si="0"/>
        <v>67.928571428571431</v>
      </c>
      <c r="S19" s="11">
        <f t="shared" si="0"/>
        <v>61.571428571428569</v>
      </c>
      <c r="T19" s="11">
        <f t="shared" si="0"/>
        <v>63.714285714285715</v>
      </c>
      <c r="U19" s="11">
        <f>AVERAGE(U5:U18)</f>
        <v>62.857142857142854</v>
      </c>
      <c r="V19" s="11">
        <f t="shared" si="0"/>
        <v>67</v>
      </c>
      <c r="W19" s="11">
        <f t="shared" si="0"/>
        <v>65</v>
      </c>
      <c r="X19" s="11">
        <f t="shared" si="0"/>
        <v>69.5</v>
      </c>
      <c r="Y19" s="34">
        <f t="shared" si="0"/>
        <v>75</v>
      </c>
    </row>
    <row r="20" spans="1:25" ht="15.75" thickBot="1" x14ac:dyDescent="0.3">
      <c r="A20" s="47" t="s">
        <v>42</v>
      </c>
      <c r="B20" s="48">
        <f>_xlfn.STDEV.S(B5:B18)</f>
        <v>17.817296202175122</v>
      </c>
      <c r="C20" s="48">
        <f t="shared" ref="C20:Y20" si="1">_xlfn.STDEV.S(C5:C18)</f>
        <v>20.134847600915386</v>
      </c>
      <c r="D20" s="48">
        <f t="shared" si="1"/>
        <v>16.772065996835252</v>
      </c>
      <c r="E20" s="48">
        <f t="shared" si="1"/>
        <v>23.344999699914567</v>
      </c>
      <c r="F20" s="48">
        <f t="shared" si="1"/>
        <v>18.43148882265837</v>
      </c>
      <c r="G20" s="48">
        <f t="shared" si="1"/>
        <v>21.899997491093227</v>
      </c>
      <c r="H20" s="48">
        <f t="shared" si="1"/>
        <v>16.339966508365464</v>
      </c>
      <c r="I20" s="48">
        <f t="shared" si="1"/>
        <v>17.499136556407016</v>
      </c>
      <c r="J20" s="48">
        <f t="shared" si="1"/>
        <v>16.072808243588455</v>
      </c>
      <c r="K20" s="48">
        <f t="shared" si="1"/>
        <v>17.639397712176887</v>
      </c>
      <c r="L20" s="48">
        <f t="shared" si="1"/>
        <v>24.275547322402378</v>
      </c>
      <c r="M20" s="48">
        <f t="shared" si="1"/>
        <v>18.064749232556899</v>
      </c>
      <c r="N20" s="48">
        <f t="shared" si="1"/>
        <v>17.870105185495099</v>
      </c>
      <c r="O20" s="48">
        <f t="shared" si="1"/>
        <v>24.339742745622374</v>
      </c>
      <c r="P20" s="48">
        <f t="shared" si="1"/>
        <v>13.84073459271343</v>
      </c>
      <c r="Q20" s="48">
        <f t="shared" si="1"/>
        <v>21.889457545776487</v>
      </c>
      <c r="R20" s="48">
        <f t="shared" si="1"/>
        <v>16.675473863474725</v>
      </c>
      <c r="S20" s="48">
        <f t="shared" si="1"/>
        <v>21.471678253759464</v>
      </c>
      <c r="T20" s="48">
        <f t="shared" si="1"/>
        <v>15.803741384819036</v>
      </c>
      <c r="U20" s="48">
        <f t="shared" si="1"/>
        <v>18.037811324066929</v>
      </c>
      <c r="V20" s="48">
        <f t="shared" si="1"/>
        <v>15.787044347526527</v>
      </c>
      <c r="W20" s="48">
        <f t="shared" si="1"/>
        <v>20.62112434448639</v>
      </c>
      <c r="X20" s="48">
        <f t="shared" si="1"/>
        <v>19.952828987774758</v>
      </c>
      <c r="Y20" s="48">
        <f t="shared" si="1"/>
        <v>16.733200530681511</v>
      </c>
    </row>
  </sheetData>
  <mergeCells count="3">
    <mergeCell ref="B3:I3"/>
    <mergeCell ref="J3:Q3"/>
    <mergeCell ref="R3:Y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86</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70" t="s">
        <v>10</v>
      </c>
      <c r="B4" s="92">
        <v>0</v>
      </c>
      <c r="C4" s="92">
        <v>10</v>
      </c>
      <c r="D4" s="92">
        <v>30</v>
      </c>
      <c r="E4" s="92">
        <v>60</v>
      </c>
      <c r="F4" s="92">
        <v>120</v>
      </c>
      <c r="G4" s="92">
        <v>195</v>
      </c>
      <c r="H4" s="92">
        <v>215</v>
      </c>
      <c r="I4" s="93">
        <v>275</v>
      </c>
      <c r="J4" s="92">
        <v>0</v>
      </c>
      <c r="K4" s="92">
        <v>10</v>
      </c>
      <c r="L4" s="92">
        <v>30</v>
      </c>
      <c r="M4" s="92">
        <v>60</v>
      </c>
      <c r="N4" s="92">
        <v>120</v>
      </c>
      <c r="O4" s="92">
        <v>195</v>
      </c>
      <c r="P4" s="92">
        <v>215</v>
      </c>
      <c r="Q4" s="93">
        <v>275</v>
      </c>
      <c r="R4" s="92">
        <v>0</v>
      </c>
      <c r="S4" s="92">
        <v>10</v>
      </c>
      <c r="T4" s="92">
        <v>30</v>
      </c>
      <c r="U4" s="92">
        <v>60</v>
      </c>
      <c r="V4" s="92">
        <v>120</v>
      </c>
      <c r="W4" s="92">
        <v>195</v>
      </c>
      <c r="X4" s="92">
        <v>215</v>
      </c>
      <c r="Y4" s="93">
        <v>275</v>
      </c>
    </row>
    <row r="5" spans="1:25" x14ac:dyDescent="0.25">
      <c r="A5" s="46">
        <v>1</v>
      </c>
      <c r="B5">
        <v>91</v>
      </c>
      <c r="C5">
        <v>95</v>
      </c>
      <c r="D5">
        <v>78</v>
      </c>
      <c r="E5">
        <v>91</v>
      </c>
      <c r="F5">
        <v>97</v>
      </c>
      <c r="G5">
        <v>100</v>
      </c>
      <c r="H5">
        <v>0</v>
      </c>
      <c r="I5" s="3">
        <v>36</v>
      </c>
      <c r="J5">
        <v>84</v>
      </c>
      <c r="K5">
        <v>11</v>
      </c>
      <c r="L5">
        <v>44</v>
      </c>
      <c r="M5">
        <v>71</v>
      </c>
      <c r="N5">
        <v>71</v>
      </c>
      <c r="O5">
        <v>70</v>
      </c>
      <c r="P5">
        <v>7</v>
      </c>
      <c r="Q5" s="3">
        <v>49</v>
      </c>
      <c r="R5">
        <v>76</v>
      </c>
      <c r="S5">
        <v>79</v>
      </c>
      <c r="T5">
        <v>76</v>
      </c>
      <c r="U5">
        <v>64</v>
      </c>
      <c r="V5">
        <v>68</v>
      </c>
      <c r="W5">
        <v>73</v>
      </c>
      <c r="X5">
        <v>5</v>
      </c>
      <c r="Y5" s="3">
        <v>47</v>
      </c>
    </row>
    <row r="6" spans="1:25" x14ac:dyDescent="0.25">
      <c r="A6" s="46">
        <v>2</v>
      </c>
      <c r="B6">
        <v>94</v>
      </c>
      <c r="C6">
        <v>77</v>
      </c>
      <c r="D6">
        <v>70</v>
      </c>
      <c r="E6">
        <v>81</v>
      </c>
      <c r="F6">
        <v>85</v>
      </c>
      <c r="G6">
        <v>95</v>
      </c>
      <c r="H6">
        <v>3</v>
      </c>
      <c r="I6" s="3">
        <v>4</v>
      </c>
      <c r="J6">
        <v>75</v>
      </c>
      <c r="K6">
        <v>8</v>
      </c>
      <c r="L6">
        <v>11</v>
      </c>
      <c r="M6">
        <v>9</v>
      </c>
      <c r="N6">
        <v>29</v>
      </c>
      <c r="O6">
        <v>68</v>
      </c>
      <c r="P6">
        <v>1</v>
      </c>
      <c r="Q6" s="3">
        <v>20</v>
      </c>
      <c r="R6">
        <v>92</v>
      </c>
      <c r="S6">
        <v>97</v>
      </c>
      <c r="T6">
        <v>91</v>
      </c>
      <c r="U6">
        <v>89</v>
      </c>
      <c r="V6">
        <v>100</v>
      </c>
      <c r="W6">
        <v>100</v>
      </c>
      <c r="X6">
        <v>2</v>
      </c>
      <c r="Y6" s="3">
        <v>0</v>
      </c>
    </row>
    <row r="7" spans="1:25" x14ac:dyDescent="0.25">
      <c r="A7" s="46">
        <v>3</v>
      </c>
      <c r="B7">
        <v>36</v>
      </c>
      <c r="C7">
        <v>36</v>
      </c>
      <c r="D7">
        <v>66</v>
      </c>
      <c r="E7">
        <v>82</v>
      </c>
      <c r="F7">
        <v>94</v>
      </c>
      <c r="G7">
        <v>99</v>
      </c>
      <c r="H7">
        <v>10</v>
      </c>
      <c r="I7" s="3">
        <v>25</v>
      </c>
      <c r="J7">
        <v>71</v>
      </c>
      <c r="K7">
        <v>32</v>
      </c>
      <c r="L7">
        <v>56</v>
      </c>
      <c r="M7">
        <v>48</v>
      </c>
      <c r="N7">
        <v>67</v>
      </c>
      <c r="O7">
        <v>86</v>
      </c>
      <c r="P7">
        <v>11</v>
      </c>
      <c r="Q7" s="3">
        <v>14</v>
      </c>
      <c r="R7">
        <v>82</v>
      </c>
      <c r="S7">
        <v>75</v>
      </c>
      <c r="T7">
        <v>82</v>
      </c>
      <c r="U7">
        <v>83</v>
      </c>
      <c r="V7">
        <v>97</v>
      </c>
      <c r="W7">
        <v>98</v>
      </c>
      <c r="X7">
        <v>3</v>
      </c>
      <c r="Y7" s="3">
        <v>14</v>
      </c>
    </row>
    <row r="8" spans="1:25" x14ac:dyDescent="0.25">
      <c r="A8" s="46">
        <v>4</v>
      </c>
      <c r="B8">
        <v>97</v>
      </c>
      <c r="C8">
        <v>30</v>
      </c>
      <c r="D8">
        <v>50</v>
      </c>
      <c r="E8">
        <v>68</v>
      </c>
      <c r="F8">
        <v>87</v>
      </c>
      <c r="G8">
        <v>100</v>
      </c>
      <c r="H8">
        <v>21</v>
      </c>
      <c r="I8" s="3">
        <v>64</v>
      </c>
      <c r="J8">
        <v>98</v>
      </c>
      <c r="K8">
        <v>49</v>
      </c>
      <c r="L8">
        <v>56</v>
      </c>
      <c r="M8">
        <v>84</v>
      </c>
      <c r="N8">
        <v>70</v>
      </c>
      <c r="O8">
        <v>99</v>
      </c>
      <c r="P8">
        <v>8</v>
      </c>
      <c r="Q8" s="3">
        <v>51</v>
      </c>
      <c r="R8">
        <v>100</v>
      </c>
      <c r="S8">
        <v>98</v>
      </c>
      <c r="T8">
        <v>98</v>
      </c>
      <c r="U8">
        <v>98</v>
      </c>
      <c r="V8">
        <v>98</v>
      </c>
      <c r="W8">
        <v>100</v>
      </c>
      <c r="X8">
        <v>9</v>
      </c>
      <c r="Y8" s="3">
        <v>27</v>
      </c>
    </row>
    <row r="9" spans="1:25" x14ac:dyDescent="0.25">
      <c r="A9" s="46">
        <v>5</v>
      </c>
      <c r="B9">
        <v>70</v>
      </c>
      <c r="C9">
        <v>24</v>
      </c>
      <c r="D9">
        <v>22</v>
      </c>
      <c r="E9">
        <v>29</v>
      </c>
      <c r="F9">
        <v>66</v>
      </c>
      <c r="G9">
        <v>70</v>
      </c>
      <c r="H9">
        <v>9</v>
      </c>
      <c r="I9" s="3">
        <v>26</v>
      </c>
      <c r="J9">
        <v>59</v>
      </c>
      <c r="K9">
        <v>12</v>
      </c>
      <c r="L9">
        <v>19</v>
      </c>
      <c r="M9">
        <v>25</v>
      </c>
      <c r="N9">
        <v>71</v>
      </c>
      <c r="O9">
        <v>63</v>
      </c>
      <c r="P9">
        <v>19</v>
      </c>
      <c r="Q9" s="3">
        <v>38</v>
      </c>
      <c r="R9">
        <v>84</v>
      </c>
      <c r="S9">
        <v>88</v>
      </c>
      <c r="T9">
        <v>87</v>
      </c>
      <c r="U9">
        <v>92</v>
      </c>
      <c r="V9">
        <v>91</v>
      </c>
      <c r="W9">
        <v>65</v>
      </c>
      <c r="X9">
        <v>4</v>
      </c>
      <c r="Y9" s="3">
        <v>55</v>
      </c>
    </row>
    <row r="10" spans="1:25" x14ac:dyDescent="0.25">
      <c r="A10" s="46">
        <v>6</v>
      </c>
      <c r="B10">
        <v>65</v>
      </c>
      <c r="C10">
        <v>26</v>
      </c>
      <c r="D10">
        <v>42</v>
      </c>
      <c r="E10">
        <v>52</v>
      </c>
      <c r="F10">
        <v>65</v>
      </c>
      <c r="G10">
        <v>63</v>
      </c>
      <c r="H10">
        <v>9</v>
      </c>
      <c r="I10" s="3">
        <v>16</v>
      </c>
      <c r="J10">
        <v>36</v>
      </c>
      <c r="K10">
        <v>14</v>
      </c>
      <c r="L10">
        <v>19</v>
      </c>
      <c r="M10">
        <v>22</v>
      </c>
      <c r="N10">
        <v>40</v>
      </c>
      <c r="O10">
        <v>50</v>
      </c>
      <c r="P10">
        <v>22</v>
      </c>
      <c r="Q10" s="3">
        <v>53</v>
      </c>
      <c r="R10">
        <v>28</v>
      </c>
      <c r="S10">
        <v>46</v>
      </c>
      <c r="T10">
        <v>48</v>
      </c>
      <c r="U10">
        <v>70</v>
      </c>
      <c r="V10">
        <v>73</v>
      </c>
      <c r="W10">
        <v>57</v>
      </c>
      <c r="X10">
        <v>4</v>
      </c>
      <c r="Y10" s="3">
        <v>21</v>
      </c>
    </row>
    <row r="11" spans="1:25" x14ac:dyDescent="0.25">
      <c r="A11" s="46">
        <v>7</v>
      </c>
      <c r="B11">
        <v>70</v>
      </c>
      <c r="C11">
        <v>54</v>
      </c>
      <c r="D11">
        <v>66</v>
      </c>
      <c r="E11">
        <v>63</v>
      </c>
      <c r="F11">
        <v>75</v>
      </c>
      <c r="G11">
        <v>81</v>
      </c>
      <c r="H11">
        <v>17</v>
      </c>
      <c r="I11" s="3">
        <v>67</v>
      </c>
      <c r="J11">
        <v>66</v>
      </c>
      <c r="K11">
        <v>12</v>
      </c>
      <c r="L11">
        <v>24</v>
      </c>
      <c r="M11">
        <v>64</v>
      </c>
      <c r="N11">
        <v>37</v>
      </c>
      <c r="O11">
        <v>76</v>
      </c>
      <c r="P11">
        <v>16</v>
      </c>
      <c r="Q11" s="3">
        <v>71</v>
      </c>
      <c r="R11">
        <v>79</v>
      </c>
      <c r="S11">
        <v>75</v>
      </c>
      <c r="T11">
        <v>75</v>
      </c>
      <c r="U11">
        <v>79</v>
      </c>
      <c r="V11">
        <v>83</v>
      </c>
      <c r="W11">
        <v>65</v>
      </c>
      <c r="X11">
        <v>18</v>
      </c>
      <c r="Y11" s="3">
        <v>65</v>
      </c>
    </row>
    <row r="12" spans="1:25" x14ac:dyDescent="0.25">
      <c r="A12" s="46">
        <v>8</v>
      </c>
      <c r="B12">
        <v>68</v>
      </c>
      <c r="C12">
        <v>45</v>
      </c>
      <c r="D12">
        <v>58</v>
      </c>
      <c r="E12">
        <v>43</v>
      </c>
      <c r="F12">
        <v>71</v>
      </c>
      <c r="G12">
        <v>78</v>
      </c>
      <c r="H12">
        <v>34</v>
      </c>
      <c r="I12" s="3">
        <v>57</v>
      </c>
      <c r="J12">
        <v>76</v>
      </c>
      <c r="K12">
        <v>26</v>
      </c>
      <c r="L12">
        <v>24</v>
      </c>
      <c r="M12">
        <v>48</v>
      </c>
      <c r="N12">
        <v>69</v>
      </c>
      <c r="O12">
        <v>82</v>
      </c>
      <c r="P12">
        <v>31</v>
      </c>
      <c r="Q12" s="3">
        <v>39</v>
      </c>
      <c r="R12">
        <v>79</v>
      </c>
      <c r="S12">
        <v>54</v>
      </c>
      <c r="T12">
        <v>63</v>
      </c>
      <c r="U12">
        <v>71</v>
      </c>
      <c r="V12">
        <v>85</v>
      </c>
      <c r="W12">
        <v>88</v>
      </c>
      <c r="X12">
        <v>35</v>
      </c>
      <c r="Y12" s="3">
        <v>37</v>
      </c>
    </row>
    <row r="13" spans="1:25" x14ac:dyDescent="0.25">
      <c r="A13" s="46">
        <v>9</v>
      </c>
      <c r="B13">
        <v>74</v>
      </c>
      <c r="C13">
        <v>9</v>
      </c>
      <c r="D13">
        <v>6</v>
      </c>
      <c r="E13">
        <v>10</v>
      </c>
      <c r="F13">
        <v>28</v>
      </c>
      <c r="G13">
        <v>68</v>
      </c>
      <c r="H13">
        <v>12</v>
      </c>
      <c r="I13" s="3">
        <v>19</v>
      </c>
      <c r="J13">
        <v>63</v>
      </c>
      <c r="K13">
        <v>15</v>
      </c>
      <c r="L13">
        <v>73</v>
      </c>
      <c r="M13">
        <v>32</v>
      </c>
      <c r="N13">
        <v>58</v>
      </c>
      <c r="O13">
        <v>85</v>
      </c>
      <c r="P13">
        <v>17</v>
      </c>
      <c r="Q13" s="3">
        <v>55</v>
      </c>
      <c r="R13">
        <v>85</v>
      </c>
      <c r="S13">
        <v>93</v>
      </c>
      <c r="T13">
        <v>78</v>
      </c>
      <c r="U13">
        <v>88</v>
      </c>
      <c r="V13">
        <v>93</v>
      </c>
      <c r="W13">
        <v>94</v>
      </c>
      <c r="X13">
        <v>15</v>
      </c>
      <c r="Y13" s="3">
        <v>23</v>
      </c>
    </row>
    <row r="14" spans="1:25" x14ac:dyDescent="0.25">
      <c r="A14" s="46">
        <v>10</v>
      </c>
      <c r="B14">
        <v>87</v>
      </c>
      <c r="C14">
        <v>27</v>
      </c>
      <c r="D14">
        <v>41</v>
      </c>
      <c r="E14">
        <v>60</v>
      </c>
      <c r="F14">
        <v>54</v>
      </c>
      <c r="G14">
        <v>72</v>
      </c>
      <c r="H14">
        <v>4</v>
      </c>
      <c r="I14" s="3">
        <v>33</v>
      </c>
      <c r="J14">
        <v>75</v>
      </c>
      <c r="K14">
        <v>9</v>
      </c>
      <c r="L14">
        <v>49</v>
      </c>
      <c r="M14">
        <v>47</v>
      </c>
      <c r="N14">
        <v>50</v>
      </c>
      <c r="O14">
        <v>59</v>
      </c>
      <c r="P14">
        <v>26</v>
      </c>
      <c r="Q14" s="3">
        <v>39</v>
      </c>
      <c r="R14">
        <v>77</v>
      </c>
      <c r="S14">
        <v>54</v>
      </c>
      <c r="T14">
        <v>76</v>
      </c>
      <c r="U14">
        <v>81</v>
      </c>
      <c r="V14">
        <v>87</v>
      </c>
      <c r="W14">
        <v>60</v>
      </c>
      <c r="X14">
        <v>14</v>
      </c>
      <c r="Y14" s="3">
        <v>37</v>
      </c>
    </row>
    <row r="15" spans="1:25" x14ac:dyDescent="0.25">
      <c r="A15" s="46">
        <v>11</v>
      </c>
      <c r="B15">
        <v>84</v>
      </c>
      <c r="C15">
        <v>20</v>
      </c>
      <c r="D15">
        <v>29</v>
      </c>
      <c r="E15">
        <v>26</v>
      </c>
      <c r="F15">
        <v>35</v>
      </c>
      <c r="G15">
        <v>59</v>
      </c>
      <c r="H15">
        <v>16</v>
      </c>
      <c r="I15" s="3">
        <v>21</v>
      </c>
      <c r="J15">
        <v>73</v>
      </c>
      <c r="K15">
        <v>21</v>
      </c>
      <c r="L15">
        <v>34</v>
      </c>
      <c r="M15">
        <v>50</v>
      </c>
      <c r="N15">
        <v>63</v>
      </c>
      <c r="O15">
        <v>77</v>
      </c>
      <c r="P15">
        <v>22</v>
      </c>
      <c r="Q15" s="3">
        <v>40</v>
      </c>
      <c r="R15">
        <v>66</v>
      </c>
      <c r="S15">
        <v>60</v>
      </c>
      <c r="T15">
        <v>53</v>
      </c>
      <c r="U15">
        <v>86</v>
      </c>
      <c r="V15">
        <v>91</v>
      </c>
      <c r="W15">
        <v>85</v>
      </c>
      <c r="X15">
        <v>11</v>
      </c>
      <c r="Y15" s="3">
        <v>25</v>
      </c>
    </row>
    <row r="16" spans="1:25" x14ac:dyDescent="0.25">
      <c r="A16" s="46">
        <v>12</v>
      </c>
      <c r="B16">
        <v>67</v>
      </c>
      <c r="C16">
        <v>44</v>
      </c>
      <c r="D16">
        <v>50</v>
      </c>
      <c r="E16">
        <v>67</v>
      </c>
      <c r="F16">
        <v>77</v>
      </c>
      <c r="G16">
        <v>82</v>
      </c>
      <c r="H16">
        <v>6</v>
      </c>
      <c r="I16" s="3">
        <v>22</v>
      </c>
      <c r="J16">
        <v>60</v>
      </c>
      <c r="K16">
        <v>39</v>
      </c>
      <c r="L16">
        <v>64</v>
      </c>
      <c r="M16">
        <v>50</v>
      </c>
      <c r="N16">
        <v>70</v>
      </c>
      <c r="O16">
        <v>78</v>
      </c>
      <c r="P16">
        <v>2</v>
      </c>
      <c r="Q16" s="3">
        <v>29</v>
      </c>
      <c r="R16">
        <v>64</v>
      </c>
      <c r="S16">
        <v>64</v>
      </c>
      <c r="T16">
        <v>74</v>
      </c>
      <c r="U16">
        <v>80</v>
      </c>
      <c r="V16">
        <v>90</v>
      </c>
      <c r="W16">
        <v>80</v>
      </c>
      <c r="X16">
        <v>6</v>
      </c>
      <c r="Y16" s="3">
        <v>37</v>
      </c>
    </row>
    <row r="17" spans="1:25" x14ac:dyDescent="0.25">
      <c r="A17" s="46">
        <v>13</v>
      </c>
      <c r="B17">
        <v>75</v>
      </c>
      <c r="C17">
        <v>73</v>
      </c>
      <c r="D17">
        <v>72</v>
      </c>
      <c r="E17">
        <v>73</v>
      </c>
      <c r="F17">
        <v>79</v>
      </c>
      <c r="G17">
        <v>85</v>
      </c>
      <c r="H17">
        <v>5</v>
      </c>
      <c r="I17" s="3">
        <v>17</v>
      </c>
      <c r="J17">
        <v>82</v>
      </c>
      <c r="K17">
        <v>23</v>
      </c>
      <c r="L17">
        <v>32</v>
      </c>
      <c r="M17">
        <v>39</v>
      </c>
      <c r="N17">
        <v>64</v>
      </c>
      <c r="O17">
        <v>89</v>
      </c>
      <c r="P17">
        <v>5</v>
      </c>
      <c r="Q17" s="3">
        <v>17</v>
      </c>
      <c r="R17">
        <v>80</v>
      </c>
      <c r="S17">
        <v>80</v>
      </c>
      <c r="T17">
        <v>79</v>
      </c>
      <c r="U17">
        <v>84</v>
      </c>
      <c r="V17">
        <v>89</v>
      </c>
      <c r="W17">
        <v>87</v>
      </c>
      <c r="X17">
        <v>2</v>
      </c>
      <c r="Y17" s="3">
        <v>29</v>
      </c>
    </row>
    <row r="18" spans="1:25" x14ac:dyDescent="0.25">
      <c r="A18" s="70">
        <v>14</v>
      </c>
      <c r="B18" s="14">
        <v>75</v>
      </c>
      <c r="C18" s="14">
        <v>71</v>
      </c>
      <c r="D18" s="14">
        <v>66</v>
      </c>
      <c r="E18" s="14">
        <v>71</v>
      </c>
      <c r="F18" s="14">
        <v>77</v>
      </c>
      <c r="G18" s="14">
        <v>71</v>
      </c>
      <c r="H18" s="14">
        <v>12</v>
      </c>
      <c r="I18" s="15">
        <v>63</v>
      </c>
      <c r="J18" s="14">
        <v>85</v>
      </c>
      <c r="K18" s="14">
        <v>57</v>
      </c>
      <c r="L18" s="14">
        <v>41</v>
      </c>
      <c r="M18" s="14">
        <v>49</v>
      </c>
      <c r="N18" s="14">
        <v>39</v>
      </c>
      <c r="O18" s="14">
        <v>57</v>
      </c>
      <c r="P18" s="14">
        <v>23</v>
      </c>
      <c r="Q18" s="15">
        <v>37</v>
      </c>
      <c r="R18" s="14">
        <v>77</v>
      </c>
      <c r="S18" s="14">
        <v>83</v>
      </c>
      <c r="T18" s="14">
        <v>86</v>
      </c>
      <c r="U18" s="14">
        <v>88</v>
      </c>
      <c r="V18" s="14">
        <v>87</v>
      </c>
      <c r="W18" s="14">
        <v>92</v>
      </c>
      <c r="X18" s="14">
        <v>8</v>
      </c>
      <c r="Y18" s="15">
        <v>19</v>
      </c>
    </row>
    <row r="19" spans="1:25" x14ac:dyDescent="0.25">
      <c r="A19" s="46" t="s">
        <v>69</v>
      </c>
      <c r="B19" s="11">
        <f>AVERAGE(B5:B18)</f>
        <v>75.214285714285708</v>
      </c>
      <c r="C19" s="11">
        <f t="shared" ref="C19:Y19" si="0">AVERAGE(C5:C18)</f>
        <v>45.071428571428569</v>
      </c>
      <c r="D19" s="11">
        <f t="shared" si="0"/>
        <v>51.142857142857146</v>
      </c>
      <c r="E19" s="11">
        <f t="shared" si="0"/>
        <v>58.285714285714285</v>
      </c>
      <c r="F19" s="11">
        <f t="shared" si="0"/>
        <v>70.714285714285708</v>
      </c>
      <c r="G19" s="11">
        <f t="shared" si="0"/>
        <v>80.214285714285708</v>
      </c>
      <c r="H19" s="11">
        <f t="shared" si="0"/>
        <v>11.285714285714286</v>
      </c>
      <c r="I19" s="34">
        <f t="shared" si="0"/>
        <v>33.571428571428569</v>
      </c>
      <c r="J19" s="11">
        <f t="shared" si="0"/>
        <v>71.642857142857139</v>
      </c>
      <c r="K19" s="11">
        <f t="shared" si="0"/>
        <v>23.428571428571427</v>
      </c>
      <c r="L19" s="11">
        <f t="shared" si="0"/>
        <v>39</v>
      </c>
      <c r="M19" s="11">
        <f t="shared" si="0"/>
        <v>45.571428571428569</v>
      </c>
      <c r="N19" s="11">
        <f t="shared" si="0"/>
        <v>57</v>
      </c>
      <c r="O19" s="11">
        <f t="shared" si="0"/>
        <v>74.214285714285708</v>
      </c>
      <c r="P19" s="11">
        <f t="shared" si="0"/>
        <v>15</v>
      </c>
      <c r="Q19" s="34">
        <f t="shared" si="0"/>
        <v>39.428571428571431</v>
      </c>
      <c r="R19" s="11">
        <f t="shared" si="0"/>
        <v>76.357142857142861</v>
      </c>
      <c r="S19" s="11">
        <f t="shared" si="0"/>
        <v>74.714285714285708</v>
      </c>
      <c r="T19" s="11">
        <f t="shared" si="0"/>
        <v>76.142857142857139</v>
      </c>
      <c r="U19" s="11">
        <f t="shared" si="0"/>
        <v>82.357142857142861</v>
      </c>
      <c r="V19" s="11">
        <f t="shared" si="0"/>
        <v>88</v>
      </c>
      <c r="W19" s="11">
        <f t="shared" si="0"/>
        <v>81.714285714285708</v>
      </c>
      <c r="X19" s="11">
        <f t="shared" si="0"/>
        <v>9.7142857142857135</v>
      </c>
      <c r="Y19" s="34">
        <f t="shared" si="0"/>
        <v>31.142857142857142</v>
      </c>
    </row>
    <row r="20" spans="1:25" ht="15.75" thickBot="1" x14ac:dyDescent="0.3">
      <c r="A20" s="47" t="s">
        <v>42</v>
      </c>
      <c r="B20" s="48">
        <f>_xlfn.STDEV.S(B5:B18)</f>
        <v>15.467974714171275</v>
      </c>
      <c r="C20" s="48">
        <f t="shared" ref="C20:Y20" si="1">_xlfn.STDEV.S(C5:C18)</f>
        <v>25.448180487215392</v>
      </c>
      <c r="D20" s="48">
        <f t="shared" si="1"/>
        <v>21.099971355639109</v>
      </c>
      <c r="E20" s="48">
        <f t="shared" si="1"/>
        <v>23.577788019915864</v>
      </c>
      <c r="F20" s="48">
        <f t="shared" si="1"/>
        <v>20.196833611041313</v>
      </c>
      <c r="G20" s="48">
        <f t="shared" si="1"/>
        <v>13.973483522666848</v>
      </c>
      <c r="H20" s="48">
        <f t="shared" si="1"/>
        <v>8.7479982011585093</v>
      </c>
      <c r="I20" s="48">
        <f t="shared" si="1"/>
        <v>20.675940256600313</v>
      </c>
      <c r="J20" s="48">
        <f t="shared" si="1"/>
        <v>14.804402374642819</v>
      </c>
      <c r="K20" s="48">
        <f t="shared" si="1"/>
        <v>15.520280953614238</v>
      </c>
      <c r="L20" s="48">
        <f t="shared" si="1"/>
        <v>18.80261847558636</v>
      </c>
      <c r="M20" s="48">
        <f t="shared" si="1"/>
        <v>19.751199713179204</v>
      </c>
      <c r="N20" s="48">
        <f t="shared" si="1"/>
        <v>14.951202678663062</v>
      </c>
      <c r="O20" s="48">
        <f t="shared" si="1"/>
        <v>13.785045249380675</v>
      </c>
      <c r="P20" s="48">
        <f t="shared" si="1"/>
        <v>9.4217424486785237</v>
      </c>
      <c r="Q20" s="48">
        <f t="shared" si="1"/>
        <v>15.916678652930687</v>
      </c>
      <c r="R20" s="48">
        <f t="shared" si="1"/>
        <v>16.629941222233629</v>
      </c>
      <c r="S20" s="48">
        <f t="shared" si="1"/>
        <v>16.822277223640416</v>
      </c>
      <c r="T20" s="48">
        <f t="shared" si="1"/>
        <v>13.772085160582256</v>
      </c>
      <c r="U20" s="48">
        <f t="shared" si="1"/>
        <v>9.1953762867511504</v>
      </c>
      <c r="V20" s="48">
        <f t="shared" si="1"/>
        <v>8.9184338052407792</v>
      </c>
      <c r="W20" s="48">
        <f t="shared" si="1"/>
        <v>15.162852235383951</v>
      </c>
      <c r="X20" s="48">
        <f t="shared" si="1"/>
        <v>8.8789168728603851</v>
      </c>
      <c r="Y20" s="48">
        <f t="shared" si="1"/>
        <v>16.892679993495332</v>
      </c>
    </row>
  </sheetData>
  <mergeCells count="3">
    <mergeCell ref="B3:I3"/>
    <mergeCell ref="J3:Q3"/>
    <mergeCell ref="R3:Y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87</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s="11">
        <v>53</v>
      </c>
      <c r="C5" s="11">
        <v>44</v>
      </c>
      <c r="D5" s="11">
        <v>27</v>
      </c>
      <c r="E5" s="11">
        <v>59</v>
      </c>
      <c r="F5" s="11">
        <v>37</v>
      </c>
      <c r="G5" s="11">
        <v>32</v>
      </c>
      <c r="H5" s="11">
        <v>22</v>
      </c>
      <c r="I5" s="34">
        <v>9</v>
      </c>
      <c r="J5" s="11">
        <v>32</v>
      </c>
      <c r="K5" s="11">
        <v>28</v>
      </c>
      <c r="L5" s="11">
        <v>24</v>
      </c>
      <c r="M5" s="11">
        <v>25</v>
      </c>
      <c r="N5" s="11">
        <v>11</v>
      </c>
      <c r="O5" s="11">
        <v>22</v>
      </c>
      <c r="P5" s="11">
        <v>15</v>
      </c>
      <c r="Q5" s="34">
        <v>30</v>
      </c>
      <c r="R5" s="11">
        <v>64</v>
      </c>
      <c r="S5" s="11">
        <v>16</v>
      </c>
      <c r="T5" s="11">
        <v>65</v>
      </c>
      <c r="U5" s="11">
        <v>74</v>
      </c>
      <c r="V5" s="11">
        <v>69</v>
      </c>
      <c r="W5" s="11">
        <v>72</v>
      </c>
      <c r="X5" s="11">
        <v>32</v>
      </c>
      <c r="Y5" s="34">
        <v>35</v>
      </c>
    </row>
    <row r="6" spans="1:25" x14ac:dyDescent="0.25">
      <c r="A6" s="46">
        <v>2</v>
      </c>
      <c r="B6" s="11">
        <v>68</v>
      </c>
      <c r="C6" s="11">
        <v>31</v>
      </c>
      <c r="D6" s="11">
        <v>70</v>
      </c>
      <c r="E6" s="11">
        <v>81</v>
      </c>
      <c r="F6" s="11">
        <v>13</v>
      </c>
      <c r="G6" s="11">
        <v>27</v>
      </c>
      <c r="H6" s="11">
        <v>7</v>
      </c>
      <c r="I6" s="34">
        <v>30</v>
      </c>
      <c r="J6" s="11">
        <v>29</v>
      </c>
      <c r="K6" s="11">
        <v>21</v>
      </c>
      <c r="L6" s="11">
        <v>5</v>
      </c>
      <c r="M6" s="11">
        <v>10</v>
      </c>
      <c r="N6" s="11">
        <v>17</v>
      </c>
      <c r="O6" s="11">
        <v>13</v>
      </c>
      <c r="P6" s="11">
        <v>2</v>
      </c>
      <c r="Q6" s="34">
        <v>9</v>
      </c>
      <c r="R6" s="11">
        <v>46</v>
      </c>
      <c r="S6" s="11">
        <v>54</v>
      </c>
      <c r="T6" s="11">
        <v>54</v>
      </c>
      <c r="U6" s="11">
        <v>24</v>
      </c>
      <c r="V6" s="11">
        <v>42</v>
      </c>
      <c r="W6" s="11">
        <v>21</v>
      </c>
      <c r="X6" s="11">
        <v>20</v>
      </c>
      <c r="Y6" s="34">
        <v>13</v>
      </c>
    </row>
    <row r="7" spans="1:25" x14ac:dyDescent="0.25">
      <c r="A7" s="46">
        <v>3</v>
      </c>
      <c r="B7" s="11">
        <v>61</v>
      </c>
      <c r="C7" s="11">
        <v>29</v>
      </c>
      <c r="D7" s="11">
        <v>52</v>
      </c>
      <c r="E7" s="11">
        <v>69</v>
      </c>
      <c r="F7" s="11">
        <v>74</v>
      </c>
      <c r="G7" s="11">
        <v>60</v>
      </c>
      <c r="H7" s="11">
        <v>53</v>
      </c>
      <c r="I7" s="34">
        <v>47</v>
      </c>
      <c r="J7" s="11">
        <v>87</v>
      </c>
      <c r="K7" s="11">
        <v>49</v>
      </c>
      <c r="L7" s="11">
        <v>77</v>
      </c>
      <c r="M7" s="11">
        <v>71</v>
      </c>
      <c r="N7" s="11">
        <v>68</v>
      </c>
      <c r="O7" s="11">
        <v>79</v>
      </c>
      <c r="P7" s="11">
        <v>43</v>
      </c>
      <c r="Q7" s="34">
        <v>64</v>
      </c>
      <c r="R7" s="11">
        <v>81</v>
      </c>
      <c r="S7" s="11">
        <v>56</v>
      </c>
      <c r="T7" s="11">
        <v>88</v>
      </c>
      <c r="U7" s="11">
        <v>80</v>
      </c>
      <c r="V7" s="11">
        <v>56</v>
      </c>
      <c r="W7" s="11">
        <v>80</v>
      </c>
      <c r="X7" s="11">
        <v>68</v>
      </c>
      <c r="Y7" s="34">
        <v>81</v>
      </c>
    </row>
    <row r="8" spans="1:25" x14ac:dyDescent="0.25">
      <c r="A8" s="46">
        <v>4</v>
      </c>
      <c r="B8" s="11">
        <v>80</v>
      </c>
      <c r="C8" s="11">
        <v>71</v>
      </c>
      <c r="D8" s="11">
        <v>72</v>
      </c>
      <c r="E8" s="11">
        <v>17</v>
      </c>
      <c r="F8" s="11">
        <v>68</v>
      </c>
      <c r="G8" s="11">
        <v>49</v>
      </c>
      <c r="H8" s="11">
        <v>30</v>
      </c>
      <c r="I8" s="34">
        <v>83</v>
      </c>
      <c r="J8" s="11">
        <v>9</v>
      </c>
      <c r="K8" s="11">
        <v>7</v>
      </c>
      <c r="L8" s="11">
        <v>1</v>
      </c>
      <c r="M8" s="11">
        <v>5</v>
      </c>
      <c r="N8" s="11">
        <v>8</v>
      </c>
      <c r="O8" s="11">
        <v>5</v>
      </c>
      <c r="P8" s="11">
        <v>11</v>
      </c>
      <c r="Q8" s="34">
        <v>5</v>
      </c>
      <c r="R8" s="11">
        <v>87</v>
      </c>
      <c r="S8" s="11">
        <v>73</v>
      </c>
      <c r="T8" s="11">
        <v>80</v>
      </c>
      <c r="U8" s="11">
        <v>92</v>
      </c>
      <c r="V8" s="11">
        <v>38</v>
      </c>
      <c r="W8" s="11">
        <v>55</v>
      </c>
      <c r="X8" s="11">
        <v>60</v>
      </c>
      <c r="Y8" s="34">
        <v>19</v>
      </c>
    </row>
    <row r="9" spans="1:25" x14ac:dyDescent="0.25">
      <c r="A9" s="46">
        <v>5</v>
      </c>
      <c r="B9" s="11">
        <v>18</v>
      </c>
      <c r="C9" s="11">
        <v>14</v>
      </c>
      <c r="D9" s="11">
        <v>10</v>
      </c>
      <c r="E9" s="11">
        <v>44</v>
      </c>
      <c r="F9" s="11">
        <v>54</v>
      </c>
      <c r="G9" s="11">
        <v>56</v>
      </c>
      <c r="H9" s="11">
        <v>65</v>
      </c>
      <c r="I9" s="34">
        <v>26</v>
      </c>
      <c r="J9" s="11">
        <v>87</v>
      </c>
      <c r="K9" s="11">
        <v>83</v>
      </c>
      <c r="L9" s="11">
        <v>79</v>
      </c>
      <c r="M9" s="11">
        <v>75</v>
      </c>
      <c r="N9" s="11">
        <v>69</v>
      </c>
      <c r="O9" s="11">
        <v>50</v>
      </c>
      <c r="P9" s="11">
        <v>66</v>
      </c>
      <c r="Q9" s="34">
        <v>74</v>
      </c>
      <c r="R9" s="11">
        <v>20</v>
      </c>
      <c r="S9" s="11">
        <v>54</v>
      </c>
      <c r="T9" s="11">
        <v>56</v>
      </c>
      <c r="U9" s="11">
        <v>74</v>
      </c>
      <c r="V9" s="11">
        <v>58</v>
      </c>
      <c r="W9" s="11">
        <v>81</v>
      </c>
      <c r="X9" s="11">
        <v>85</v>
      </c>
      <c r="Y9" s="34">
        <v>24</v>
      </c>
    </row>
    <row r="10" spans="1:25" x14ac:dyDescent="0.25">
      <c r="A10" s="46">
        <v>6</v>
      </c>
      <c r="B10" s="11">
        <v>37</v>
      </c>
      <c r="C10" s="11">
        <v>86</v>
      </c>
      <c r="D10" s="11">
        <v>3</v>
      </c>
      <c r="E10" s="11">
        <v>4</v>
      </c>
      <c r="F10" s="11">
        <v>11</v>
      </c>
      <c r="G10" s="11">
        <v>11</v>
      </c>
      <c r="H10" s="11">
        <v>56</v>
      </c>
      <c r="I10" s="34">
        <v>9</v>
      </c>
      <c r="J10" s="11">
        <v>52</v>
      </c>
      <c r="K10" s="11">
        <v>60</v>
      </c>
      <c r="L10" s="11">
        <v>70</v>
      </c>
      <c r="M10" s="11">
        <v>65</v>
      </c>
      <c r="N10" s="11">
        <v>48</v>
      </c>
      <c r="O10" s="11">
        <v>60</v>
      </c>
      <c r="P10" s="11">
        <v>64</v>
      </c>
      <c r="Q10" s="34">
        <v>42</v>
      </c>
      <c r="R10" s="11">
        <v>51</v>
      </c>
      <c r="S10" s="11">
        <v>70</v>
      </c>
      <c r="T10" s="11">
        <v>1</v>
      </c>
      <c r="U10" s="11">
        <v>2</v>
      </c>
      <c r="V10" s="11">
        <v>12</v>
      </c>
      <c r="W10" s="11">
        <v>23</v>
      </c>
      <c r="X10" s="11">
        <v>84</v>
      </c>
      <c r="Y10" s="34">
        <v>51</v>
      </c>
    </row>
    <row r="11" spans="1:25" x14ac:dyDescent="0.25">
      <c r="A11" s="46">
        <v>7</v>
      </c>
      <c r="B11" s="11">
        <v>82</v>
      </c>
      <c r="C11" s="11">
        <v>72</v>
      </c>
      <c r="D11" s="11">
        <v>34</v>
      </c>
      <c r="E11" s="11">
        <v>27</v>
      </c>
      <c r="F11" s="11">
        <v>53</v>
      </c>
      <c r="G11" s="11">
        <v>15</v>
      </c>
      <c r="H11" s="11">
        <v>7</v>
      </c>
      <c r="I11" s="34">
        <v>24</v>
      </c>
      <c r="J11" s="11">
        <v>80</v>
      </c>
      <c r="K11" s="11">
        <v>71</v>
      </c>
      <c r="L11" s="11">
        <v>46</v>
      </c>
      <c r="M11" s="11">
        <v>21</v>
      </c>
      <c r="N11" s="11">
        <v>26</v>
      </c>
      <c r="O11" s="11">
        <v>14</v>
      </c>
      <c r="P11" s="11">
        <v>8</v>
      </c>
      <c r="Q11" s="34">
        <v>19</v>
      </c>
      <c r="R11" s="11">
        <v>67</v>
      </c>
      <c r="S11" s="11">
        <v>23</v>
      </c>
      <c r="T11" s="11">
        <v>61</v>
      </c>
      <c r="U11" s="11">
        <v>19</v>
      </c>
      <c r="V11" s="11">
        <v>19</v>
      </c>
      <c r="W11" s="11">
        <v>9</v>
      </c>
      <c r="X11" s="11">
        <v>24</v>
      </c>
      <c r="Y11" s="34">
        <v>15</v>
      </c>
    </row>
    <row r="12" spans="1:25" x14ac:dyDescent="0.25">
      <c r="A12" s="46">
        <v>8</v>
      </c>
      <c r="B12" s="11">
        <v>29</v>
      </c>
      <c r="C12" s="11">
        <v>32</v>
      </c>
      <c r="D12" s="11">
        <v>32</v>
      </c>
      <c r="E12" s="11">
        <v>52</v>
      </c>
      <c r="F12" s="11">
        <v>60</v>
      </c>
      <c r="G12" s="11">
        <v>19</v>
      </c>
      <c r="H12" s="11">
        <v>49</v>
      </c>
      <c r="I12" s="34">
        <v>24</v>
      </c>
      <c r="J12" s="11">
        <v>31</v>
      </c>
      <c r="K12" s="11">
        <v>30</v>
      </c>
      <c r="L12" s="11">
        <v>63</v>
      </c>
      <c r="M12" s="11">
        <v>52</v>
      </c>
      <c r="N12" s="11">
        <v>47</v>
      </c>
      <c r="O12" s="11">
        <v>36</v>
      </c>
      <c r="P12" s="11">
        <v>27</v>
      </c>
      <c r="Q12" s="34">
        <v>51</v>
      </c>
      <c r="R12" s="11">
        <v>35</v>
      </c>
      <c r="S12" s="11">
        <v>22</v>
      </c>
      <c r="T12" s="11">
        <v>56</v>
      </c>
      <c r="U12" s="11">
        <v>51</v>
      </c>
      <c r="V12" s="11">
        <v>54</v>
      </c>
      <c r="W12" s="11">
        <v>71</v>
      </c>
      <c r="X12" s="11">
        <v>55</v>
      </c>
      <c r="Y12" s="34">
        <v>53</v>
      </c>
    </row>
    <row r="13" spans="1:25" x14ac:dyDescent="0.25">
      <c r="A13" s="46">
        <v>9</v>
      </c>
      <c r="B13" s="11">
        <v>62</v>
      </c>
      <c r="C13" s="11">
        <v>54</v>
      </c>
      <c r="D13" s="11">
        <v>51</v>
      </c>
      <c r="E13" s="11">
        <v>51</v>
      </c>
      <c r="F13" s="11">
        <v>64</v>
      </c>
      <c r="G13" s="11">
        <v>50</v>
      </c>
      <c r="H13" s="11">
        <v>23</v>
      </c>
      <c r="I13" s="34">
        <v>29</v>
      </c>
      <c r="J13" s="11">
        <v>57</v>
      </c>
      <c r="K13" s="11">
        <v>23</v>
      </c>
      <c r="L13" s="11">
        <v>18</v>
      </c>
      <c r="M13" s="11">
        <v>47</v>
      </c>
      <c r="N13" s="11">
        <v>32</v>
      </c>
      <c r="O13" s="11">
        <v>30</v>
      </c>
      <c r="P13" s="11">
        <v>55</v>
      </c>
      <c r="Q13" s="34">
        <v>35</v>
      </c>
      <c r="R13" s="11">
        <v>87</v>
      </c>
      <c r="S13" s="11">
        <v>20</v>
      </c>
      <c r="T13" s="11">
        <v>84</v>
      </c>
      <c r="U13" s="11">
        <v>75</v>
      </c>
      <c r="V13" s="11">
        <v>76</v>
      </c>
      <c r="W13" s="11">
        <v>57</v>
      </c>
      <c r="X13" s="11">
        <v>55</v>
      </c>
      <c r="Y13" s="34">
        <v>52</v>
      </c>
    </row>
    <row r="14" spans="1:25" x14ac:dyDescent="0.25">
      <c r="A14" s="46">
        <v>10</v>
      </c>
      <c r="B14" s="11">
        <v>67</v>
      </c>
      <c r="C14" s="11">
        <v>69</v>
      </c>
      <c r="D14" s="11">
        <v>52</v>
      </c>
      <c r="E14" s="11">
        <v>43</v>
      </c>
      <c r="F14" s="11">
        <v>68</v>
      </c>
      <c r="G14" s="11">
        <v>40</v>
      </c>
      <c r="H14" s="11">
        <v>68</v>
      </c>
      <c r="I14" s="34">
        <v>45</v>
      </c>
      <c r="J14" s="11">
        <v>55</v>
      </c>
      <c r="K14" s="11">
        <v>55</v>
      </c>
      <c r="L14" s="11">
        <v>60</v>
      </c>
      <c r="M14" s="11">
        <v>54</v>
      </c>
      <c r="N14" s="11">
        <v>58</v>
      </c>
      <c r="O14" s="11">
        <v>49</v>
      </c>
      <c r="P14" s="11">
        <v>56</v>
      </c>
      <c r="Q14" s="34">
        <v>50</v>
      </c>
      <c r="R14" s="11">
        <v>48</v>
      </c>
      <c r="S14" s="11">
        <v>50</v>
      </c>
      <c r="T14" s="11">
        <v>39</v>
      </c>
      <c r="U14" s="11">
        <v>37</v>
      </c>
      <c r="V14" s="11">
        <v>47</v>
      </c>
      <c r="W14" s="11">
        <v>52</v>
      </c>
      <c r="X14" s="11">
        <v>59</v>
      </c>
      <c r="Y14" s="34">
        <v>54</v>
      </c>
    </row>
    <row r="15" spans="1:25" x14ac:dyDescent="0.25">
      <c r="A15" s="46">
        <v>11</v>
      </c>
      <c r="B15" s="11">
        <v>63</v>
      </c>
      <c r="C15" s="11">
        <v>51</v>
      </c>
      <c r="D15" s="11">
        <v>54</v>
      </c>
      <c r="E15" s="11">
        <v>52</v>
      </c>
      <c r="F15" s="11">
        <v>49</v>
      </c>
      <c r="G15" s="11">
        <v>53</v>
      </c>
      <c r="H15" s="11">
        <v>51</v>
      </c>
      <c r="I15" s="34">
        <v>50</v>
      </c>
      <c r="J15" s="11">
        <v>72</v>
      </c>
      <c r="K15" s="11">
        <v>65</v>
      </c>
      <c r="L15" s="11">
        <v>52</v>
      </c>
      <c r="M15" s="11">
        <v>63</v>
      </c>
      <c r="N15" s="11">
        <v>55</v>
      </c>
      <c r="O15" s="11">
        <v>55</v>
      </c>
      <c r="P15" s="11">
        <v>52</v>
      </c>
      <c r="Q15" s="34">
        <v>50</v>
      </c>
      <c r="R15" s="11">
        <v>42</v>
      </c>
      <c r="S15" s="11">
        <v>34</v>
      </c>
      <c r="T15" s="11">
        <v>47</v>
      </c>
      <c r="U15" s="11">
        <v>61</v>
      </c>
      <c r="V15" s="11">
        <v>41</v>
      </c>
      <c r="W15" s="11">
        <v>65</v>
      </c>
      <c r="X15" s="11">
        <v>67</v>
      </c>
      <c r="Y15" s="34">
        <v>25</v>
      </c>
    </row>
    <row r="16" spans="1:25" x14ac:dyDescent="0.25">
      <c r="A16" s="46">
        <v>12</v>
      </c>
      <c r="B16" s="11">
        <v>50</v>
      </c>
      <c r="C16" s="11">
        <v>41</v>
      </c>
      <c r="D16" s="11">
        <v>37</v>
      </c>
      <c r="E16" s="11">
        <v>24</v>
      </c>
      <c r="F16" s="11">
        <v>66</v>
      </c>
      <c r="G16" s="11">
        <v>57</v>
      </c>
      <c r="H16" s="11">
        <v>23</v>
      </c>
      <c r="I16" s="34">
        <v>16</v>
      </c>
      <c r="J16" s="11">
        <v>52</v>
      </c>
      <c r="K16" s="11">
        <v>45</v>
      </c>
      <c r="L16" s="11">
        <v>30</v>
      </c>
      <c r="M16" s="11">
        <v>37</v>
      </c>
      <c r="N16" s="11">
        <v>31</v>
      </c>
      <c r="O16" s="11">
        <v>44</v>
      </c>
      <c r="P16" s="11">
        <v>61</v>
      </c>
      <c r="Q16" s="34">
        <v>43</v>
      </c>
      <c r="R16" s="11">
        <v>35</v>
      </c>
      <c r="S16" s="11">
        <v>27</v>
      </c>
      <c r="T16" s="11">
        <v>37</v>
      </c>
      <c r="U16" s="11">
        <v>27</v>
      </c>
      <c r="V16" s="11">
        <v>65</v>
      </c>
      <c r="W16" s="11">
        <v>23</v>
      </c>
      <c r="X16" s="11">
        <v>55</v>
      </c>
      <c r="Y16" s="34">
        <v>27</v>
      </c>
    </row>
    <row r="17" spans="1:25" x14ac:dyDescent="0.25">
      <c r="A17" s="46">
        <v>13</v>
      </c>
      <c r="B17" s="11">
        <v>37</v>
      </c>
      <c r="C17" s="11">
        <v>30</v>
      </c>
      <c r="D17" s="11">
        <v>32</v>
      </c>
      <c r="E17" s="11">
        <v>32</v>
      </c>
      <c r="F17" s="11">
        <v>40</v>
      </c>
      <c r="G17" s="11">
        <v>38</v>
      </c>
      <c r="H17" s="11">
        <v>26</v>
      </c>
      <c r="I17" s="34">
        <v>28</v>
      </c>
      <c r="J17" s="11">
        <v>38</v>
      </c>
      <c r="K17" s="11">
        <v>26</v>
      </c>
      <c r="L17" s="11">
        <v>38</v>
      </c>
      <c r="M17" s="11">
        <v>55</v>
      </c>
      <c r="N17" s="11">
        <v>24</v>
      </c>
      <c r="O17" s="11">
        <v>25</v>
      </c>
      <c r="P17" s="11">
        <v>40</v>
      </c>
      <c r="Q17" s="34">
        <v>21</v>
      </c>
      <c r="R17" s="11">
        <v>39</v>
      </c>
      <c r="S17" s="11">
        <v>57</v>
      </c>
      <c r="T17" s="11">
        <v>42</v>
      </c>
      <c r="U17" s="11">
        <v>32</v>
      </c>
      <c r="V17" s="11">
        <v>40</v>
      </c>
      <c r="W17" s="11">
        <v>40</v>
      </c>
      <c r="X17" s="11">
        <v>26</v>
      </c>
      <c r="Y17" s="34">
        <v>27</v>
      </c>
    </row>
    <row r="18" spans="1:25" x14ac:dyDescent="0.25">
      <c r="A18" s="70">
        <v>14</v>
      </c>
      <c r="B18" s="37">
        <v>56</v>
      </c>
      <c r="C18" s="37">
        <v>37</v>
      </c>
      <c r="D18" s="37">
        <v>32</v>
      </c>
      <c r="E18" s="37">
        <v>28</v>
      </c>
      <c r="F18" s="37">
        <v>15</v>
      </c>
      <c r="G18" s="37">
        <v>34</v>
      </c>
      <c r="H18" s="37">
        <v>15</v>
      </c>
      <c r="I18" s="38">
        <v>34</v>
      </c>
      <c r="J18" s="37">
        <v>58</v>
      </c>
      <c r="K18" s="37">
        <v>10</v>
      </c>
      <c r="L18" s="37">
        <v>23</v>
      </c>
      <c r="M18" s="37">
        <v>15</v>
      </c>
      <c r="N18" s="37">
        <v>12</v>
      </c>
      <c r="O18" s="37">
        <v>11</v>
      </c>
      <c r="P18" s="37">
        <v>68</v>
      </c>
      <c r="Q18" s="38">
        <v>32</v>
      </c>
      <c r="R18" s="37">
        <v>62</v>
      </c>
      <c r="S18" s="37">
        <v>66</v>
      </c>
      <c r="T18" s="37">
        <v>55</v>
      </c>
      <c r="U18" s="37">
        <v>55</v>
      </c>
      <c r="V18" s="37">
        <v>54</v>
      </c>
      <c r="W18" s="37">
        <v>40</v>
      </c>
      <c r="X18" s="37">
        <v>50</v>
      </c>
      <c r="Y18" s="38">
        <v>49</v>
      </c>
    </row>
    <row r="19" spans="1:25" x14ac:dyDescent="0.25">
      <c r="A19" s="46" t="s">
        <v>69</v>
      </c>
      <c r="B19" s="11">
        <f>AVERAGE(B5:B18)</f>
        <v>54.5</v>
      </c>
      <c r="C19" s="11">
        <f t="shared" ref="C19:Y19" si="0">AVERAGE(C5:C18)</f>
        <v>47.214285714285715</v>
      </c>
      <c r="D19" s="11">
        <f t="shared" si="0"/>
        <v>39.857142857142854</v>
      </c>
      <c r="E19" s="11">
        <f t="shared" si="0"/>
        <v>41.642857142857146</v>
      </c>
      <c r="F19" s="11">
        <f t="shared" si="0"/>
        <v>48</v>
      </c>
      <c r="G19" s="11">
        <f t="shared" si="0"/>
        <v>38.642857142857146</v>
      </c>
      <c r="H19" s="11">
        <f t="shared" si="0"/>
        <v>35.357142857142854</v>
      </c>
      <c r="I19" s="34">
        <f t="shared" si="0"/>
        <v>32.428571428571431</v>
      </c>
      <c r="J19" s="11">
        <f t="shared" si="0"/>
        <v>52.785714285714285</v>
      </c>
      <c r="K19" s="11">
        <f t="shared" si="0"/>
        <v>40.928571428571431</v>
      </c>
      <c r="L19" s="11">
        <f t="shared" si="0"/>
        <v>41.857142857142854</v>
      </c>
      <c r="M19" s="11">
        <f t="shared" si="0"/>
        <v>42.5</v>
      </c>
      <c r="N19" s="11">
        <f t="shared" si="0"/>
        <v>36.142857142857146</v>
      </c>
      <c r="O19" s="11">
        <f t="shared" si="0"/>
        <v>35.214285714285715</v>
      </c>
      <c r="P19" s="11">
        <f t="shared" si="0"/>
        <v>40.571428571428569</v>
      </c>
      <c r="Q19" s="34">
        <f t="shared" si="0"/>
        <v>37.5</v>
      </c>
      <c r="R19" s="11">
        <f t="shared" si="0"/>
        <v>54.571428571428569</v>
      </c>
      <c r="S19" s="11">
        <f t="shared" si="0"/>
        <v>44.428571428571431</v>
      </c>
      <c r="T19" s="11">
        <f t="shared" si="0"/>
        <v>54.642857142857146</v>
      </c>
      <c r="U19" s="11">
        <f t="shared" si="0"/>
        <v>50.214285714285715</v>
      </c>
      <c r="V19" s="11">
        <f t="shared" si="0"/>
        <v>47.928571428571431</v>
      </c>
      <c r="W19" s="11">
        <f t="shared" si="0"/>
        <v>49.214285714285715</v>
      </c>
      <c r="X19" s="11">
        <f t="shared" si="0"/>
        <v>52.857142857142854</v>
      </c>
      <c r="Y19" s="34">
        <f t="shared" si="0"/>
        <v>37.5</v>
      </c>
    </row>
    <row r="20" spans="1:25" ht="15.75" thickBot="1" x14ac:dyDescent="0.3">
      <c r="A20" s="47" t="s">
        <v>42</v>
      </c>
      <c r="B20" s="48">
        <f>_xlfn.STDEV.S(B5:B18)</f>
        <v>18.67845323854776</v>
      </c>
      <c r="C20" s="48">
        <f t="shared" ref="C20:Y20" si="1">_xlfn.STDEV.S(C5:C18)</f>
        <v>20.751936226358662</v>
      </c>
      <c r="D20" s="48">
        <f t="shared" si="1"/>
        <v>20.007141582087989</v>
      </c>
      <c r="E20" s="48">
        <f t="shared" si="1"/>
        <v>21.007717054077435</v>
      </c>
      <c r="F20" s="48">
        <f t="shared" si="1"/>
        <v>21.714936369661817</v>
      </c>
      <c r="G20" s="48">
        <f t="shared" si="1"/>
        <v>16.288774534143933</v>
      </c>
      <c r="H20" s="48">
        <f t="shared" si="1"/>
        <v>21.004055076825754</v>
      </c>
      <c r="I20" s="48">
        <f t="shared" si="1"/>
        <v>19.270201331087833</v>
      </c>
      <c r="J20" s="48">
        <f t="shared" si="1"/>
        <v>23.386973926751395</v>
      </c>
      <c r="K20" s="48">
        <f t="shared" si="1"/>
        <v>23.587690028468682</v>
      </c>
      <c r="L20" s="48">
        <f t="shared" si="1"/>
        <v>25.913635088819234</v>
      </c>
      <c r="M20" s="48">
        <f t="shared" si="1"/>
        <v>23.552723180786746</v>
      </c>
      <c r="N20" s="48">
        <f t="shared" si="1"/>
        <v>21.219936717288164</v>
      </c>
      <c r="O20" s="48">
        <f t="shared" si="1"/>
        <v>21.765104645275201</v>
      </c>
      <c r="P20" s="48">
        <f t="shared" si="1"/>
        <v>23.549340300132162</v>
      </c>
      <c r="Q20" s="48">
        <f t="shared" si="1"/>
        <v>19.914239204070114</v>
      </c>
      <c r="R20" s="48">
        <f t="shared" si="1"/>
        <v>20.739090869898089</v>
      </c>
      <c r="S20" s="48">
        <f t="shared" si="1"/>
        <v>20.041166424346457</v>
      </c>
      <c r="T20" s="48">
        <f t="shared" si="1"/>
        <v>22.224751077111307</v>
      </c>
      <c r="U20" s="48">
        <f t="shared" si="1"/>
        <v>27.104295916751965</v>
      </c>
      <c r="V20" s="48">
        <f t="shared" si="1"/>
        <v>17.838869771520695</v>
      </c>
      <c r="W20" s="48">
        <f t="shared" si="1"/>
        <v>23.632372098226007</v>
      </c>
      <c r="X20" s="48">
        <f t="shared" si="1"/>
        <v>20.776677541665062</v>
      </c>
      <c r="Y20" s="48">
        <f t="shared" si="1"/>
        <v>19.500493090412633</v>
      </c>
    </row>
  </sheetData>
  <mergeCells count="3">
    <mergeCell ref="B3:I3"/>
    <mergeCell ref="J3:Q3"/>
    <mergeCell ref="R3:Y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20"/>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65</v>
      </c>
    </row>
    <row r="2" spans="1:25" ht="15.75" thickBot="1" x14ac:dyDescent="0.3">
      <c r="A2" s="1"/>
    </row>
    <row r="3" spans="1:25" ht="15.75" thickBot="1" x14ac:dyDescent="0.3">
      <c r="A3" s="89"/>
      <c r="B3" s="128" t="s">
        <v>75</v>
      </c>
      <c r="C3" s="128"/>
      <c r="D3" s="128"/>
      <c r="E3" s="128"/>
      <c r="F3" s="128"/>
      <c r="G3" s="128"/>
      <c r="H3" s="128"/>
      <c r="I3" s="137"/>
      <c r="J3" s="133" t="s">
        <v>76</v>
      </c>
      <c r="K3" s="133"/>
      <c r="L3" s="133"/>
      <c r="M3" s="133"/>
      <c r="N3" s="133"/>
      <c r="O3" s="133"/>
      <c r="P3" s="133"/>
      <c r="Q3" s="138"/>
      <c r="R3" s="130" t="s">
        <v>77</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27</v>
      </c>
      <c r="C5">
        <v>42</v>
      </c>
      <c r="D5">
        <v>29</v>
      </c>
      <c r="E5">
        <v>58</v>
      </c>
      <c r="F5">
        <v>54</v>
      </c>
      <c r="G5">
        <v>68</v>
      </c>
      <c r="H5">
        <v>70</v>
      </c>
      <c r="I5" s="3">
        <v>77</v>
      </c>
      <c r="J5">
        <v>30</v>
      </c>
      <c r="K5">
        <v>48</v>
      </c>
      <c r="L5">
        <v>76</v>
      </c>
      <c r="M5">
        <v>69</v>
      </c>
      <c r="N5">
        <v>71</v>
      </c>
      <c r="O5">
        <v>24</v>
      </c>
      <c r="P5">
        <v>82</v>
      </c>
      <c r="Q5" s="3">
        <v>69</v>
      </c>
      <c r="R5">
        <v>22</v>
      </c>
      <c r="S5">
        <v>28</v>
      </c>
      <c r="T5">
        <v>25</v>
      </c>
      <c r="U5">
        <v>17</v>
      </c>
      <c r="V5">
        <v>30</v>
      </c>
      <c r="W5">
        <v>22</v>
      </c>
      <c r="X5">
        <v>70</v>
      </c>
      <c r="Y5" s="3">
        <v>71</v>
      </c>
    </row>
    <row r="6" spans="1:25" x14ac:dyDescent="0.25">
      <c r="A6" s="46">
        <v>2</v>
      </c>
      <c r="B6">
        <v>22</v>
      </c>
      <c r="C6">
        <v>72</v>
      </c>
      <c r="D6">
        <v>71</v>
      </c>
      <c r="E6">
        <v>85</v>
      </c>
      <c r="F6">
        <v>55</v>
      </c>
      <c r="G6">
        <v>65</v>
      </c>
      <c r="H6">
        <v>77</v>
      </c>
      <c r="I6" s="3">
        <v>66</v>
      </c>
      <c r="J6">
        <v>59</v>
      </c>
      <c r="K6">
        <v>88</v>
      </c>
      <c r="L6">
        <v>84</v>
      </c>
      <c r="M6">
        <v>81</v>
      </c>
      <c r="N6">
        <v>82</v>
      </c>
      <c r="O6">
        <v>66</v>
      </c>
      <c r="P6">
        <v>93</v>
      </c>
      <c r="Q6" s="3">
        <v>83</v>
      </c>
      <c r="R6">
        <v>22</v>
      </c>
      <c r="S6">
        <v>26</v>
      </c>
      <c r="T6">
        <v>24</v>
      </c>
      <c r="U6">
        <v>38</v>
      </c>
      <c r="V6">
        <v>25</v>
      </c>
      <c r="W6">
        <v>58</v>
      </c>
      <c r="X6">
        <v>72</v>
      </c>
      <c r="Y6" s="3">
        <v>72</v>
      </c>
    </row>
    <row r="7" spans="1:25" x14ac:dyDescent="0.25">
      <c r="A7" s="46">
        <v>3</v>
      </c>
      <c r="B7">
        <v>45</v>
      </c>
      <c r="C7">
        <v>69</v>
      </c>
      <c r="D7">
        <v>49</v>
      </c>
      <c r="E7">
        <v>25</v>
      </c>
      <c r="F7">
        <v>20</v>
      </c>
      <c r="G7">
        <v>37</v>
      </c>
      <c r="H7">
        <v>56</v>
      </c>
      <c r="I7">
        <v>59</v>
      </c>
      <c r="J7" s="33">
        <v>17</v>
      </c>
      <c r="K7">
        <v>37</v>
      </c>
      <c r="L7">
        <v>57</v>
      </c>
      <c r="M7">
        <v>30</v>
      </c>
      <c r="N7">
        <v>26</v>
      </c>
      <c r="O7">
        <v>13</v>
      </c>
      <c r="P7">
        <v>33</v>
      </c>
      <c r="Q7" s="3">
        <v>40</v>
      </c>
      <c r="R7">
        <v>8</v>
      </c>
      <c r="S7">
        <v>12</v>
      </c>
      <c r="T7">
        <v>13</v>
      </c>
      <c r="U7">
        <v>13</v>
      </c>
      <c r="V7">
        <v>6</v>
      </c>
      <c r="W7">
        <v>5</v>
      </c>
      <c r="X7">
        <v>8</v>
      </c>
      <c r="Y7" s="3">
        <v>7</v>
      </c>
    </row>
    <row r="8" spans="1:25" x14ac:dyDescent="0.25">
      <c r="A8" s="46">
        <v>4</v>
      </c>
      <c r="B8">
        <v>42</v>
      </c>
      <c r="C8">
        <v>60</v>
      </c>
      <c r="D8">
        <v>71</v>
      </c>
      <c r="E8">
        <v>60</v>
      </c>
      <c r="F8">
        <v>73</v>
      </c>
      <c r="G8">
        <v>81</v>
      </c>
      <c r="H8">
        <v>71</v>
      </c>
      <c r="I8" s="3">
        <v>11</v>
      </c>
      <c r="J8" s="33">
        <v>97</v>
      </c>
      <c r="K8">
        <v>96</v>
      </c>
      <c r="L8">
        <v>97</v>
      </c>
      <c r="M8">
        <v>90</v>
      </c>
      <c r="N8">
        <v>93</v>
      </c>
      <c r="O8">
        <v>73</v>
      </c>
      <c r="P8">
        <v>94</v>
      </c>
      <c r="Q8" s="3">
        <v>97</v>
      </c>
      <c r="R8">
        <v>54</v>
      </c>
      <c r="S8">
        <v>93</v>
      </c>
      <c r="T8">
        <v>24</v>
      </c>
      <c r="U8">
        <v>28</v>
      </c>
      <c r="V8">
        <v>47</v>
      </c>
      <c r="W8">
        <v>7</v>
      </c>
      <c r="X8">
        <v>54</v>
      </c>
      <c r="Y8" s="3">
        <v>89</v>
      </c>
    </row>
    <row r="9" spans="1:25" x14ac:dyDescent="0.25">
      <c r="A9" s="46">
        <v>5</v>
      </c>
      <c r="B9">
        <v>55</v>
      </c>
      <c r="C9">
        <v>79</v>
      </c>
      <c r="D9">
        <v>75</v>
      </c>
      <c r="E9">
        <v>28</v>
      </c>
      <c r="F9">
        <v>55</v>
      </c>
      <c r="G9">
        <v>61</v>
      </c>
      <c r="H9">
        <v>59</v>
      </c>
      <c r="I9" s="3">
        <v>77</v>
      </c>
      <c r="J9" s="33">
        <v>34</v>
      </c>
      <c r="K9">
        <v>50</v>
      </c>
      <c r="L9">
        <f>(M9+K9)/2</f>
        <v>45</v>
      </c>
      <c r="M9">
        <v>40</v>
      </c>
      <c r="N9">
        <v>36</v>
      </c>
      <c r="O9">
        <v>43</v>
      </c>
      <c r="P9">
        <v>47</v>
      </c>
      <c r="Q9" s="3">
        <v>53</v>
      </c>
      <c r="R9">
        <v>32</v>
      </c>
      <c r="S9">
        <v>64</v>
      </c>
      <c r="T9">
        <v>25</v>
      </c>
      <c r="U9">
        <v>17</v>
      </c>
      <c r="V9">
        <v>38</v>
      </c>
      <c r="W9">
        <v>15</v>
      </c>
      <c r="X9">
        <v>15</v>
      </c>
      <c r="Y9" s="3">
        <v>52</v>
      </c>
    </row>
    <row r="10" spans="1:25" x14ac:dyDescent="0.25">
      <c r="A10" s="46">
        <v>6</v>
      </c>
      <c r="B10">
        <v>56</v>
      </c>
      <c r="C10">
        <v>87</v>
      </c>
      <c r="D10">
        <v>90</v>
      </c>
      <c r="E10">
        <v>72</v>
      </c>
      <c r="F10">
        <v>86</v>
      </c>
      <c r="G10">
        <v>90</v>
      </c>
      <c r="H10">
        <v>61</v>
      </c>
      <c r="I10" s="3">
        <v>75</v>
      </c>
      <c r="J10" s="33">
        <v>27</v>
      </c>
      <c r="K10">
        <v>64</v>
      </c>
      <c r="L10">
        <v>61</v>
      </c>
      <c r="M10">
        <v>28</v>
      </c>
      <c r="N10">
        <v>25</v>
      </c>
      <c r="O10">
        <v>39</v>
      </c>
      <c r="P10">
        <v>60</v>
      </c>
      <c r="Q10" s="3">
        <v>47</v>
      </c>
      <c r="R10">
        <v>50</v>
      </c>
      <c r="S10">
        <v>70</v>
      </c>
      <c r="T10">
        <v>90</v>
      </c>
      <c r="U10">
        <v>67</v>
      </c>
      <c r="V10">
        <v>88</v>
      </c>
      <c r="W10">
        <v>95</v>
      </c>
      <c r="X10">
        <v>94</v>
      </c>
      <c r="Y10" s="3">
        <v>55</v>
      </c>
    </row>
    <row r="11" spans="1:25" x14ac:dyDescent="0.25">
      <c r="A11" s="46">
        <v>7</v>
      </c>
      <c r="B11">
        <v>26</v>
      </c>
      <c r="C11">
        <v>41</v>
      </c>
      <c r="D11">
        <v>67</v>
      </c>
      <c r="E11">
        <v>70</v>
      </c>
      <c r="F11">
        <v>61</v>
      </c>
      <c r="G11">
        <v>79</v>
      </c>
      <c r="H11">
        <v>75</v>
      </c>
      <c r="I11" s="3">
        <v>81</v>
      </c>
      <c r="J11" s="33">
        <v>28</v>
      </c>
      <c r="K11">
        <v>51</v>
      </c>
      <c r="L11">
        <v>71</v>
      </c>
      <c r="M11">
        <v>71</v>
      </c>
      <c r="N11">
        <v>72</v>
      </c>
      <c r="O11">
        <v>78</v>
      </c>
      <c r="P11">
        <v>86</v>
      </c>
      <c r="Q11" s="3">
        <v>74</v>
      </c>
      <c r="R11">
        <v>24</v>
      </c>
      <c r="S11">
        <v>51</v>
      </c>
      <c r="T11">
        <v>31</v>
      </c>
      <c r="U11">
        <v>67</v>
      </c>
      <c r="V11">
        <v>61</v>
      </c>
      <c r="W11">
        <v>55</v>
      </c>
      <c r="X11">
        <v>64</v>
      </c>
      <c r="Y11" s="3">
        <v>73</v>
      </c>
    </row>
    <row r="12" spans="1:25" x14ac:dyDescent="0.25">
      <c r="A12" s="46">
        <v>8</v>
      </c>
      <c r="B12">
        <v>23</v>
      </c>
      <c r="C12">
        <v>39</v>
      </c>
      <c r="D12">
        <v>31</v>
      </c>
      <c r="E12">
        <v>38</v>
      </c>
      <c r="F12">
        <v>30</v>
      </c>
      <c r="G12">
        <v>23</v>
      </c>
      <c r="H12">
        <v>51</v>
      </c>
      <c r="I12" s="3">
        <v>63</v>
      </c>
      <c r="J12" s="33">
        <v>76</v>
      </c>
      <c r="K12">
        <v>51</v>
      </c>
      <c r="L12">
        <v>56</v>
      </c>
      <c r="M12">
        <v>39</v>
      </c>
      <c r="N12">
        <v>49</v>
      </c>
      <c r="O12">
        <v>46</v>
      </c>
      <c r="P12">
        <v>59</v>
      </c>
      <c r="Q12" s="3">
        <v>51</v>
      </c>
      <c r="R12">
        <v>35</v>
      </c>
      <c r="S12">
        <v>37</v>
      </c>
      <c r="T12">
        <v>35</v>
      </c>
      <c r="U12">
        <v>36</v>
      </c>
      <c r="V12">
        <v>54</v>
      </c>
      <c r="W12">
        <v>27</v>
      </c>
      <c r="X12">
        <v>56</v>
      </c>
      <c r="Y12" s="3">
        <v>55</v>
      </c>
    </row>
    <row r="13" spans="1:25" x14ac:dyDescent="0.25">
      <c r="A13" s="46">
        <v>9</v>
      </c>
      <c r="B13">
        <v>27</v>
      </c>
      <c r="C13">
        <v>55</v>
      </c>
      <c r="D13">
        <v>51</v>
      </c>
      <c r="E13">
        <v>51</v>
      </c>
      <c r="F13">
        <v>45</v>
      </c>
      <c r="G13">
        <v>49</v>
      </c>
      <c r="H13">
        <v>78</v>
      </c>
      <c r="I13" s="3">
        <v>67</v>
      </c>
      <c r="J13" s="33">
        <v>49</v>
      </c>
      <c r="K13">
        <v>76</v>
      </c>
      <c r="L13">
        <v>71</v>
      </c>
      <c r="M13">
        <v>53</v>
      </c>
      <c r="N13">
        <v>58</v>
      </c>
      <c r="O13">
        <v>60</v>
      </c>
      <c r="P13">
        <v>43</v>
      </c>
      <c r="Q13" s="3">
        <v>60</v>
      </c>
      <c r="R13">
        <v>17</v>
      </c>
      <c r="S13">
        <v>30</v>
      </c>
      <c r="T13">
        <v>15</v>
      </c>
      <c r="U13">
        <v>50</v>
      </c>
      <c r="V13">
        <v>29</v>
      </c>
      <c r="W13">
        <v>53</v>
      </c>
      <c r="X13">
        <v>55</v>
      </c>
      <c r="Y13" s="3">
        <v>54</v>
      </c>
    </row>
    <row r="14" spans="1:25" x14ac:dyDescent="0.25">
      <c r="A14" s="46">
        <v>10</v>
      </c>
      <c r="B14">
        <v>52</v>
      </c>
      <c r="C14">
        <v>53</v>
      </c>
      <c r="D14">
        <v>51</v>
      </c>
      <c r="E14">
        <v>51</v>
      </c>
      <c r="F14">
        <v>50</v>
      </c>
      <c r="G14">
        <v>44</v>
      </c>
      <c r="H14">
        <v>64</v>
      </c>
      <c r="I14" s="3">
        <v>49</v>
      </c>
      <c r="J14" s="33">
        <v>62</v>
      </c>
      <c r="K14">
        <v>64</v>
      </c>
      <c r="L14">
        <v>65</v>
      </c>
      <c r="M14">
        <v>63</v>
      </c>
      <c r="N14">
        <v>66</v>
      </c>
      <c r="O14">
        <v>64</v>
      </c>
      <c r="P14">
        <v>59</v>
      </c>
      <c r="Q14" s="3">
        <v>54</v>
      </c>
      <c r="R14">
        <v>66</v>
      </c>
      <c r="S14">
        <v>60</v>
      </c>
      <c r="T14">
        <v>71</v>
      </c>
      <c r="U14">
        <v>60</v>
      </c>
      <c r="V14">
        <v>64</v>
      </c>
      <c r="W14">
        <v>56</v>
      </c>
      <c r="X14">
        <v>45</v>
      </c>
      <c r="Y14" s="3">
        <v>65</v>
      </c>
    </row>
    <row r="15" spans="1:25" x14ac:dyDescent="0.25">
      <c r="A15" s="46">
        <v>11</v>
      </c>
      <c r="B15">
        <v>41</v>
      </c>
      <c r="C15">
        <v>52</v>
      </c>
      <c r="D15">
        <v>56</v>
      </c>
      <c r="E15">
        <v>56</v>
      </c>
      <c r="F15">
        <v>52</v>
      </c>
      <c r="G15">
        <v>53</v>
      </c>
      <c r="H15">
        <v>50</v>
      </c>
      <c r="I15" s="3">
        <v>52</v>
      </c>
      <c r="J15" s="33">
        <v>39</v>
      </c>
      <c r="K15">
        <v>61</v>
      </c>
      <c r="L15">
        <v>53</v>
      </c>
      <c r="M15">
        <v>46</v>
      </c>
      <c r="N15">
        <v>55</v>
      </c>
      <c r="O15">
        <v>16</v>
      </c>
      <c r="P15">
        <v>58</v>
      </c>
      <c r="Q15" s="3">
        <v>52</v>
      </c>
      <c r="R15">
        <v>67</v>
      </c>
      <c r="S15">
        <v>72</v>
      </c>
      <c r="T15">
        <v>67</v>
      </c>
      <c r="U15">
        <v>61</v>
      </c>
      <c r="V15">
        <v>41</v>
      </c>
      <c r="W15">
        <v>65</v>
      </c>
      <c r="X15">
        <v>67</v>
      </c>
      <c r="Y15" s="3">
        <v>25</v>
      </c>
    </row>
    <row r="16" spans="1:25" x14ac:dyDescent="0.25">
      <c r="A16" s="46">
        <v>12</v>
      </c>
      <c r="B16">
        <v>57</v>
      </c>
      <c r="C16">
        <v>54</v>
      </c>
      <c r="D16">
        <v>58</v>
      </c>
      <c r="E16">
        <v>63</v>
      </c>
      <c r="F16">
        <v>27</v>
      </c>
      <c r="G16">
        <v>32</v>
      </c>
      <c r="H16">
        <v>49</v>
      </c>
      <c r="I16" s="3">
        <v>84</v>
      </c>
      <c r="J16" s="33">
        <v>28</v>
      </c>
      <c r="K16">
        <v>73</v>
      </c>
      <c r="L16">
        <v>61</v>
      </c>
      <c r="M16">
        <v>46</v>
      </c>
      <c r="N16">
        <v>66</v>
      </c>
      <c r="O16">
        <v>46</v>
      </c>
      <c r="P16">
        <v>29</v>
      </c>
      <c r="Q16" s="3">
        <v>74</v>
      </c>
      <c r="R16">
        <v>66</v>
      </c>
      <c r="S16">
        <v>63</v>
      </c>
      <c r="T16">
        <v>51</v>
      </c>
      <c r="U16">
        <v>30</v>
      </c>
      <c r="V16">
        <v>20</v>
      </c>
      <c r="W16">
        <v>34</v>
      </c>
      <c r="X16">
        <v>24</v>
      </c>
      <c r="Y16" s="3">
        <v>66</v>
      </c>
    </row>
    <row r="17" spans="1:25" x14ac:dyDescent="0.25">
      <c r="A17" s="46">
        <v>13</v>
      </c>
      <c r="B17">
        <v>60</v>
      </c>
      <c r="C17">
        <v>29</v>
      </c>
      <c r="D17">
        <v>49</v>
      </c>
      <c r="E17">
        <v>35</v>
      </c>
      <c r="F17">
        <v>40</v>
      </c>
      <c r="G17">
        <v>38</v>
      </c>
      <c r="H17">
        <v>57</v>
      </c>
      <c r="I17" s="3">
        <v>36</v>
      </c>
      <c r="J17" s="33">
        <v>47</v>
      </c>
      <c r="K17">
        <v>61</v>
      </c>
      <c r="L17">
        <v>49</v>
      </c>
      <c r="M17">
        <v>55</v>
      </c>
      <c r="N17">
        <v>50</v>
      </c>
      <c r="O17">
        <v>52</v>
      </c>
      <c r="P17">
        <v>67</v>
      </c>
      <c r="Q17" s="3">
        <v>50</v>
      </c>
      <c r="R17">
        <v>40</v>
      </c>
      <c r="S17">
        <v>43</v>
      </c>
      <c r="T17">
        <v>46</v>
      </c>
      <c r="U17">
        <v>31</v>
      </c>
      <c r="V17">
        <v>45</v>
      </c>
      <c r="W17">
        <v>38</v>
      </c>
      <c r="X17">
        <v>58</v>
      </c>
      <c r="Y17" s="3">
        <v>59</v>
      </c>
    </row>
    <row r="18" spans="1:25" x14ac:dyDescent="0.25">
      <c r="A18" s="70">
        <v>14</v>
      </c>
      <c r="B18" s="14">
        <v>70</v>
      </c>
      <c r="C18" s="14">
        <v>76</v>
      </c>
      <c r="D18" s="14">
        <v>71</v>
      </c>
      <c r="E18" s="14">
        <v>67</v>
      </c>
      <c r="F18" s="14">
        <v>78</v>
      </c>
      <c r="G18" s="14">
        <v>71</v>
      </c>
      <c r="H18" s="14">
        <v>78</v>
      </c>
      <c r="I18" s="15">
        <v>61</v>
      </c>
      <c r="J18" s="94">
        <v>79</v>
      </c>
      <c r="K18" s="14">
        <v>81</v>
      </c>
      <c r="L18" s="14">
        <v>75</v>
      </c>
      <c r="M18" s="14">
        <v>78</v>
      </c>
      <c r="N18" s="14">
        <v>78</v>
      </c>
      <c r="O18" s="14">
        <v>72</v>
      </c>
      <c r="P18" s="14">
        <v>57</v>
      </c>
      <c r="Q18" s="15">
        <v>68</v>
      </c>
      <c r="R18" s="14">
        <v>58</v>
      </c>
      <c r="S18" s="14">
        <v>60</v>
      </c>
      <c r="T18" s="14">
        <v>63</v>
      </c>
      <c r="U18" s="14">
        <v>67</v>
      </c>
      <c r="V18" s="14">
        <v>57</v>
      </c>
      <c r="W18" s="14">
        <v>58</v>
      </c>
      <c r="X18" s="14">
        <v>60</v>
      </c>
      <c r="Y18" s="15">
        <v>71</v>
      </c>
    </row>
    <row r="19" spans="1:25" x14ac:dyDescent="0.25">
      <c r="A19" s="46" t="s">
        <v>69</v>
      </c>
      <c r="B19" s="11">
        <f t="shared" ref="B19:Y19" si="0">AVERAGE(B5:B18)</f>
        <v>43.071428571428569</v>
      </c>
      <c r="C19" s="11">
        <f t="shared" si="0"/>
        <v>57.714285714285715</v>
      </c>
      <c r="D19" s="11">
        <f t="shared" si="0"/>
        <v>58.5</v>
      </c>
      <c r="E19" s="11">
        <f t="shared" si="0"/>
        <v>54.214285714285715</v>
      </c>
      <c r="F19" s="11">
        <f t="shared" si="0"/>
        <v>51.857142857142854</v>
      </c>
      <c r="G19" s="11">
        <f t="shared" si="0"/>
        <v>56.5</v>
      </c>
      <c r="H19" s="11">
        <f t="shared" si="0"/>
        <v>64</v>
      </c>
      <c r="I19" s="34">
        <f t="shared" si="0"/>
        <v>61.285714285714285</v>
      </c>
      <c r="J19" s="11">
        <f t="shared" si="0"/>
        <v>48</v>
      </c>
      <c r="K19" s="11">
        <f t="shared" si="0"/>
        <v>64.357142857142861</v>
      </c>
      <c r="L19" s="11">
        <f t="shared" si="0"/>
        <v>65.785714285714292</v>
      </c>
      <c r="M19" s="11">
        <f t="shared" si="0"/>
        <v>56.357142857142854</v>
      </c>
      <c r="N19" s="11">
        <f t="shared" si="0"/>
        <v>59.071428571428569</v>
      </c>
      <c r="O19" s="11">
        <f t="shared" si="0"/>
        <v>49.428571428571431</v>
      </c>
      <c r="P19" s="11">
        <f t="shared" si="0"/>
        <v>61.928571428571431</v>
      </c>
      <c r="Q19" s="34">
        <f t="shared" si="0"/>
        <v>62.285714285714285</v>
      </c>
      <c r="R19" s="11">
        <f t="shared" si="0"/>
        <v>40.071428571428569</v>
      </c>
      <c r="S19" s="11">
        <f t="shared" si="0"/>
        <v>50.642857142857146</v>
      </c>
      <c r="T19" s="11">
        <f t="shared" si="0"/>
        <v>41.428571428571431</v>
      </c>
      <c r="U19" s="11">
        <f t="shared" si="0"/>
        <v>41.571428571428569</v>
      </c>
      <c r="V19" s="11">
        <f t="shared" si="0"/>
        <v>43.214285714285715</v>
      </c>
      <c r="W19" s="11">
        <f t="shared" si="0"/>
        <v>42</v>
      </c>
      <c r="X19" s="11">
        <f t="shared" si="0"/>
        <v>53</v>
      </c>
      <c r="Y19" s="34">
        <f t="shared" si="0"/>
        <v>58.142857142857146</v>
      </c>
    </row>
    <row r="20" spans="1:25" ht="15.75" thickBot="1" x14ac:dyDescent="0.3">
      <c r="A20" s="47" t="s">
        <v>42</v>
      </c>
      <c r="B20" s="48">
        <f>_xlfn.STDEV.S(B5:B18)</f>
        <v>15.833092344416276</v>
      </c>
      <c r="C20" s="48">
        <f t="shared" ref="C20:Y20" si="1">_xlfn.STDEV.S(C5:C18)</f>
        <v>17.004201161561731</v>
      </c>
      <c r="D20" s="48">
        <f t="shared" si="1"/>
        <v>16.942209464484304</v>
      </c>
      <c r="E20" s="48">
        <f t="shared" si="1"/>
        <v>17.537557813616303</v>
      </c>
      <c r="F20" s="48">
        <f t="shared" si="1"/>
        <v>19.025720012078956</v>
      </c>
      <c r="G20" s="48">
        <f t="shared" si="1"/>
        <v>20.255103820253076</v>
      </c>
      <c r="H20" s="48">
        <f t="shared" si="1"/>
        <v>10.756035872583714</v>
      </c>
      <c r="I20" s="48">
        <f t="shared" si="1"/>
        <v>19.718903743240013</v>
      </c>
      <c r="J20" s="48">
        <f t="shared" si="1"/>
        <v>23.644807528861872</v>
      </c>
      <c r="K20" s="48">
        <f t="shared" si="1"/>
        <v>16.75436633265463</v>
      </c>
      <c r="L20" s="48">
        <f t="shared" si="1"/>
        <v>14.267653418342283</v>
      </c>
      <c r="M20" s="48">
        <f t="shared" si="1"/>
        <v>19.456488507820335</v>
      </c>
      <c r="N20" s="48">
        <f t="shared" si="1"/>
        <v>20.435505624033144</v>
      </c>
      <c r="O20" s="48">
        <f t="shared" si="1"/>
        <v>21.033724882140646</v>
      </c>
      <c r="P20" s="48">
        <f t="shared" si="1"/>
        <v>20.689887108716391</v>
      </c>
      <c r="Q20" s="48">
        <f t="shared" si="1"/>
        <v>15.83777651171922</v>
      </c>
      <c r="R20" s="48">
        <f t="shared" si="1"/>
        <v>20.090044552212674</v>
      </c>
      <c r="S20" s="48">
        <f t="shared" si="1"/>
        <v>22.214365216634523</v>
      </c>
      <c r="T20" s="48">
        <f t="shared" si="1"/>
        <v>23.647131183016963</v>
      </c>
      <c r="U20" s="48">
        <f t="shared" si="1"/>
        <v>20.048841461691595</v>
      </c>
      <c r="V20" s="48">
        <f t="shared" si="1"/>
        <v>21.017130637167863</v>
      </c>
      <c r="W20" s="48">
        <f t="shared" si="1"/>
        <v>25.365027407527386</v>
      </c>
      <c r="X20" s="48">
        <f t="shared" si="1"/>
        <v>23.386386572599815</v>
      </c>
      <c r="Y20" s="48">
        <f t="shared" si="1"/>
        <v>20.743329392499028</v>
      </c>
    </row>
  </sheetData>
  <mergeCells count="3">
    <mergeCell ref="B3:I3"/>
    <mergeCell ref="J3:Q3"/>
    <mergeCell ref="R3:Y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5"/>
  <sheetViews>
    <sheetView workbookViewId="0">
      <selection activeCell="H21" sqref="H21"/>
    </sheetView>
  </sheetViews>
  <sheetFormatPr defaultRowHeight="15" x14ac:dyDescent="0.25"/>
  <cols>
    <col min="3" max="3" width="11.5703125" customWidth="1"/>
    <col min="4" max="4" width="11" customWidth="1"/>
    <col min="5" max="5" width="12.5703125" customWidth="1"/>
    <col min="6" max="6" width="11.42578125" bestFit="1" customWidth="1"/>
    <col min="7" max="7" width="9.5703125" bestFit="1" customWidth="1"/>
    <col min="8" max="8" width="10.5703125" bestFit="1" customWidth="1"/>
    <col min="9" max="9" width="11.42578125" bestFit="1" customWidth="1"/>
    <col min="10" max="10" width="9.7109375" customWidth="1"/>
    <col min="11" max="11" width="11.5703125" customWidth="1"/>
  </cols>
  <sheetData>
    <row r="1" spans="1:11" x14ac:dyDescent="0.25">
      <c r="A1" s="1" t="s">
        <v>14</v>
      </c>
    </row>
    <row r="2" spans="1:11" s="1" customFormat="1" x14ac:dyDescent="0.25">
      <c r="C2" s="139" t="s">
        <v>7</v>
      </c>
      <c r="D2" s="139"/>
      <c r="E2" s="140"/>
      <c r="F2" s="141" t="s">
        <v>8</v>
      </c>
      <c r="G2" s="141"/>
      <c r="H2" s="141"/>
      <c r="I2" s="142" t="s">
        <v>9</v>
      </c>
      <c r="J2" s="143"/>
      <c r="K2" s="144"/>
    </row>
    <row r="3" spans="1:11" s="1" customFormat="1" x14ac:dyDescent="0.25">
      <c r="A3" s="1" t="s">
        <v>6</v>
      </c>
      <c r="B3" s="1" t="s">
        <v>1</v>
      </c>
      <c r="C3" s="1" t="s">
        <v>11</v>
      </c>
      <c r="D3" s="1" t="s">
        <v>12</v>
      </c>
      <c r="E3" s="2" t="s">
        <v>13</v>
      </c>
      <c r="F3" s="1" t="s">
        <v>11</v>
      </c>
      <c r="G3" s="1" t="s">
        <v>12</v>
      </c>
      <c r="H3" s="2" t="s">
        <v>13</v>
      </c>
      <c r="I3" s="1" t="s">
        <v>11</v>
      </c>
      <c r="J3" s="1" t="s">
        <v>12</v>
      </c>
      <c r="K3" s="2" t="s">
        <v>13</v>
      </c>
    </row>
    <row r="4" spans="1:11" x14ac:dyDescent="0.25">
      <c r="A4" s="1">
        <v>1</v>
      </c>
      <c r="B4" s="1" t="e">
        <f>VLOOKUP(A4,Characteristics!A:A, 2, 0)</f>
        <v>#REF!</v>
      </c>
      <c r="C4">
        <v>7.8630000000000004</v>
      </c>
      <c r="D4">
        <v>5.3029999999999999</v>
      </c>
      <c r="E4" s="3">
        <v>4.1879999999999997</v>
      </c>
      <c r="F4">
        <v>5.0830000000000002</v>
      </c>
      <c r="G4">
        <v>18.547000000000001</v>
      </c>
      <c r="H4" s="3">
        <v>7.02</v>
      </c>
      <c r="I4">
        <v>9.1920000000000002</v>
      </c>
      <c r="J4">
        <v>10.534000000000001</v>
      </c>
      <c r="K4" s="3">
        <v>5.81</v>
      </c>
    </row>
    <row r="5" spans="1:11" x14ac:dyDescent="0.25">
      <c r="A5" s="1">
        <v>2</v>
      </c>
      <c r="B5" s="1" t="e">
        <f>VLOOKUP(A5,Characteristics!A:A, 2, 0)</f>
        <v>#REF!</v>
      </c>
      <c r="C5">
        <v>5.4489999999999998</v>
      </c>
      <c r="D5">
        <v>3.6520000000000001</v>
      </c>
      <c r="E5" s="3">
        <v>2.6179999999999999</v>
      </c>
      <c r="F5">
        <v>2.8610000000000002</v>
      </c>
      <c r="G5">
        <v>19.056000000000001</v>
      </c>
      <c r="H5" s="3">
        <v>5.157</v>
      </c>
      <c r="I5">
        <v>3.806</v>
      </c>
      <c r="J5">
        <v>3.7290000000000001</v>
      </c>
      <c r="K5" s="3">
        <v>4.0359999999999996</v>
      </c>
    </row>
    <row r="6" spans="1:11" x14ac:dyDescent="0.25">
      <c r="A6" s="1">
        <v>3</v>
      </c>
      <c r="B6" s="1" t="e">
        <f>VLOOKUP(A6,Characteristics!A:A, 2, 0)</f>
        <v>#REF!</v>
      </c>
      <c r="E6" s="3"/>
      <c r="H6" s="3"/>
      <c r="K6" s="3"/>
    </row>
    <row r="7" spans="1:11" x14ac:dyDescent="0.25">
      <c r="A7" s="1">
        <v>4</v>
      </c>
      <c r="B7" s="1" t="e">
        <f>VLOOKUP(A7,Characteristics!A:A, 2, 0)</f>
        <v>#REF!</v>
      </c>
      <c r="E7" s="3"/>
      <c r="H7" s="3"/>
      <c r="K7" s="3"/>
    </row>
    <row r="8" spans="1:11" x14ac:dyDescent="0.25">
      <c r="A8" s="1">
        <v>5</v>
      </c>
      <c r="B8" s="1" t="e">
        <f>VLOOKUP(A8,Characteristics!A:A, 2, 0)</f>
        <v>#REF!</v>
      </c>
      <c r="E8" s="3"/>
      <c r="H8" s="3"/>
      <c r="K8" s="3"/>
    </row>
    <row r="9" spans="1:11" x14ac:dyDescent="0.25">
      <c r="A9" s="1">
        <v>6</v>
      </c>
      <c r="B9" s="1" t="e">
        <f>VLOOKUP(A9,Characteristics!A:A, 2, 0)</f>
        <v>#REF!</v>
      </c>
      <c r="E9" s="3"/>
      <c r="H9" s="3"/>
      <c r="K9" s="3"/>
    </row>
    <row r="10" spans="1:11" x14ac:dyDescent="0.25">
      <c r="A10" s="1">
        <v>7</v>
      </c>
      <c r="B10" s="1" t="s">
        <v>34</v>
      </c>
      <c r="E10" s="3"/>
      <c r="H10" s="3"/>
      <c r="K10" s="3"/>
    </row>
    <row r="11" spans="1:11" x14ac:dyDescent="0.25">
      <c r="A11" s="1">
        <v>8</v>
      </c>
      <c r="B11" s="1" t="s">
        <v>33</v>
      </c>
      <c r="E11" s="3"/>
      <c r="H11" s="3"/>
      <c r="K11" s="3"/>
    </row>
    <row r="12" spans="1:11" x14ac:dyDescent="0.25">
      <c r="A12" s="1"/>
    </row>
    <row r="13" spans="1:11" x14ac:dyDescent="0.25">
      <c r="A13" s="1"/>
    </row>
    <row r="14" spans="1:11" x14ac:dyDescent="0.25">
      <c r="A14" s="1"/>
    </row>
    <row r="15" spans="1:11" x14ac:dyDescent="0.25">
      <c r="A15" s="1"/>
    </row>
  </sheetData>
  <mergeCells count="3">
    <mergeCell ref="C2:E2"/>
    <mergeCell ref="F2:H2"/>
    <mergeCell ref="I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K23"/>
  <sheetViews>
    <sheetView zoomScaleNormal="100" workbookViewId="0">
      <pane xSplit="1" topLeftCell="B1" activePane="topRight" state="frozen"/>
      <selection pane="topRight"/>
    </sheetView>
  </sheetViews>
  <sheetFormatPr defaultColWidth="9.42578125" defaultRowHeight="14.25" x14ac:dyDescent="0.2"/>
  <cols>
    <col min="1" max="1" width="9.5703125" style="19" bestFit="1" customWidth="1"/>
    <col min="2" max="2" width="9.42578125" style="16" bestFit="1" customWidth="1"/>
    <col min="3" max="3" width="12.5703125" style="16" bestFit="1" customWidth="1"/>
    <col min="4" max="4" width="14.7109375" style="16" bestFit="1" customWidth="1"/>
    <col min="5" max="5" width="11.5703125" style="16" bestFit="1" customWidth="1"/>
    <col min="6" max="7" width="15.7109375" style="16" bestFit="1" customWidth="1"/>
    <col min="8" max="8" width="19.7109375" style="16" bestFit="1" customWidth="1"/>
    <col min="9" max="10" width="16.28515625" style="16" bestFit="1" customWidth="1"/>
    <col min="11" max="11" width="20.28515625" style="16" bestFit="1" customWidth="1"/>
    <col min="12" max="13" width="18.42578125" style="16" bestFit="1" customWidth="1"/>
    <col min="14" max="14" width="22.28515625" style="16" bestFit="1" customWidth="1"/>
    <col min="15" max="16" width="14.28515625" style="16" bestFit="1" customWidth="1"/>
    <col min="17" max="17" width="18.140625" style="16" bestFit="1" customWidth="1"/>
    <col min="18" max="19" width="7.42578125" style="16" bestFit="1" customWidth="1"/>
    <col min="20" max="21" width="7.42578125" style="16" customWidth="1"/>
    <col min="22" max="22" width="18.42578125" style="16" customWidth="1"/>
    <col min="23" max="23" width="14.5703125" style="16" customWidth="1"/>
    <col min="24" max="24" width="14.42578125" style="16" bestFit="1" customWidth="1"/>
    <col min="25" max="16384" width="9.42578125" style="16"/>
  </cols>
  <sheetData>
    <row r="1" spans="1:25 16365:16365" ht="15" x14ac:dyDescent="0.25">
      <c r="A1" s="20"/>
      <c r="B1" s="22" t="s">
        <v>56</v>
      </c>
      <c r="C1" s="23"/>
      <c r="D1" s="23"/>
      <c r="E1" s="24"/>
      <c r="F1" s="22" t="s">
        <v>57</v>
      </c>
      <c r="G1" s="23"/>
      <c r="H1" s="23"/>
      <c r="I1" s="23"/>
      <c r="J1" s="23"/>
      <c r="K1" s="23"/>
      <c r="L1" s="23"/>
      <c r="M1" s="23"/>
      <c r="N1" s="23"/>
      <c r="O1" s="23"/>
      <c r="P1" s="24"/>
      <c r="Q1" s="23"/>
      <c r="R1" s="23"/>
      <c r="S1" s="21"/>
      <c r="T1" s="31"/>
      <c r="U1" s="31"/>
      <c r="V1" s="22" t="s">
        <v>58</v>
      </c>
      <c r="W1" s="23"/>
      <c r="X1" s="23"/>
      <c r="Y1" s="95"/>
      <c r="XEK1" s="106"/>
    </row>
    <row r="2" spans="1:25 16365:16365" s="17" customFormat="1" ht="15.75" thickBot="1" x14ac:dyDescent="0.3">
      <c r="A2" s="25" t="s">
        <v>0</v>
      </c>
      <c r="B2" s="27" t="s">
        <v>2</v>
      </c>
      <c r="C2" s="28" t="s">
        <v>4</v>
      </c>
      <c r="D2" s="28" t="s">
        <v>3</v>
      </c>
      <c r="E2" s="29" t="s">
        <v>55</v>
      </c>
      <c r="F2" s="27" t="s">
        <v>43</v>
      </c>
      <c r="G2" s="28" t="s">
        <v>44</v>
      </c>
      <c r="H2" s="28" t="s">
        <v>71</v>
      </c>
      <c r="I2" s="28" t="s">
        <v>45</v>
      </c>
      <c r="J2" s="28" t="s">
        <v>46</v>
      </c>
      <c r="K2" s="28" t="s">
        <v>72</v>
      </c>
      <c r="L2" s="28" t="s">
        <v>47</v>
      </c>
      <c r="M2" s="28" t="s">
        <v>48</v>
      </c>
      <c r="N2" s="28" t="s">
        <v>73</v>
      </c>
      <c r="O2" s="28" t="s">
        <v>49</v>
      </c>
      <c r="P2" s="29" t="s">
        <v>50</v>
      </c>
      <c r="Q2" s="28" t="s">
        <v>74</v>
      </c>
      <c r="R2" s="28" t="s">
        <v>59</v>
      </c>
      <c r="S2" s="26" t="s">
        <v>60</v>
      </c>
      <c r="T2" s="27" t="s">
        <v>61</v>
      </c>
      <c r="U2" s="27" t="s">
        <v>62</v>
      </c>
      <c r="V2" s="27" t="s">
        <v>51</v>
      </c>
      <c r="W2" s="28" t="s">
        <v>52</v>
      </c>
      <c r="X2" s="28" t="s">
        <v>53</v>
      </c>
      <c r="Y2" s="96" t="s">
        <v>70</v>
      </c>
      <c r="XEK2" s="107"/>
    </row>
    <row r="3" spans="1:25 16365:16365" ht="15" x14ac:dyDescent="0.25">
      <c r="A3" s="97">
        <v>1</v>
      </c>
      <c r="B3" s="16">
        <v>23</v>
      </c>
      <c r="C3" s="16">
        <v>173.4</v>
      </c>
      <c r="D3" s="16">
        <v>77.2</v>
      </c>
      <c r="E3" s="98">
        <f>D3/((C3/100)*(C3/100))</f>
        <v>25.675512080128886</v>
      </c>
      <c r="F3" s="98">
        <v>4.2</v>
      </c>
      <c r="G3" s="98">
        <v>4</v>
      </c>
      <c r="H3" s="98">
        <f>AVERAGE(F3:G3)</f>
        <v>4.0999999999999996</v>
      </c>
      <c r="I3" s="98">
        <v>9</v>
      </c>
      <c r="J3" s="98">
        <v>9</v>
      </c>
      <c r="K3" s="98">
        <f>AVERAGE(I3:J3)</f>
        <v>9</v>
      </c>
      <c r="L3" s="98">
        <v>8.8000000000000007</v>
      </c>
      <c r="M3" s="98">
        <v>8.8000000000000007</v>
      </c>
      <c r="N3" s="98">
        <f>AVERAGE(L3:M3)</f>
        <v>8.8000000000000007</v>
      </c>
      <c r="O3" s="98">
        <v>15</v>
      </c>
      <c r="P3" s="98">
        <v>14.8</v>
      </c>
      <c r="Q3" s="98">
        <f>AVERAGE(O3:P3)</f>
        <v>14.9</v>
      </c>
      <c r="R3" s="30">
        <v>1.1631</v>
      </c>
      <c r="S3" s="30">
        <v>6.3200000000000006E-2</v>
      </c>
      <c r="T3" s="30">
        <f>R3-(S3*(LOG10(H3+K3+N3+Q3)))</f>
        <v>1.0641384178598337</v>
      </c>
      <c r="U3" s="30">
        <f>((4.95/T3)-4.5)*100</f>
        <v>15.165049670446606</v>
      </c>
      <c r="V3" s="18">
        <v>3</v>
      </c>
      <c r="W3" s="18">
        <v>9</v>
      </c>
      <c r="X3" s="18">
        <v>9</v>
      </c>
      <c r="Y3" s="99">
        <v>1745.75</v>
      </c>
      <c r="XEK3" s="106"/>
    </row>
    <row r="4" spans="1:25 16365:16365" ht="15" x14ac:dyDescent="0.25">
      <c r="A4" s="97">
        <v>2</v>
      </c>
      <c r="B4" s="16">
        <v>25</v>
      </c>
      <c r="C4" s="16">
        <v>179.5</v>
      </c>
      <c r="D4" s="16">
        <v>67.599999999999994</v>
      </c>
      <c r="E4" s="98">
        <f t="shared" ref="E4:E16" si="0">D4/((C4/100)*(C4/100))</f>
        <v>20.980594501904857</v>
      </c>
      <c r="F4" s="98">
        <v>3.4</v>
      </c>
      <c r="G4" s="98">
        <v>3.4</v>
      </c>
      <c r="H4" s="98">
        <f t="shared" ref="H4:H16" si="1">AVERAGE(F4:G4)</f>
        <v>3.4</v>
      </c>
      <c r="I4" s="98">
        <v>8</v>
      </c>
      <c r="J4" s="98">
        <v>8.1</v>
      </c>
      <c r="K4" s="98">
        <f t="shared" ref="K4:K16" si="2">AVERAGE(I4:J4)</f>
        <v>8.0500000000000007</v>
      </c>
      <c r="L4" s="98">
        <v>9.4</v>
      </c>
      <c r="M4" s="98">
        <v>9.4</v>
      </c>
      <c r="N4" s="98">
        <f t="shared" ref="N4:N16" si="3">AVERAGE(L4:M4)</f>
        <v>9.4</v>
      </c>
      <c r="O4" s="98">
        <v>12.8</v>
      </c>
      <c r="P4" s="98">
        <v>12.8</v>
      </c>
      <c r="Q4" s="98">
        <f t="shared" ref="Q4:Q16" si="4">AVERAGE(O4:P4)</f>
        <v>12.8</v>
      </c>
      <c r="R4" s="30">
        <v>1.1631</v>
      </c>
      <c r="S4" s="30">
        <v>6.3200000000000006E-2</v>
      </c>
      <c r="T4" s="30">
        <f>R4-(S4*(LOG10(H4+K4+N4+Q4)))</f>
        <v>1.0665945436670083</v>
      </c>
      <c r="U4" s="30">
        <f t="shared" ref="U4:U16" si="5">((4.95/T4)-4.5)*100</f>
        <v>14.093879852566893</v>
      </c>
      <c r="V4" s="16">
        <v>3</v>
      </c>
      <c r="W4" s="16">
        <v>6</v>
      </c>
      <c r="X4" s="16">
        <v>0</v>
      </c>
      <c r="Y4" s="99">
        <v>1678.875</v>
      </c>
      <c r="XEK4" s="106"/>
    </row>
    <row r="5" spans="1:25 16365:16365" ht="15" x14ac:dyDescent="0.25">
      <c r="A5" s="97">
        <v>3</v>
      </c>
      <c r="B5" s="16">
        <v>25</v>
      </c>
      <c r="C5" s="98">
        <v>196</v>
      </c>
      <c r="D5" s="16">
        <v>88.3</v>
      </c>
      <c r="E5" s="98">
        <f t="shared" si="0"/>
        <v>22.98521449396085</v>
      </c>
      <c r="F5" s="98">
        <v>2.4</v>
      </c>
      <c r="G5" s="98">
        <v>2.4</v>
      </c>
      <c r="H5" s="98">
        <f t="shared" si="1"/>
        <v>2.4</v>
      </c>
      <c r="I5" s="98">
        <v>5.2</v>
      </c>
      <c r="J5" s="98">
        <v>5.6</v>
      </c>
      <c r="K5" s="98">
        <f t="shared" si="2"/>
        <v>5.4</v>
      </c>
      <c r="L5" s="98">
        <v>7.6</v>
      </c>
      <c r="M5" s="98">
        <v>7.8</v>
      </c>
      <c r="N5" s="98">
        <f t="shared" si="3"/>
        <v>7.6999999999999993</v>
      </c>
      <c r="O5" s="98">
        <v>6.8</v>
      </c>
      <c r="P5" s="98">
        <v>6.8</v>
      </c>
      <c r="Q5" s="98">
        <f t="shared" si="4"/>
        <v>6.8</v>
      </c>
      <c r="R5" s="30">
        <v>1.1631</v>
      </c>
      <c r="S5" s="30">
        <v>6.3200000000000006E-2</v>
      </c>
      <c r="T5" s="30">
        <f t="shared" ref="T5:T16" si="6">R5-(S5*(LOG10(H5+K5+N5+Q5)))</f>
        <v>1.0778871326553563</v>
      </c>
      <c r="U5" s="30">
        <f t="shared" si="5"/>
        <v>9.231755351393911</v>
      </c>
      <c r="V5" s="16">
        <v>3</v>
      </c>
      <c r="W5" s="16">
        <v>5</v>
      </c>
      <c r="X5" s="16">
        <v>4</v>
      </c>
      <c r="Y5" s="99">
        <v>1988</v>
      </c>
      <c r="XEK5" s="106"/>
    </row>
    <row r="6" spans="1:25 16365:16365" ht="15" x14ac:dyDescent="0.25">
      <c r="A6" s="97">
        <v>4</v>
      </c>
      <c r="B6" s="16">
        <v>23</v>
      </c>
      <c r="C6" s="98">
        <v>183</v>
      </c>
      <c r="D6" s="98">
        <v>78</v>
      </c>
      <c r="E6" s="98">
        <f t="shared" si="0"/>
        <v>23.291229956104985</v>
      </c>
      <c r="F6" s="98">
        <v>3.2</v>
      </c>
      <c r="G6" s="98">
        <v>3.2</v>
      </c>
      <c r="H6" s="98">
        <f t="shared" si="1"/>
        <v>3.2</v>
      </c>
      <c r="I6" s="98">
        <v>6.4</v>
      </c>
      <c r="J6" s="98">
        <v>6.6</v>
      </c>
      <c r="K6" s="98">
        <f t="shared" si="2"/>
        <v>6.5</v>
      </c>
      <c r="L6" s="98">
        <v>9.4</v>
      </c>
      <c r="M6" s="98">
        <v>9.4</v>
      </c>
      <c r="N6" s="98">
        <f t="shared" si="3"/>
        <v>9.4</v>
      </c>
      <c r="O6" s="98">
        <v>7</v>
      </c>
      <c r="P6" s="98">
        <v>7.4</v>
      </c>
      <c r="Q6" s="98">
        <f t="shared" si="4"/>
        <v>7.2</v>
      </c>
      <c r="R6" s="30">
        <v>1.1631</v>
      </c>
      <c r="S6" s="30">
        <v>6.3200000000000006E-2</v>
      </c>
      <c r="T6" s="30">
        <f t="shared" si="6"/>
        <v>1.0733587966954472</v>
      </c>
      <c r="U6" s="30">
        <f t="shared" si="5"/>
        <v>11.169183616846379</v>
      </c>
      <c r="V6" s="16">
        <v>4</v>
      </c>
      <c r="W6" s="16">
        <v>4</v>
      </c>
      <c r="X6" s="16">
        <v>3</v>
      </c>
      <c r="Y6" s="99">
        <v>1813.75</v>
      </c>
      <c r="XEK6" s="106"/>
    </row>
    <row r="7" spans="1:25 16365:16365" ht="15" x14ac:dyDescent="0.25">
      <c r="A7" s="97">
        <v>5</v>
      </c>
      <c r="B7" s="16">
        <v>24</v>
      </c>
      <c r="C7" s="16">
        <v>174.1</v>
      </c>
      <c r="D7" s="16">
        <v>89.7</v>
      </c>
      <c r="E7" s="98">
        <f t="shared" si="0"/>
        <v>29.593402485779833</v>
      </c>
      <c r="F7" s="98">
        <v>4.4000000000000004</v>
      </c>
      <c r="G7" s="98">
        <v>4.4000000000000004</v>
      </c>
      <c r="H7" s="98">
        <f t="shared" si="1"/>
        <v>4.4000000000000004</v>
      </c>
      <c r="I7" s="98">
        <v>8.6</v>
      </c>
      <c r="J7" s="98">
        <v>8.6</v>
      </c>
      <c r="K7" s="98">
        <f t="shared" si="2"/>
        <v>8.6</v>
      </c>
      <c r="L7" s="98">
        <v>16.399999999999999</v>
      </c>
      <c r="M7" s="98">
        <v>16.2</v>
      </c>
      <c r="N7" s="98">
        <f t="shared" si="3"/>
        <v>16.299999999999997</v>
      </c>
      <c r="O7" s="98">
        <v>26.2</v>
      </c>
      <c r="P7" s="98">
        <v>26.2</v>
      </c>
      <c r="Q7" s="98">
        <f t="shared" si="4"/>
        <v>26.2</v>
      </c>
      <c r="R7" s="30">
        <v>1.1631</v>
      </c>
      <c r="S7" s="30">
        <v>6.3200000000000006E-2</v>
      </c>
      <c r="T7" s="30">
        <f t="shared" si="6"/>
        <v>1.052860683466647</v>
      </c>
      <c r="U7" s="30">
        <f t="shared" si="5"/>
        <v>20.147672691285212</v>
      </c>
      <c r="V7" s="16">
        <v>8</v>
      </c>
      <c r="W7" s="16">
        <v>4</v>
      </c>
      <c r="X7" s="16">
        <v>11</v>
      </c>
      <c r="Y7" s="99">
        <v>1870.125</v>
      </c>
      <c r="XEK7" s="106"/>
    </row>
    <row r="8" spans="1:25 16365:16365" ht="15" x14ac:dyDescent="0.25">
      <c r="A8" s="97">
        <v>6</v>
      </c>
      <c r="B8" s="16">
        <v>24</v>
      </c>
      <c r="C8" s="16">
        <v>186.5</v>
      </c>
      <c r="D8" s="16">
        <v>70.2</v>
      </c>
      <c r="E8" s="98">
        <f t="shared" si="0"/>
        <v>20.182708134177634</v>
      </c>
      <c r="F8" s="98">
        <v>4.4000000000000004</v>
      </c>
      <c r="G8" s="98">
        <v>4.4000000000000004</v>
      </c>
      <c r="H8" s="98">
        <f t="shared" si="1"/>
        <v>4.4000000000000004</v>
      </c>
      <c r="I8" s="98">
        <v>6.4</v>
      </c>
      <c r="J8" s="98">
        <v>6.6</v>
      </c>
      <c r="K8" s="98">
        <f t="shared" si="2"/>
        <v>6.5</v>
      </c>
      <c r="L8" s="98">
        <v>8.6</v>
      </c>
      <c r="M8" s="98">
        <v>8.4</v>
      </c>
      <c r="N8" s="98">
        <f t="shared" si="3"/>
        <v>8.5</v>
      </c>
      <c r="O8" s="98">
        <v>10.4</v>
      </c>
      <c r="P8" s="98">
        <v>10.4</v>
      </c>
      <c r="Q8" s="98">
        <f t="shared" si="4"/>
        <v>10.4</v>
      </c>
      <c r="R8" s="30">
        <v>1.1631</v>
      </c>
      <c r="S8" s="30">
        <v>6.3200000000000006E-2</v>
      </c>
      <c r="T8" s="30">
        <f t="shared" si="6"/>
        <v>1.0699295321103808</v>
      </c>
      <c r="U8" s="30">
        <f t="shared" si="5"/>
        <v>12.64729138155305</v>
      </c>
      <c r="V8" s="16">
        <v>3</v>
      </c>
      <c r="W8" s="16">
        <v>2</v>
      </c>
      <c r="X8" s="16">
        <v>4</v>
      </c>
      <c r="Y8" s="99">
        <v>1752.625</v>
      </c>
      <c r="XEK8" s="106"/>
    </row>
    <row r="9" spans="1:25 16365:16365" ht="15" x14ac:dyDescent="0.25">
      <c r="A9" s="97">
        <v>7</v>
      </c>
      <c r="B9" s="16">
        <v>21</v>
      </c>
      <c r="C9" s="16">
        <v>181.4</v>
      </c>
      <c r="D9" s="16">
        <v>72.3</v>
      </c>
      <c r="E9" s="98">
        <f t="shared" si="0"/>
        <v>21.971703606276794</v>
      </c>
      <c r="F9" s="98">
        <v>3</v>
      </c>
      <c r="G9" s="98">
        <v>3</v>
      </c>
      <c r="H9" s="98">
        <f t="shared" si="1"/>
        <v>3</v>
      </c>
      <c r="I9" s="98">
        <v>7.2</v>
      </c>
      <c r="J9" s="98">
        <v>6.8</v>
      </c>
      <c r="K9" s="98">
        <f t="shared" si="2"/>
        <v>7</v>
      </c>
      <c r="L9" s="98">
        <v>8.4</v>
      </c>
      <c r="M9" s="98">
        <v>8.1999999999999993</v>
      </c>
      <c r="N9" s="98">
        <f t="shared" si="3"/>
        <v>8.3000000000000007</v>
      </c>
      <c r="O9" s="98">
        <v>6.2</v>
      </c>
      <c r="P9" s="98">
        <v>6.2</v>
      </c>
      <c r="Q9" s="98">
        <f t="shared" si="4"/>
        <v>6.2</v>
      </c>
      <c r="R9" s="30">
        <v>1.1631</v>
      </c>
      <c r="S9" s="30">
        <v>6.3200000000000006E-2</v>
      </c>
      <c r="T9" s="30">
        <f t="shared" si="6"/>
        <v>1.0753047034681615</v>
      </c>
      <c r="U9" s="30">
        <f t="shared" si="5"/>
        <v>10.334636688080234</v>
      </c>
      <c r="V9" s="16">
        <v>4</v>
      </c>
      <c r="W9" s="16">
        <v>5</v>
      </c>
      <c r="X9" s="16">
        <v>5</v>
      </c>
      <c r="Y9" s="99">
        <v>1756.75</v>
      </c>
      <c r="XEK9" s="106"/>
    </row>
    <row r="10" spans="1:25 16365:16365" ht="15" x14ac:dyDescent="0.25">
      <c r="A10" s="97">
        <v>8</v>
      </c>
      <c r="B10" s="16">
        <v>22</v>
      </c>
      <c r="C10" s="16">
        <v>177.4</v>
      </c>
      <c r="D10" s="16">
        <v>72.8</v>
      </c>
      <c r="E10" s="98">
        <f t="shared" si="0"/>
        <v>23.132584024027381</v>
      </c>
      <c r="F10" s="98">
        <v>2.6</v>
      </c>
      <c r="G10" s="98">
        <v>2.6</v>
      </c>
      <c r="H10" s="98">
        <f t="shared" si="1"/>
        <v>2.6</v>
      </c>
      <c r="I10" s="98">
        <v>6</v>
      </c>
      <c r="J10" s="98">
        <v>6.2</v>
      </c>
      <c r="K10" s="98">
        <f t="shared" si="2"/>
        <v>6.1</v>
      </c>
      <c r="L10" s="98">
        <v>8</v>
      </c>
      <c r="M10" s="98">
        <v>8</v>
      </c>
      <c r="N10" s="98">
        <f t="shared" si="3"/>
        <v>8</v>
      </c>
      <c r="O10" s="98">
        <v>6.4</v>
      </c>
      <c r="P10" s="98">
        <v>6.4</v>
      </c>
      <c r="Q10" s="98">
        <f t="shared" si="4"/>
        <v>6.4</v>
      </c>
      <c r="R10" s="30">
        <v>1.1631</v>
      </c>
      <c r="S10" s="30">
        <v>6.3200000000000006E-2</v>
      </c>
      <c r="T10" s="30">
        <f t="shared" si="6"/>
        <v>1.0769197228708165</v>
      </c>
      <c r="U10" s="30">
        <f t="shared" si="5"/>
        <v>9.6442886944680062</v>
      </c>
      <c r="V10" s="16">
        <v>9</v>
      </c>
      <c r="W10" s="16">
        <v>5</v>
      </c>
      <c r="X10" s="16">
        <v>9</v>
      </c>
      <c r="Y10" s="99">
        <v>1731.75</v>
      </c>
      <c r="XEK10" s="106"/>
    </row>
    <row r="11" spans="1:25 16365:16365" ht="15" x14ac:dyDescent="0.25">
      <c r="A11" s="97">
        <v>9</v>
      </c>
      <c r="B11" s="16">
        <v>27</v>
      </c>
      <c r="C11" s="16">
        <v>177.6</v>
      </c>
      <c r="D11" s="16">
        <v>75.7</v>
      </c>
      <c r="E11" s="98">
        <f t="shared" si="0"/>
        <v>23.999928983037091</v>
      </c>
      <c r="F11" s="98">
        <v>2.8</v>
      </c>
      <c r="G11" s="98">
        <v>2.8</v>
      </c>
      <c r="H11" s="98">
        <f t="shared" si="1"/>
        <v>2.8</v>
      </c>
      <c r="I11" s="98">
        <v>7</v>
      </c>
      <c r="J11" s="98">
        <v>7</v>
      </c>
      <c r="K11" s="98">
        <f t="shared" si="2"/>
        <v>7</v>
      </c>
      <c r="L11" s="98">
        <v>8</v>
      </c>
      <c r="M11" s="98">
        <v>7.8</v>
      </c>
      <c r="N11" s="98">
        <f t="shared" si="3"/>
        <v>7.9</v>
      </c>
      <c r="O11" s="98">
        <v>14.6</v>
      </c>
      <c r="P11" s="98">
        <v>14.8</v>
      </c>
      <c r="Q11" s="98">
        <f t="shared" si="4"/>
        <v>14.7</v>
      </c>
      <c r="R11" s="30">
        <v>1.1631</v>
      </c>
      <c r="S11" s="30">
        <v>6.3200000000000006E-2</v>
      </c>
      <c r="T11" s="30">
        <f t="shared" si="6"/>
        <v>1.0676335553549421</v>
      </c>
      <c r="U11" s="30">
        <f t="shared" si="5"/>
        <v>13.642227726191969</v>
      </c>
      <c r="V11" s="18">
        <v>7</v>
      </c>
      <c r="W11" s="18">
        <v>10</v>
      </c>
      <c r="X11" s="18">
        <v>5</v>
      </c>
      <c r="Y11" s="99">
        <v>1737</v>
      </c>
      <c r="XEK11" s="106"/>
    </row>
    <row r="12" spans="1:25 16365:16365" ht="15" x14ac:dyDescent="0.25">
      <c r="A12" s="97">
        <v>10</v>
      </c>
      <c r="B12" s="16">
        <v>27</v>
      </c>
      <c r="C12" s="16">
        <v>181.3</v>
      </c>
      <c r="D12" s="16">
        <v>83.1</v>
      </c>
      <c r="E12" s="98">
        <f t="shared" si="0"/>
        <v>25.281650055111559</v>
      </c>
      <c r="F12" s="98">
        <v>3.4</v>
      </c>
      <c r="G12" s="98">
        <v>3.4</v>
      </c>
      <c r="H12" s="98">
        <f t="shared" si="1"/>
        <v>3.4</v>
      </c>
      <c r="I12" s="98">
        <v>10.4</v>
      </c>
      <c r="J12" s="98">
        <v>10.199999999999999</v>
      </c>
      <c r="K12" s="98">
        <f t="shared" si="2"/>
        <v>10.3</v>
      </c>
      <c r="L12" s="98">
        <v>9.1999999999999993</v>
      </c>
      <c r="M12" s="98">
        <v>9.1999999999999993</v>
      </c>
      <c r="N12" s="98">
        <f t="shared" si="3"/>
        <v>9.1999999999999993</v>
      </c>
      <c r="O12" s="98">
        <v>11.4</v>
      </c>
      <c r="P12" s="98">
        <v>11.2</v>
      </c>
      <c r="Q12" s="98">
        <f t="shared" si="4"/>
        <v>11.3</v>
      </c>
      <c r="R12" s="30">
        <v>1.1631</v>
      </c>
      <c r="S12" s="30">
        <v>6.3200000000000006E-2</v>
      </c>
      <c r="T12" s="30">
        <f t="shared" si="6"/>
        <v>1.0661495500972522</v>
      </c>
      <c r="U12" s="30">
        <f t="shared" si="5"/>
        <v>14.287585128040448</v>
      </c>
      <c r="V12" s="16">
        <v>8</v>
      </c>
      <c r="W12" s="16">
        <v>7</v>
      </c>
      <c r="X12" s="16">
        <v>9</v>
      </c>
      <c r="Y12" s="99">
        <v>1834.125</v>
      </c>
      <c r="XEK12" s="106"/>
    </row>
    <row r="13" spans="1:25 16365:16365" ht="15" x14ac:dyDescent="0.25">
      <c r="A13" s="97">
        <v>11</v>
      </c>
      <c r="B13" s="16">
        <v>25</v>
      </c>
      <c r="C13" s="16">
        <v>173.4</v>
      </c>
      <c r="D13" s="16">
        <v>71.8</v>
      </c>
      <c r="E13" s="98">
        <f t="shared" si="0"/>
        <v>23.879556571933339</v>
      </c>
      <c r="F13" s="98">
        <v>2.2000000000000002</v>
      </c>
      <c r="G13" s="98">
        <v>2.4</v>
      </c>
      <c r="H13" s="98">
        <f t="shared" si="1"/>
        <v>2.2999999999999998</v>
      </c>
      <c r="I13" s="98">
        <v>7.2</v>
      </c>
      <c r="J13" s="98">
        <v>7.2</v>
      </c>
      <c r="K13" s="98">
        <f t="shared" si="2"/>
        <v>7.2</v>
      </c>
      <c r="L13" s="98">
        <v>7.6</v>
      </c>
      <c r="M13" s="98">
        <v>7.4</v>
      </c>
      <c r="N13" s="98">
        <f t="shared" si="3"/>
        <v>7.5</v>
      </c>
      <c r="O13" s="98">
        <v>7.2</v>
      </c>
      <c r="P13" s="98">
        <v>7.6</v>
      </c>
      <c r="Q13" s="98">
        <f t="shared" si="4"/>
        <v>7.4</v>
      </c>
      <c r="R13" s="30">
        <v>1.1631</v>
      </c>
      <c r="S13" s="30">
        <v>6.3200000000000006E-2</v>
      </c>
      <c r="T13" s="30">
        <f t="shared" si="6"/>
        <v>1.0754169629753922</v>
      </c>
      <c r="U13" s="30">
        <f t="shared" si="5"/>
        <v>10.286583754887868</v>
      </c>
      <c r="V13" s="16">
        <v>4</v>
      </c>
      <c r="W13" s="16">
        <v>7</v>
      </c>
      <c r="X13" s="16">
        <v>3</v>
      </c>
      <c r="Y13" s="99">
        <v>1681.75</v>
      </c>
      <c r="XEK13" s="106"/>
    </row>
    <row r="14" spans="1:25 16365:16365" ht="15" x14ac:dyDescent="0.25">
      <c r="A14" s="97">
        <v>12</v>
      </c>
      <c r="B14" s="16">
        <v>25</v>
      </c>
      <c r="C14" s="16">
        <v>183.8</v>
      </c>
      <c r="D14" s="16">
        <v>78.900000000000006</v>
      </c>
      <c r="E14" s="98">
        <f t="shared" si="0"/>
        <v>23.35532898156557</v>
      </c>
      <c r="F14" s="98">
        <v>3.8</v>
      </c>
      <c r="G14" s="98">
        <v>4.2</v>
      </c>
      <c r="H14" s="98">
        <f t="shared" si="1"/>
        <v>4</v>
      </c>
      <c r="I14" s="98">
        <v>11.6</v>
      </c>
      <c r="J14" s="98">
        <v>11.8</v>
      </c>
      <c r="K14" s="98">
        <f t="shared" si="2"/>
        <v>11.7</v>
      </c>
      <c r="L14" s="98">
        <v>13</v>
      </c>
      <c r="M14" s="98">
        <v>13.2</v>
      </c>
      <c r="N14" s="98">
        <f t="shared" si="3"/>
        <v>13.1</v>
      </c>
      <c r="O14" s="98">
        <v>24</v>
      </c>
      <c r="P14" s="98">
        <v>24.4</v>
      </c>
      <c r="Q14" s="98">
        <f t="shared" si="4"/>
        <v>24.2</v>
      </c>
      <c r="R14" s="30">
        <v>1.1631</v>
      </c>
      <c r="S14" s="30">
        <v>6.3200000000000006E-2</v>
      </c>
      <c r="T14" s="30">
        <f t="shared" si="6"/>
        <v>1.0541257650412301</v>
      </c>
      <c r="U14" s="30">
        <f t="shared" si="5"/>
        <v>19.583437210302002</v>
      </c>
      <c r="V14" s="16">
        <v>5</v>
      </c>
      <c r="W14" s="16">
        <v>3</v>
      </c>
      <c r="X14" s="16">
        <v>10</v>
      </c>
      <c r="Y14" s="99">
        <v>1817.75</v>
      </c>
      <c r="XEK14" s="106"/>
    </row>
    <row r="15" spans="1:25 16365:16365" ht="15" x14ac:dyDescent="0.25">
      <c r="A15" s="97">
        <v>13</v>
      </c>
      <c r="B15" s="16">
        <v>20</v>
      </c>
      <c r="C15" s="16">
        <v>194.2</v>
      </c>
      <c r="D15" s="16">
        <v>82.7</v>
      </c>
      <c r="E15" s="98">
        <f t="shared" si="0"/>
        <v>21.928405743916528</v>
      </c>
      <c r="F15" s="98">
        <v>3.4</v>
      </c>
      <c r="G15" s="98">
        <v>3.4</v>
      </c>
      <c r="H15" s="98">
        <f t="shared" si="1"/>
        <v>3.4</v>
      </c>
      <c r="I15" s="98">
        <v>8.4</v>
      </c>
      <c r="J15" s="98">
        <v>8.1999999999999993</v>
      </c>
      <c r="K15" s="98">
        <f t="shared" si="2"/>
        <v>8.3000000000000007</v>
      </c>
      <c r="L15" s="98">
        <v>8.6</v>
      </c>
      <c r="M15" s="98">
        <v>8.4</v>
      </c>
      <c r="N15" s="98">
        <f t="shared" si="3"/>
        <v>8.5</v>
      </c>
      <c r="O15" s="98">
        <v>8</v>
      </c>
      <c r="P15" s="98">
        <v>8.1999999999999993</v>
      </c>
      <c r="Q15" s="98">
        <f t="shared" si="4"/>
        <v>8.1</v>
      </c>
      <c r="R15" s="30">
        <v>1.1631</v>
      </c>
      <c r="S15" s="30">
        <v>6.3200000000000006E-2</v>
      </c>
      <c r="T15" s="30">
        <f t="shared" si="6"/>
        <v>1.0713470972748649</v>
      </c>
      <c r="U15" s="30">
        <f t="shared" si="5"/>
        <v>12.035134326781893</v>
      </c>
      <c r="V15" s="18">
        <v>5</v>
      </c>
      <c r="W15" s="18">
        <v>8</v>
      </c>
      <c r="X15" s="18">
        <v>8</v>
      </c>
      <c r="Y15" s="99">
        <v>1945.75</v>
      </c>
      <c r="XEK15" s="106"/>
    </row>
    <row r="16" spans="1:25 16365:16365" ht="15" x14ac:dyDescent="0.25">
      <c r="A16" s="97">
        <v>14</v>
      </c>
      <c r="B16" s="16">
        <v>20</v>
      </c>
      <c r="C16" s="16">
        <v>177.2</v>
      </c>
      <c r="D16" s="16">
        <v>71.7</v>
      </c>
      <c r="E16" s="98">
        <f t="shared" si="0"/>
        <v>22.8345112586561</v>
      </c>
      <c r="F16" s="98">
        <v>4.4000000000000004</v>
      </c>
      <c r="G16" s="98">
        <v>4.4000000000000004</v>
      </c>
      <c r="H16" s="98">
        <f t="shared" si="1"/>
        <v>4.4000000000000004</v>
      </c>
      <c r="I16" s="98">
        <v>7.4</v>
      </c>
      <c r="J16" s="98">
        <v>7.4</v>
      </c>
      <c r="K16" s="98">
        <f t="shared" si="2"/>
        <v>7.4</v>
      </c>
      <c r="L16" s="98">
        <v>10.199999999999999</v>
      </c>
      <c r="M16" s="98">
        <v>10.199999999999999</v>
      </c>
      <c r="N16" s="98">
        <f t="shared" si="3"/>
        <v>10.199999999999999</v>
      </c>
      <c r="O16" s="98">
        <v>9.4</v>
      </c>
      <c r="P16" s="98">
        <v>9.1999999999999993</v>
      </c>
      <c r="Q16" s="98">
        <f t="shared" si="4"/>
        <v>9.3000000000000007</v>
      </c>
      <c r="R16" s="30">
        <v>1.1631</v>
      </c>
      <c r="S16" s="30">
        <v>6.3200000000000006E-2</v>
      </c>
      <c r="T16" s="30">
        <f t="shared" si="6"/>
        <v>1.0685815978670645</v>
      </c>
      <c r="U16" s="30">
        <f t="shared" si="5"/>
        <v>13.230885678774218</v>
      </c>
      <c r="V16" s="16">
        <v>3</v>
      </c>
      <c r="W16" s="16">
        <v>5</v>
      </c>
      <c r="X16" s="16">
        <v>8</v>
      </c>
      <c r="Y16" s="99">
        <v>1729.5</v>
      </c>
      <c r="XEK16" s="106"/>
    </row>
    <row r="17" spans="1:25 16365:16365" ht="15" x14ac:dyDescent="0.25">
      <c r="A17" s="100" t="s">
        <v>41</v>
      </c>
      <c r="B17" s="51">
        <f>AVERAGE(B3:B16)</f>
        <v>23.642857142857142</v>
      </c>
      <c r="C17" s="32">
        <f t="shared" ref="C17:Y17" si="7">AVERAGE(C3:C16)</f>
        <v>181.34285714285713</v>
      </c>
      <c r="D17" s="32">
        <f t="shared" si="7"/>
        <v>77.142857142857139</v>
      </c>
      <c r="E17" s="32">
        <f t="shared" si="7"/>
        <v>23.506595062612956</v>
      </c>
      <c r="F17" s="32">
        <f t="shared" si="7"/>
        <v>3.4</v>
      </c>
      <c r="G17" s="32">
        <f t="shared" si="7"/>
        <v>3.4285714285714284</v>
      </c>
      <c r="H17" s="32">
        <f t="shared" si="7"/>
        <v>3.4142857142857141</v>
      </c>
      <c r="I17" s="32">
        <f t="shared" si="7"/>
        <v>7.7714285714285722</v>
      </c>
      <c r="J17" s="32">
        <f t="shared" si="7"/>
        <v>7.8071428571428578</v>
      </c>
      <c r="K17" s="32">
        <f t="shared" si="7"/>
        <v>7.7892857142857155</v>
      </c>
      <c r="L17" s="32">
        <f t="shared" si="7"/>
        <v>9.5142857142857142</v>
      </c>
      <c r="M17" s="32">
        <f t="shared" si="7"/>
        <v>9.4571428571428573</v>
      </c>
      <c r="N17" s="32">
        <f t="shared" si="7"/>
        <v>9.4857142857142858</v>
      </c>
      <c r="O17" s="32">
        <f t="shared" si="7"/>
        <v>11.814285714285715</v>
      </c>
      <c r="P17" s="32">
        <f t="shared" si="7"/>
        <v>11.885714285714284</v>
      </c>
      <c r="Q17" s="32">
        <f t="shared" si="7"/>
        <v>11.850000000000003</v>
      </c>
      <c r="R17" s="32">
        <f t="shared" si="7"/>
        <v>1.1631</v>
      </c>
      <c r="S17" s="32">
        <f t="shared" si="7"/>
        <v>6.320000000000002E-2</v>
      </c>
      <c r="T17" s="32">
        <f t="shared" si="7"/>
        <v>1.0685891472431712</v>
      </c>
      <c r="U17" s="32">
        <f t="shared" si="7"/>
        <v>13.249972269401336</v>
      </c>
      <c r="V17" s="51">
        <f t="shared" si="7"/>
        <v>4.9285714285714288</v>
      </c>
      <c r="W17" s="51">
        <f t="shared" si="7"/>
        <v>5.7142857142857144</v>
      </c>
      <c r="X17" s="51">
        <f t="shared" si="7"/>
        <v>6.2857142857142856</v>
      </c>
      <c r="Y17" s="101">
        <f t="shared" si="7"/>
        <v>1791.6785714285713</v>
      </c>
      <c r="XEK17" s="106"/>
    </row>
    <row r="18" spans="1:25 16365:16365" ht="15.75" thickBot="1" x14ac:dyDescent="0.3">
      <c r="A18" s="102" t="s">
        <v>42</v>
      </c>
      <c r="B18" s="103">
        <f>_xlfn.STDEV.S(B3:B16)</f>
        <v>2.2738358934473855</v>
      </c>
      <c r="C18" s="104">
        <f t="shared" ref="C18:Y18" si="8">_xlfn.STDEV.S(C3:C16)</f>
        <v>7.039855143364842</v>
      </c>
      <c r="D18" s="104">
        <f t="shared" si="8"/>
        <v>6.7607139228969562</v>
      </c>
      <c r="E18" s="104">
        <f t="shared" si="8"/>
        <v>2.2953947726636521</v>
      </c>
      <c r="F18" s="104">
        <f t="shared" si="8"/>
        <v>0.75651020634733956</v>
      </c>
      <c r="G18" s="104">
        <f t="shared" si="8"/>
        <v>0.74361753137418418</v>
      </c>
      <c r="H18" s="104">
        <f t="shared" si="8"/>
        <v>0.74715577909948827</v>
      </c>
      <c r="I18" s="104">
        <f t="shared" si="8"/>
        <v>1.7344600451874435</v>
      </c>
      <c r="J18" s="104">
        <f t="shared" si="8"/>
        <v>1.6762890726080173</v>
      </c>
      <c r="K18" s="104">
        <f t="shared" si="8"/>
        <v>1.7025070395684729</v>
      </c>
      <c r="L18" s="104">
        <f t="shared" si="8"/>
        <v>2.4098698154615232</v>
      </c>
      <c r="M18" s="104">
        <f t="shared" si="8"/>
        <v>2.4209706526719588</v>
      </c>
      <c r="N18" s="104">
        <f t="shared" si="8"/>
        <v>2.4143344815934151</v>
      </c>
      <c r="O18" s="104">
        <f t="shared" si="8"/>
        <v>6.3688976395336372</v>
      </c>
      <c r="P18" s="104">
        <f t="shared" si="8"/>
        <v>6.3825311042487929</v>
      </c>
      <c r="Q18" s="104">
        <f t="shared" si="8"/>
        <v>6.3748001476969343</v>
      </c>
      <c r="R18" s="104">
        <f t="shared" si="8"/>
        <v>0</v>
      </c>
      <c r="S18" s="104">
        <f t="shared" si="8"/>
        <v>1.4401661021034318E-17</v>
      </c>
      <c r="T18" s="104">
        <f t="shared" si="8"/>
        <v>7.6808830722643849E-3</v>
      </c>
      <c r="U18" s="104">
        <f t="shared" si="8"/>
        <v>3.3500657972035488</v>
      </c>
      <c r="V18" s="103">
        <f t="shared" si="8"/>
        <v>2.1649048909393658</v>
      </c>
      <c r="W18" s="103">
        <f t="shared" si="8"/>
        <v>2.267786838055363</v>
      </c>
      <c r="X18" s="103">
        <f t="shared" si="8"/>
        <v>3.2682286764115336</v>
      </c>
      <c r="Y18" s="105">
        <f t="shared" si="8"/>
        <v>92.61725564902062</v>
      </c>
      <c r="XEK18" s="106"/>
    </row>
    <row r="23" spans="1:25 16365:16365" x14ac:dyDescent="0.2">
      <c r="J23" s="18"/>
      <c r="K23" s="18"/>
    </row>
  </sheetData>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5"/>
  <sheetViews>
    <sheetView workbookViewId="0">
      <selection activeCell="L24" sqref="L24"/>
    </sheetView>
  </sheetViews>
  <sheetFormatPr defaultRowHeight="15" x14ac:dyDescent="0.25"/>
  <cols>
    <col min="3" max="3" width="11.5703125" customWidth="1"/>
    <col min="4" max="4" width="11" customWidth="1"/>
    <col min="5" max="5" width="12.5703125" customWidth="1"/>
    <col min="6" max="6" width="11.42578125" bestFit="1" customWidth="1"/>
    <col min="7" max="7" width="9.5703125" bestFit="1" customWidth="1"/>
    <col min="8" max="8" width="10.5703125" bestFit="1" customWidth="1"/>
    <col min="9" max="9" width="11.42578125" bestFit="1" customWidth="1"/>
    <col min="10" max="10" width="9.7109375" customWidth="1"/>
    <col min="11" max="11" width="11.5703125" customWidth="1"/>
  </cols>
  <sheetData>
    <row r="1" spans="1:11" x14ac:dyDescent="0.25">
      <c r="A1" s="1" t="s">
        <v>15</v>
      </c>
    </row>
    <row r="2" spans="1:11" s="1" customFormat="1" x14ac:dyDescent="0.25">
      <c r="C2" s="139" t="s">
        <v>7</v>
      </c>
      <c r="D2" s="139"/>
      <c r="E2" s="140"/>
      <c r="F2" s="141" t="s">
        <v>8</v>
      </c>
      <c r="G2" s="141"/>
      <c r="H2" s="141"/>
      <c r="I2" s="142" t="s">
        <v>9</v>
      </c>
      <c r="J2" s="143"/>
      <c r="K2" s="144"/>
    </row>
    <row r="3" spans="1:11" s="1" customFormat="1" x14ac:dyDescent="0.25">
      <c r="A3" s="1" t="s">
        <v>6</v>
      </c>
      <c r="B3" s="1" t="s">
        <v>1</v>
      </c>
      <c r="C3" s="1" t="s">
        <v>11</v>
      </c>
      <c r="D3" s="1" t="s">
        <v>12</v>
      </c>
      <c r="E3" s="2" t="s">
        <v>13</v>
      </c>
      <c r="F3" s="1" t="s">
        <v>11</v>
      </c>
      <c r="G3" s="1" t="s">
        <v>12</v>
      </c>
      <c r="H3" s="2" t="s">
        <v>13</v>
      </c>
      <c r="I3" s="1" t="s">
        <v>11</v>
      </c>
      <c r="J3" s="1" t="s">
        <v>12</v>
      </c>
      <c r="K3" s="2" t="s">
        <v>13</v>
      </c>
    </row>
    <row r="4" spans="1:11" x14ac:dyDescent="0.25">
      <c r="A4" s="1">
        <v>1</v>
      </c>
      <c r="B4" s="1" t="e">
        <f>VLOOKUP(A4,Characteristics!A:A, 2, 0)</f>
        <v>#REF!</v>
      </c>
      <c r="E4" s="3"/>
      <c r="H4" s="3"/>
      <c r="K4" s="3"/>
    </row>
    <row r="5" spans="1:11" x14ac:dyDescent="0.25">
      <c r="A5" s="1">
        <v>2</v>
      </c>
      <c r="B5" s="1" t="e">
        <f>VLOOKUP(A5,Characteristics!A:A, 2, 0)</f>
        <v>#REF!</v>
      </c>
      <c r="E5" s="3"/>
      <c r="H5" s="3"/>
      <c r="K5" s="3"/>
    </row>
    <row r="6" spans="1:11" x14ac:dyDescent="0.25">
      <c r="A6" s="1">
        <v>3</v>
      </c>
      <c r="B6" s="1" t="e">
        <f>VLOOKUP(A6,Characteristics!A:A, 2, 0)</f>
        <v>#REF!</v>
      </c>
      <c r="E6" s="3"/>
      <c r="H6" s="3"/>
      <c r="K6" s="3"/>
    </row>
    <row r="7" spans="1:11" x14ac:dyDescent="0.25">
      <c r="A7" s="1">
        <v>4</v>
      </c>
      <c r="B7" s="1" t="e">
        <f>VLOOKUP(A7,Characteristics!A:A, 2, 0)</f>
        <v>#REF!</v>
      </c>
      <c r="E7" s="3"/>
      <c r="H7" s="3"/>
      <c r="K7" s="3"/>
    </row>
    <row r="8" spans="1:11" x14ac:dyDescent="0.25">
      <c r="A8" s="1">
        <v>5</v>
      </c>
      <c r="B8" s="1" t="e">
        <f>VLOOKUP(A8,Characteristics!A:A, 2, 0)</f>
        <v>#REF!</v>
      </c>
      <c r="E8" s="3"/>
      <c r="H8" s="3"/>
      <c r="K8" s="3"/>
    </row>
    <row r="9" spans="1:11" x14ac:dyDescent="0.25">
      <c r="A9" s="1">
        <v>6</v>
      </c>
      <c r="B9" s="1" t="e">
        <f>VLOOKUP(A9,Characteristics!A:A, 2, 0)</f>
        <v>#REF!</v>
      </c>
      <c r="E9" s="3"/>
      <c r="H9" s="3"/>
      <c r="K9" s="3"/>
    </row>
    <row r="10" spans="1:11" x14ac:dyDescent="0.25">
      <c r="A10" s="1">
        <v>7</v>
      </c>
      <c r="B10" t="s">
        <v>34</v>
      </c>
      <c r="E10" s="3"/>
      <c r="H10" s="3"/>
      <c r="K10" s="3"/>
    </row>
    <row r="11" spans="1:11" x14ac:dyDescent="0.25">
      <c r="A11" s="1">
        <v>8</v>
      </c>
      <c r="B11" t="s">
        <v>33</v>
      </c>
      <c r="E11" s="3"/>
      <c r="H11" s="3"/>
      <c r="K11" s="3"/>
    </row>
    <row r="12" spans="1:11" x14ac:dyDescent="0.25">
      <c r="A12" s="1">
        <v>9</v>
      </c>
      <c r="B12" t="s">
        <v>17</v>
      </c>
    </row>
    <row r="13" spans="1:11" x14ac:dyDescent="0.25">
      <c r="A13" s="1">
        <v>10</v>
      </c>
      <c r="B13" t="s">
        <v>32</v>
      </c>
    </row>
    <row r="14" spans="1:11" x14ac:dyDescent="0.25">
      <c r="A14" s="1">
        <v>11</v>
      </c>
      <c r="B14" t="s">
        <v>35</v>
      </c>
    </row>
    <row r="15" spans="1:11" x14ac:dyDescent="0.25">
      <c r="A15" s="1">
        <v>12</v>
      </c>
      <c r="B15" t="s">
        <v>36</v>
      </c>
    </row>
  </sheetData>
  <mergeCells count="3">
    <mergeCell ref="C2:E2"/>
    <mergeCell ref="F2:H2"/>
    <mergeCell ref="I2:K2"/>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5"/>
  <sheetViews>
    <sheetView workbookViewId="0">
      <selection activeCell="I27" sqref="I27"/>
    </sheetView>
  </sheetViews>
  <sheetFormatPr defaultRowHeight="15" x14ac:dyDescent="0.25"/>
  <cols>
    <col min="3" max="3" width="11.5703125" customWidth="1"/>
    <col min="4" max="4" width="11" customWidth="1"/>
    <col min="5" max="5" width="12.5703125" customWidth="1"/>
    <col min="6" max="6" width="11.42578125" bestFit="1" customWidth="1"/>
    <col min="7" max="7" width="9.5703125" bestFit="1" customWidth="1"/>
    <col min="8" max="8" width="10.5703125" bestFit="1" customWidth="1"/>
    <col min="9" max="9" width="11.42578125" bestFit="1" customWidth="1"/>
    <col min="10" max="10" width="9.7109375" customWidth="1"/>
    <col min="11" max="11" width="11.5703125" customWidth="1"/>
  </cols>
  <sheetData>
    <row r="1" spans="1:11" x14ac:dyDescent="0.25">
      <c r="A1" s="1" t="s">
        <v>16</v>
      </c>
    </row>
    <row r="2" spans="1:11" s="1" customFormat="1" x14ac:dyDescent="0.25">
      <c r="C2" s="139" t="s">
        <v>7</v>
      </c>
      <c r="D2" s="139"/>
      <c r="E2" s="140"/>
      <c r="F2" s="141" t="s">
        <v>8</v>
      </c>
      <c r="G2" s="141"/>
      <c r="H2" s="141"/>
      <c r="I2" s="142" t="s">
        <v>9</v>
      </c>
      <c r="J2" s="143"/>
      <c r="K2" s="144"/>
    </row>
    <row r="3" spans="1:11" s="1" customFormat="1" x14ac:dyDescent="0.25">
      <c r="A3" s="1" t="s">
        <v>6</v>
      </c>
      <c r="B3" s="1" t="s">
        <v>1</v>
      </c>
      <c r="C3" s="1" t="s">
        <v>11</v>
      </c>
      <c r="D3" s="1" t="s">
        <v>12</v>
      </c>
      <c r="E3" s="2" t="s">
        <v>13</v>
      </c>
      <c r="F3" s="1" t="s">
        <v>11</v>
      </c>
      <c r="G3" s="1" t="s">
        <v>12</v>
      </c>
      <c r="H3" s="2" t="s">
        <v>13</v>
      </c>
      <c r="I3" s="1" t="s">
        <v>11</v>
      </c>
      <c r="J3" s="1" t="s">
        <v>12</v>
      </c>
      <c r="K3" s="2" t="s">
        <v>13</v>
      </c>
    </row>
    <row r="4" spans="1:11" x14ac:dyDescent="0.25">
      <c r="A4" s="1">
        <v>1</v>
      </c>
      <c r="B4" s="1" t="e">
        <f>VLOOKUP(A4,Characteristics!A:A, 2, 0)</f>
        <v>#REF!</v>
      </c>
      <c r="E4" s="3"/>
      <c r="H4" s="3"/>
      <c r="K4" s="3"/>
    </row>
    <row r="5" spans="1:11" x14ac:dyDescent="0.25">
      <c r="A5" s="1">
        <v>2</v>
      </c>
      <c r="B5" s="1" t="e">
        <f>VLOOKUP(A5,Characteristics!A:A, 2, 0)</f>
        <v>#REF!</v>
      </c>
      <c r="E5" s="3"/>
      <c r="H5" s="3"/>
      <c r="K5" s="3"/>
    </row>
    <row r="6" spans="1:11" x14ac:dyDescent="0.25">
      <c r="A6" s="1">
        <v>3</v>
      </c>
      <c r="B6" s="1" t="e">
        <f>VLOOKUP(A6,Characteristics!A:A, 2, 0)</f>
        <v>#REF!</v>
      </c>
      <c r="E6" s="3"/>
      <c r="H6" s="3"/>
      <c r="K6" s="3"/>
    </row>
    <row r="7" spans="1:11" x14ac:dyDescent="0.25">
      <c r="A7" s="1">
        <v>4</v>
      </c>
      <c r="B7" s="1" t="e">
        <f>VLOOKUP(A7,Characteristics!A:A, 2, 0)</f>
        <v>#REF!</v>
      </c>
      <c r="E7" s="3"/>
      <c r="H7" s="3"/>
      <c r="K7" s="3"/>
    </row>
    <row r="8" spans="1:11" x14ac:dyDescent="0.25">
      <c r="A8" s="1">
        <v>5</v>
      </c>
      <c r="B8" s="1" t="e">
        <f>VLOOKUP(A8,Characteristics!A:A, 2, 0)</f>
        <v>#REF!</v>
      </c>
      <c r="E8" s="3"/>
      <c r="H8" s="3"/>
      <c r="K8" s="3"/>
    </row>
    <row r="9" spans="1:11" x14ac:dyDescent="0.25">
      <c r="A9" s="1">
        <v>6</v>
      </c>
      <c r="B9" s="1" t="e">
        <f>VLOOKUP(A9,Characteristics!A:A, 2, 0)</f>
        <v>#REF!</v>
      </c>
      <c r="E9" s="3"/>
      <c r="H9" s="3"/>
      <c r="K9" s="3"/>
    </row>
    <row r="10" spans="1:11" x14ac:dyDescent="0.25">
      <c r="A10" s="1">
        <v>7</v>
      </c>
      <c r="B10" t="s">
        <v>34</v>
      </c>
      <c r="E10" s="3"/>
      <c r="H10" s="3"/>
      <c r="K10" s="3"/>
    </row>
    <row r="11" spans="1:11" x14ac:dyDescent="0.25">
      <c r="A11" s="1">
        <v>8</v>
      </c>
      <c r="B11" t="s">
        <v>33</v>
      </c>
      <c r="E11" s="3"/>
      <c r="H11" s="3"/>
      <c r="K11" s="3"/>
    </row>
    <row r="12" spans="1:11" x14ac:dyDescent="0.25">
      <c r="A12" s="1">
        <v>9</v>
      </c>
      <c r="B12" t="s">
        <v>17</v>
      </c>
    </row>
    <row r="13" spans="1:11" x14ac:dyDescent="0.25">
      <c r="A13" s="1">
        <v>10</v>
      </c>
      <c r="B13" t="s">
        <v>32</v>
      </c>
    </row>
    <row r="14" spans="1:11" x14ac:dyDescent="0.25">
      <c r="A14" s="1">
        <v>11</v>
      </c>
      <c r="B14" t="s">
        <v>35</v>
      </c>
    </row>
    <row r="15" spans="1:11" x14ac:dyDescent="0.25">
      <c r="A15" s="1">
        <v>12</v>
      </c>
      <c r="B15" t="s">
        <v>36</v>
      </c>
    </row>
  </sheetData>
  <mergeCells count="3">
    <mergeCell ref="C2:E2"/>
    <mergeCell ref="F2:H2"/>
    <mergeCell ref="I2:K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287C-EB41-450D-A7E0-FF17E3EAECD7}">
  <dimension ref="A1:M58"/>
  <sheetViews>
    <sheetView tabSelected="1" zoomScaleNormal="100" workbookViewId="0"/>
  </sheetViews>
  <sheetFormatPr defaultRowHeight="15" x14ac:dyDescent="0.25"/>
  <cols>
    <col min="1" max="6" width="8.7109375" customWidth="1"/>
    <col min="7" max="7" width="11.42578125" bestFit="1" customWidth="1"/>
    <col min="8" max="8" width="9.85546875" bestFit="1" customWidth="1"/>
  </cols>
  <sheetData>
    <row r="1" spans="1:13" x14ac:dyDescent="0.25">
      <c r="A1" s="1" t="s">
        <v>88</v>
      </c>
    </row>
    <row r="2" spans="1:13" ht="15.75" thickBot="1" x14ac:dyDescent="0.3"/>
    <row r="3" spans="1:13" ht="21.75" thickBot="1" x14ac:dyDescent="0.4">
      <c r="A3" s="114" t="s">
        <v>76</v>
      </c>
      <c r="B3" s="115"/>
      <c r="C3" s="115"/>
      <c r="D3" s="115"/>
      <c r="E3" s="115"/>
      <c r="F3" s="115"/>
      <c r="G3" s="115"/>
      <c r="H3" s="116"/>
    </row>
    <row r="4" spans="1:13" x14ac:dyDescent="0.25">
      <c r="A4" s="110"/>
      <c r="B4" s="52" t="s">
        <v>23</v>
      </c>
      <c r="C4" s="52" t="s">
        <v>24</v>
      </c>
      <c r="D4" s="52" t="s">
        <v>25</v>
      </c>
      <c r="E4" s="52" t="s">
        <v>26</v>
      </c>
      <c r="F4" s="52" t="s">
        <v>27</v>
      </c>
      <c r="G4" s="52" t="s">
        <v>28</v>
      </c>
      <c r="H4" s="69" t="s">
        <v>29</v>
      </c>
    </row>
    <row r="5" spans="1:13" x14ac:dyDescent="0.25">
      <c r="A5" s="108">
        <v>1</v>
      </c>
      <c r="B5" s="5">
        <v>111.99576691081433</v>
      </c>
      <c r="C5" s="5">
        <v>4.9943041792330902</v>
      </c>
      <c r="D5" s="5">
        <v>15.253688065489015</v>
      </c>
      <c r="E5" s="5">
        <v>2.346721240844464</v>
      </c>
      <c r="F5" s="11">
        <v>618.86222000000009</v>
      </c>
      <c r="G5" s="11">
        <v>558.6400000000001</v>
      </c>
      <c r="H5" s="34">
        <v>2337.3497600000005</v>
      </c>
    </row>
    <row r="6" spans="1:13" x14ac:dyDescent="0.25">
      <c r="A6" s="108">
        <v>2</v>
      </c>
      <c r="B6" s="5">
        <v>107.70550947867301</v>
      </c>
      <c r="C6" s="5">
        <v>4.8029857819905226</v>
      </c>
      <c r="D6" s="5">
        <v>14.669360189573464</v>
      </c>
      <c r="E6" s="5">
        <v>2.2568246445497637</v>
      </c>
      <c r="F6" s="11">
        <v>542.70689500000003</v>
      </c>
      <c r="G6" s="11">
        <v>537.24000000000012</v>
      </c>
      <c r="H6" s="34">
        <v>2247.8121600000004</v>
      </c>
    </row>
    <row r="7" spans="1:13" x14ac:dyDescent="0.25">
      <c r="A7" s="108">
        <v>3</v>
      </c>
      <c r="B7" s="5">
        <v>127.53692373976736</v>
      </c>
      <c r="C7" s="5">
        <v>5.6873416630762623</v>
      </c>
      <c r="D7" s="5">
        <v>17.370374838431715</v>
      </c>
      <c r="E7" s="5">
        <v>2.6723653597587251</v>
      </c>
      <c r="F7" s="11">
        <v>707.843705</v>
      </c>
      <c r="G7" s="11">
        <v>636.16000000000008</v>
      </c>
      <c r="H7" s="34">
        <v>2661.6934400000009</v>
      </c>
    </row>
    <row r="8" spans="1:13" x14ac:dyDescent="0.25">
      <c r="A8" s="108">
        <v>4</v>
      </c>
      <c r="B8" s="5">
        <v>116.35819689788882</v>
      </c>
      <c r="C8" s="5">
        <v>5.1888410168031021</v>
      </c>
      <c r="D8" s="5">
        <v>15.847845756139595</v>
      </c>
      <c r="E8" s="5">
        <v>2.4381301163291682</v>
      </c>
      <c r="F8" s="11">
        <v>625.27530000000002</v>
      </c>
      <c r="G8" s="11">
        <v>580.39999999999986</v>
      </c>
      <c r="H8" s="34">
        <v>2428.3935999999994</v>
      </c>
    </row>
    <row r="9" spans="1:13" x14ac:dyDescent="0.25">
      <c r="A9" s="108">
        <v>5</v>
      </c>
      <c r="B9" s="5">
        <v>119.97484381732014</v>
      </c>
      <c r="C9" s="5">
        <v>5.3501206376561834</v>
      </c>
      <c r="D9" s="5">
        <v>16.340428694528224</v>
      </c>
      <c r="E9" s="5">
        <v>2.5139121068504959</v>
      </c>
      <c r="F9" s="11">
        <v>719.06659500000001</v>
      </c>
      <c r="G9" s="11">
        <v>598.44000000000005</v>
      </c>
      <c r="H9" s="34">
        <v>2503.8729600000006</v>
      </c>
    </row>
    <row r="10" spans="1:13" x14ac:dyDescent="0.25">
      <c r="A10" s="108">
        <v>6</v>
      </c>
      <c r="B10" s="5">
        <v>112.43682141318398</v>
      </c>
      <c r="C10" s="5">
        <v>5.0139724256785874</v>
      </c>
      <c r="D10" s="5">
        <v>15.313759155536406</v>
      </c>
      <c r="E10" s="5">
        <v>2.3559629470056009</v>
      </c>
      <c r="F10" s="11">
        <v>562.74777000000006</v>
      </c>
      <c r="G10" s="11">
        <v>560.84</v>
      </c>
      <c r="H10" s="34">
        <v>2346.55456</v>
      </c>
    </row>
    <row r="11" spans="1:13" x14ac:dyDescent="0.25">
      <c r="A11" s="108">
        <v>7</v>
      </c>
      <c r="B11" s="5">
        <v>112.7014541146058</v>
      </c>
      <c r="C11" s="5">
        <v>5.0257733735458867</v>
      </c>
      <c r="D11" s="5">
        <v>15.349801809564845</v>
      </c>
      <c r="E11" s="5">
        <v>2.3615079707022839</v>
      </c>
      <c r="F11" s="11">
        <v>579.58210499999996</v>
      </c>
      <c r="G11" s="11">
        <v>562.16000000000008</v>
      </c>
      <c r="H11" s="34">
        <v>2352.0774400000005</v>
      </c>
      <c r="M11" s="5"/>
    </row>
    <row r="12" spans="1:13" x14ac:dyDescent="0.25">
      <c r="A12" s="108">
        <v>8</v>
      </c>
      <c r="B12" s="5">
        <v>111.09761956053427</v>
      </c>
      <c r="C12" s="5">
        <v>4.9542524773804404</v>
      </c>
      <c r="D12" s="5">
        <v>15.131361482119777</v>
      </c>
      <c r="E12" s="5">
        <v>2.3279017664799659</v>
      </c>
      <c r="F12" s="11">
        <v>583.59027999999989</v>
      </c>
      <c r="G12" s="11">
        <v>554.16000000000008</v>
      </c>
      <c r="H12" s="34">
        <v>2318.6054400000003</v>
      </c>
    </row>
    <row r="13" spans="1:13" x14ac:dyDescent="0.25">
      <c r="A13" s="108">
        <v>9</v>
      </c>
      <c r="B13" s="5">
        <v>111.43442481688926</v>
      </c>
      <c r="C13" s="5">
        <v>4.969271865575184</v>
      </c>
      <c r="D13" s="5">
        <v>15.177233950883242</v>
      </c>
      <c r="E13" s="5">
        <v>2.3349590693666524</v>
      </c>
      <c r="F13" s="11">
        <v>606.83769500000005</v>
      </c>
      <c r="G13" s="11">
        <v>555.83999999999992</v>
      </c>
      <c r="H13" s="34">
        <v>2325.63456</v>
      </c>
    </row>
    <row r="14" spans="1:13" x14ac:dyDescent="0.25">
      <c r="A14" s="108">
        <v>10</v>
      </c>
      <c r="B14" s="5">
        <v>117.66532205945714</v>
      </c>
      <c r="C14" s="5">
        <v>5.2471305471779406</v>
      </c>
      <c r="D14" s="5">
        <v>16.025874623007326</v>
      </c>
      <c r="E14" s="5">
        <v>2.465519172770358</v>
      </c>
      <c r="F14" s="11">
        <v>666.15868499999988</v>
      </c>
      <c r="G14" s="11">
        <v>586.92000000000007</v>
      </c>
      <c r="H14" s="34">
        <v>2455.6732800000004</v>
      </c>
    </row>
    <row r="15" spans="1:13" x14ac:dyDescent="0.25">
      <c r="A15" s="108">
        <v>11</v>
      </c>
      <c r="B15" s="5">
        <v>107.88995045239122</v>
      </c>
      <c r="C15" s="5">
        <v>4.8112106850495495</v>
      </c>
      <c r="D15" s="5">
        <v>14.694480827229643</v>
      </c>
      <c r="E15" s="5">
        <v>2.26068935803533</v>
      </c>
      <c r="F15" s="11">
        <v>575.57393000000002</v>
      </c>
      <c r="G15" s="11">
        <v>538.16000000000008</v>
      </c>
      <c r="H15" s="34">
        <v>2251.6614400000008</v>
      </c>
    </row>
    <row r="16" spans="1:13" x14ac:dyDescent="0.25">
      <c r="A16" s="108">
        <v>12</v>
      </c>
      <c r="B16" s="5">
        <v>116.61481042654029</v>
      </c>
      <c r="C16" s="5">
        <v>5.2002843601895741</v>
      </c>
      <c r="D16" s="5">
        <v>15.882796208530808</v>
      </c>
      <c r="E16" s="5">
        <v>2.4435071090047398</v>
      </c>
      <c r="F16" s="11">
        <v>632.49001500000008</v>
      </c>
      <c r="G16" s="11">
        <v>581.68000000000006</v>
      </c>
      <c r="H16" s="34">
        <v>2433.7491200000004</v>
      </c>
    </row>
    <row r="17" spans="1:8" x14ac:dyDescent="0.25">
      <c r="A17" s="108">
        <v>13</v>
      </c>
      <c r="B17" s="5">
        <v>124.82644334338647</v>
      </c>
      <c r="C17" s="5">
        <v>5.5664713485566573</v>
      </c>
      <c r="D17" s="5">
        <v>17.00121068504955</v>
      </c>
      <c r="E17" s="5">
        <v>2.6155708746230077</v>
      </c>
      <c r="F17" s="11">
        <v>662.95214500000009</v>
      </c>
      <c r="G17" s="11">
        <v>622.64</v>
      </c>
      <c r="H17" s="34">
        <v>2605.1257600000004</v>
      </c>
    </row>
    <row r="18" spans="1:8" x14ac:dyDescent="0.25">
      <c r="A18" s="109">
        <v>14</v>
      </c>
      <c r="B18" s="56">
        <v>110.95327445066783</v>
      </c>
      <c r="C18" s="56">
        <v>4.9478155967255502</v>
      </c>
      <c r="D18" s="56">
        <v>15.111701852649722</v>
      </c>
      <c r="E18" s="56">
        <v>2.3248772080999571</v>
      </c>
      <c r="F18" s="37">
        <v>574.77229499999999</v>
      </c>
      <c r="G18" s="37">
        <v>553.44000000000005</v>
      </c>
      <c r="H18" s="38">
        <v>2315.5929600000004</v>
      </c>
    </row>
    <row r="19" spans="1:8" x14ac:dyDescent="0.25">
      <c r="A19" s="46" t="s">
        <v>69</v>
      </c>
      <c r="B19" s="5">
        <f t="shared" ref="B19:H19" si="0">AVERAGE(B5:B18)</f>
        <v>114.94224010586572</v>
      </c>
      <c r="C19" s="5">
        <f t="shared" si="0"/>
        <v>5.1256982827598945</v>
      </c>
      <c r="D19" s="5">
        <f t="shared" si="0"/>
        <v>15.654994152766667</v>
      </c>
      <c r="E19" s="5">
        <f t="shared" si="0"/>
        <v>2.408460638887179</v>
      </c>
      <c r="F19" s="11">
        <f t="shared" si="0"/>
        <v>618.46140250000019</v>
      </c>
      <c r="G19" s="11">
        <f t="shared" si="0"/>
        <v>573.33714285714291</v>
      </c>
      <c r="H19" s="34">
        <f t="shared" si="0"/>
        <v>2398.8426057142856</v>
      </c>
    </row>
    <row r="20" spans="1:8" ht="15.75" thickBot="1" x14ac:dyDescent="0.3">
      <c r="A20" s="47" t="s">
        <v>42</v>
      </c>
      <c r="B20" s="65">
        <f t="shared" ref="B20:H20" si="1">_xlfn.STDEV.S(B5:B18)</f>
        <v>5.9417101965270005</v>
      </c>
      <c r="C20" s="65">
        <f t="shared" si="1"/>
        <v>0.26496276497608662</v>
      </c>
      <c r="D20" s="65">
        <f t="shared" si="1"/>
        <v>0.80925374604142164</v>
      </c>
      <c r="E20" s="65">
        <f t="shared" si="1"/>
        <v>0.12450057631406482</v>
      </c>
      <c r="F20" s="48">
        <f t="shared" si="1"/>
        <v>54.109563142956056</v>
      </c>
      <c r="G20" s="48">
        <f t="shared" si="1"/>
        <v>29.637521807686589</v>
      </c>
      <c r="H20" s="49">
        <f t="shared" si="1"/>
        <v>124.00339124336082</v>
      </c>
    </row>
    <row r="21" spans="1:8" ht="15.75" thickBot="1" x14ac:dyDescent="0.3">
      <c r="B21" s="11"/>
      <c r="C21" s="11"/>
      <c r="D21" s="11"/>
      <c r="E21" s="11"/>
      <c r="F21" s="5"/>
    </row>
    <row r="22" spans="1:8" ht="21.75" thickBot="1" x14ac:dyDescent="0.4">
      <c r="A22" s="117" t="s">
        <v>75</v>
      </c>
      <c r="B22" s="118"/>
      <c r="C22" s="118"/>
      <c r="D22" s="118"/>
      <c r="E22" s="118"/>
      <c r="F22" s="118"/>
      <c r="G22" s="118"/>
      <c r="H22" s="119"/>
    </row>
    <row r="23" spans="1:8" x14ac:dyDescent="0.25">
      <c r="A23" s="110"/>
      <c r="B23" s="52" t="s">
        <v>23</v>
      </c>
      <c r="C23" s="52" t="s">
        <v>24</v>
      </c>
      <c r="D23" s="52" t="s">
        <v>25</v>
      </c>
      <c r="E23" s="52" t="s">
        <v>26</v>
      </c>
      <c r="F23" s="52" t="s">
        <v>27</v>
      </c>
      <c r="G23" s="52" t="s">
        <v>28</v>
      </c>
      <c r="H23" s="69" t="s">
        <v>29</v>
      </c>
    </row>
    <row r="24" spans="1:8" x14ac:dyDescent="0.25">
      <c r="A24" s="108">
        <v>1</v>
      </c>
      <c r="B24" s="5">
        <v>1.4089</v>
      </c>
      <c r="C24" s="5">
        <v>7.7200000000000012E-3</v>
      </c>
      <c r="D24" s="5">
        <v>0.25476000000000004</v>
      </c>
      <c r="E24" s="5">
        <v>4.7864000000000004</v>
      </c>
      <c r="F24" s="11">
        <v>618.86222000000009</v>
      </c>
      <c r="G24" s="11">
        <v>16.296920000000004</v>
      </c>
      <c r="H24" s="34">
        <v>68.186313280000022</v>
      </c>
    </row>
    <row r="25" spans="1:8" x14ac:dyDescent="0.25">
      <c r="A25" s="108">
        <v>2</v>
      </c>
      <c r="B25" s="5">
        <v>1.2355250000000002</v>
      </c>
      <c r="C25" s="5">
        <v>6.7700000000000008E-3</v>
      </c>
      <c r="D25" s="5">
        <v>0.22341000000000003</v>
      </c>
      <c r="E25" s="5">
        <v>4.1974</v>
      </c>
      <c r="F25" s="11">
        <v>542.70689500000003</v>
      </c>
      <c r="G25" s="11">
        <v>14.29147</v>
      </c>
      <c r="H25" s="34">
        <v>59.795510480000004</v>
      </c>
    </row>
    <row r="26" spans="1:8" x14ac:dyDescent="0.25">
      <c r="A26" s="108">
        <v>3</v>
      </c>
      <c r="B26" s="5">
        <v>1.611475</v>
      </c>
      <c r="C26" s="5">
        <v>8.830000000000001E-3</v>
      </c>
      <c r="D26" s="5">
        <v>0.29139000000000004</v>
      </c>
      <c r="E26" s="5">
        <v>5.4745999999999997</v>
      </c>
      <c r="F26" s="11">
        <v>707.843705</v>
      </c>
      <c r="G26" s="11">
        <v>18.640129999999999</v>
      </c>
      <c r="H26" s="34">
        <v>77.990303920000002</v>
      </c>
    </row>
    <row r="27" spans="1:8" x14ac:dyDescent="0.25">
      <c r="A27" s="108">
        <v>4</v>
      </c>
      <c r="B27" s="5">
        <v>1.4235000000000002</v>
      </c>
      <c r="C27" s="5">
        <v>7.8000000000000005E-3</v>
      </c>
      <c r="D27" s="5">
        <v>0.25740000000000002</v>
      </c>
      <c r="E27" s="5">
        <v>4.8360000000000003</v>
      </c>
      <c r="F27" s="11">
        <v>625.27530000000002</v>
      </c>
      <c r="G27" s="11">
        <v>16.465800000000002</v>
      </c>
      <c r="H27" s="34">
        <v>68.89290720000001</v>
      </c>
    </row>
    <row r="28" spans="1:8" x14ac:dyDescent="0.25">
      <c r="A28" s="108">
        <v>5</v>
      </c>
      <c r="B28" s="5">
        <v>1.637025</v>
      </c>
      <c r="C28" s="5">
        <v>8.9700000000000005E-3</v>
      </c>
      <c r="D28" s="5">
        <v>0.29601000000000005</v>
      </c>
      <c r="E28" s="5">
        <v>5.5614000000000008</v>
      </c>
      <c r="F28" s="11">
        <v>719.06659500000001</v>
      </c>
      <c r="G28" s="11">
        <v>18.935670000000005</v>
      </c>
      <c r="H28" s="34">
        <v>79.226843280000026</v>
      </c>
    </row>
    <row r="29" spans="1:8" x14ac:dyDescent="0.25">
      <c r="A29" s="108">
        <v>6</v>
      </c>
      <c r="B29" s="5">
        <v>1.2811500000000002</v>
      </c>
      <c r="C29" s="5">
        <v>7.0200000000000002E-3</v>
      </c>
      <c r="D29" s="5">
        <v>0.23166000000000003</v>
      </c>
      <c r="E29" s="5">
        <v>4.3524000000000003</v>
      </c>
      <c r="F29" s="11">
        <v>562.74777000000006</v>
      </c>
      <c r="G29" s="11">
        <v>14.819220000000001</v>
      </c>
      <c r="H29" s="34">
        <v>62.003616480000005</v>
      </c>
    </row>
    <row r="30" spans="1:8" x14ac:dyDescent="0.25">
      <c r="A30" s="108">
        <v>7</v>
      </c>
      <c r="B30" s="5">
        <v>1.319475</v>
      </c>
      <c r="C30" s="5">
        <v>7.2300000000000003E-3</v>
      </c>
      <c r="D30" s="5">
        <v>0.23859000000000002</v>
      </c>
      <c r="E30" s="5">
        <v>4.4826000000000006</v>
      </c>
      <c r="F30" s="11">
        <v>579.58210499999996</v>
      </c>
      <c r="G30" s="11">
        <v>15.262530000000002</v>
      </c>
      <c r="H30" s="34">
        <v>63.858425520000011</v>
      </c>
    </row>
    <row r="31" spans="1:8" x14ac:dyDescent="0.25">
      <c r="A31" s="108">
        <v>8</v>
      </c>
      <c r="B31" s="5">
        <v>1.3286</v>
      </c>
      <c r="C31" s="5">
        <v>7.28E-3</v>
      </c>
      <c r="D31" s="5">
        <v>0.24024000000000001</v>
      </c>
      <c r="E31" s="5">
        <v>4.5136000000000003</v>
      </c>
      <c r="F31" s="11">
        <v>583.59027999999989</v>
      </c>
      <c r="G31" s="11">
        <v>15.368080000000003</v>
      </c>
      <c r="H31" s="34">
        <v>64.300046720000012</v>
      </c>
    </row>
    <row r="32" spans="1:8" x14ac:dyDescent="0.25">
      <c r="A32" s="108">
        <v>9</v>
      </c>
      <c r="B32" s="5">
        <v>1.3815250000000001</v>
      </c>
      <c r="C32" s="5">
        <v>7.5700000000000003E-3</v>
      </c>
      <c r="D32" s="5">
        <v>0.24981000000000003</v>
      </c>
      <c r="E32" s="5">
        <v>4.6934000000000005</v>
      </c>
      <c r="F32" s="11">
        <v>606.83769500000005</v>
      </c>
      <c r="G32" s="11">
        <v>15.980270000000001</v>
      </c>
      <c r="H32" s="34">
        <v>66.861449680000007</v>
      </c>
    </row>
    <row r="33" spans="1:8" x14ac:dyDescent="0.25">
      <c r="A33" s="108">
        <v>10</v>
      </c>
      <c r="B33" s="5">
        <v>1.516575</v>
      </c>
      <c r="C33" s="5">
        <v>8.3100000000000014E-3</v>
      </c>
      <c r="D33" s="5">
        <v>0.27423000000000003</v>
      </c>
      <c r="E33" s="5">
        <v>5.1522000000000006</v>
      </c>
      <c r="F33" s="11">
        <v>666.15868499999988</v>
      </c>
      <c r="G33" s="11">
        <v>17.542410000000004</v>
      </c>
      <c r="H33" s="34">
        <v>73.397443440000018</v>
      </c>
    </row>
    <row r="34" spans="1:8" x14ac:dyDescent="0.25">
      <c r="A34" s="108">
        <v>11</v>
      </c>
      <c r="B34" s="5">
        <v>1.3103500000000001</v>
      </c>
      <c r="C34" s="5">
        <v>7.1799999999999998E-3</v>
      </c>
      <c r="D34" s="5">
        <v>0.23694000000000001</v>
      </c>
      <c r="E34" s="5">
        <v>4.4516</v>
      </c>
      <c r="F34" s="11">
        <v>575.57393000000002</v>
      </c>
      <c r="G34" s="11">
        <v>15.156980000000001</v>
      </c>
      <c r="H34" s="34">
        <v>63.416804320000004</v>
      </c>
    </row>
    <row r="35" spans="1:8" x14ac:dyDescent="0.25">
      <c r="A35" s="108">
        <v>12</v>
      </c>
      <c r="B35" s="5">
        <v>1.4399250000000001</v>
      </c>
      <c r="C35" s="5">
        <v>7.8900000000000012E-3</v>
      </c>
      <c r="D35" s="5">
        <v>0.26037000000000005</v>
      </c>
      <c r="E35" s="5">
        <v>4.8917999999999999</v>
      </c>
      <c r="F35" s="11">
        <v>632.49001500000008</v>
      </c>
      <c r="G35" s="11">
        <v>16.65579</v>
      </c>
      <c r="H35" s="34">
        <v>69.687825360000005</v>
      </c>
    </row>
    <row r="36" spans="1:8" x14ac:dyDescent="0.25">
      <c r="A36" s="108">
        <v>13</v>
      </c>
      <c r="B36" s="5">
        <v>1.5092750000000001</v>
      </c>
      <c r="C36" s="5">
        <v>8.2700000000000013E-3</v>
      </c>
      <c r="D36" s="5">
        <v>0.27291000000000004</v>
      </c>
      <c r="E36" s="5">
        <v>5.1274000000000006</v>
      </c>
      <c r="F36" s="11">
        <v>662.95214500000009</v>
      </c>
      <c r="G36" s="11">
        <v>17.45797</v>
      </c>
      <c r="H36" s="34">
        <v>73.044146479999995</v>
      </c>
    </row>
    <row r="37" spans="1:8" x14ac:dyDescent="0.25">
      <c r="A37" s="109">
        <v>14</v>
      </c>
      <c r="B37" s="56">
        <v>1.3085250000000002</v>
      </c>
      <c r="C37" s="56">
        <v>7.170000000000001E-3</v>
      </c>
      <c r="D37" s="56">
        <v>0.23661000000000004</v>
      </c>
      <c r="E37" s="56">
        <v>4.4454000000000002</v>
      </c>
      <c r="F37" s="37">
        <v>574.77229499999999</v>
      </c>
      <c r="G37" s="37">
        <v>15.135870000000002</v>
      </c>
      <c r="H37" s="38">
        <v>63.328480080000013</v>
      </c>
    </row>
    <row r="38" spans="1:8" x14ac:dyDescent="0.25">
      <c r="A38" s="46" t="s">
        <v>69</v>
      </c>
      <c r="B38" s="5">
        <f>AVERAGE(B24:B37)</f>
        <v>1.4079874999999997</v>
      </c>
      <c r="C38" s="5">
        <f t="shared" ref="C38:H38" si="2">AVERAGE(C24:C37)</f>
        <v>7.7150000000000005E-3</v>
      </c>
      <c r="D38" s="5">
        <f t="shared" si="2"/>
        <v>0.25459500000000007</v>
      </c>
      <c r="E38" s="5">
        <f t="shared" si="2"/>
        <v>4.7832999999999997</v>
      </c>
      <c r="F38" s="11">
        <f>AVERAGE(F24:F37)</f>
        <v>618.46140250000019</v>
      </c>
      <c r="G38" s="11">
        <f t="shared" si="2"/>
        <v>16.286365</v>
      </c>
      <c r="H38" s="34">
        <f t="shared" si="2"/>
        <v>68.142151159999997</v>
      </c>
    </row>
    <row r="39" spans="1:8" ht="15.75" thickBot="1" x14ac:dyDescent="0.3">
      <c r="A39" s="47" t="s">
        <v>42</v>
      </c>
      <c r="B39" s="65">
        <f>_xlfn.STDEV.S(B24:B37)</f>
        <v>0.12318568018598836</v>
      </c>
      <c r="C39" s="65">
        <f t="shared" ref="C39:H39" si="3">_xlfn.STDEV.S(C24:C37)</f>
        <v>6.7499002841637503E-4</v>
      </c>
      <c r="D39" s="65">
        <f t="shared" si="3"/>
        <v>2.2274670937740375E-2</v>
      </c>
      <c r="E39" s="65">
        <f t="shared" si="3"/>
        <v>0.41849381761815246</v>
      </c>
      <c r="F39" s="48">
        <f t="shared" si="3"/>
        <v>54.109563142956056</v>
      </c>
      <c r="G39" s="48">
        <f t="shared" si="3"/>
        <v>1.4249039499869676</v>
      </c>
      <c r="H39" s="49">
        <f t="shared" si="3"/>
        <v>5.9617981267454727</v>
      </c>
    </row>
    <row r="40" spans="1:8" ht="15.75" thickBot="1" x14ac:dyDescent="0.3"/>
    <row r="41" spans="1:8" ht="21.75" thickBot="1" x14ac:dyDescent="0.4">
      <c r="A41" s="120" t="s">
        <v>77</v>
      </c>
      <c r="B41" s="121"/>
      <c r="C41" s="121"/>
      <c r="D41" s="121"/>
      <c r="E41" s="121"/>
      <c r="F41" s="121"/>
      <c r="G41" s="121"/>
      <c r="H41" s="122"/>
    </row>
    <row r="42" spans="1:8" x14ac:dyDescent="0.25">
      <c r="A42" s="110"/>
      <c r="B42" s="52" t="s">
        <v>23</v>
      </c>
      <c r="C42" s="52" t="s">
        <v>24</v>
      </c>
      <c r="D42" s="52" t="s">
        <v>25</v>
      </c>
      <c r="E42" s="52" t="s">
        <v>26</v>
      </c>
      <c r="F42" s="52" t="s">
        <v>27</v>
      </c>
      <c r="G42" s="52" t="s">
        <v>28</v>
      </c>
      <c r="H42" s="69" t="s">
        <v>29</v>
      </c>
    </row>
    <row r="43" spans="1:8" x14ac:dyDescent="0.25">
      <c r="A43" s="108">
        <v>1</v>
      </c>
      <c r="B43" s="5">
        <v>0</v>
      </c>
      <c r="C43" s="5">
        <v>0</v>
      </c>
      <c r="D43" s="5">
        <v>0</v>
      </c>
      <c r="E43" s="5">
        <v>0</v>
      </c>
      <c r="F43" s="11">
        <v>618.86222000000009</v>
      </c>
      <c r="G43" s="11">
        <v>0</v>
      </c>
      <c r="H43" s="34">
        <v>0</v>
      </c>
    </row>
    <row r="44" spans="1:8" x14ac:dyDescent="0.25">
      <c r="A44" s="108">
        <v>2</v>
      </c>
      <c r="B44" s="5">
        <v>0</v>
      </c>
      <c r="C44" s="5">
        <v>0</v>
      </c>
      <c r="D44" s="5">
        <v>0</v>
      </c>
      <c r="E44" s="5">
        <v>0</v>
      </c>
      <c r="F44" s="11">
        <v>542.70689500000003</v>
      </c>
      <c r="G44" s="11">
        <v>0</v>
      </c>
      <c r="H44" s="34">
        <v>0</v>
      </c>
    </row>
    <row r="45" spans="1:8" x14ac:dyDescent="0.25">
      <c r="A45" s="108">
        <v>3</v>
      </c>
      <c r="B45" s="5">
        <v>0</v>
      </c>
      <c r="C45" s="5">
        <v>0</v>
      </c>
      <c r="D45" s="5">
        <v>0</v>
      </c>
      <c r="E45" s="5">
        <v>0</v>
      </c>
      <c r="F45" s="11">
        <v>707.843705</v>
      </c>
      <c r="G45" s="11">
        <v>0</v>
      </c>
      <c r="H45" s="34">
        <v>0</v>
      </c>
    </row>
    <row r="46" spans="1:8" x14ac:dyDescent="0.25">
      <c r="A46" s="108">
        <v>4</v>
      </c>
      <c r="B46" s="5">
        <v>0</v>
      </c>
      <c r="C46" s="5">
        <v>0</v>
      </c>
      <c r="D46" s="5">
        <v>0</v>
      </c>
      <c r="E46" s="5">
        <v>0</v>
      </c>
      <c r="F46" s="11">
        <v>625.27530000000002</v>
      </c>
      <c r="G46" s="11">
        <v>0</v>
      </c>
      <c r="H46" s="34">
        <v>0</v>
      </c>
    </row>
    <row r="47" spans="1:8" x14ac:dyDescent="0.25">
      <c r="A47" s="108">
        <v>5</v>
      </c>
      <c r="B47" s="5">
        <v>0</v>
      </c>
      <c r="C47" s="5">
        <v>0</v>
      </c>
      <c r="D47" s="5">
        <v>0</v>
      </c>
      <c r="E47" s="5">
        <v>0</v>
      </c>
      <c r="F47" s="11">
        <v>719.06659500000001</v>
      </c>
      <c r="G47" s="11">
        <v>0</v>
      </c>
      <c r="H47" s="34">
        <v>0</v>
      </c>
    </row>
    <row r="48" spans="1:8" x14ac:dyDescent="0.25">
      <c r="A48" s="108">
        <v>6</v>
      </c>
      <c r="B48" s="5">
        <v>0</v>
      </c>
      <c r="C48" s="5">
        <v>0</v>
      </c>
      <c r="D48" s="5">
        <v>0</v>
      </c>
      <c r="E48" s="5">
        <v>0</v>
      </c>
      <c r="F48" s="11">
        <v>562.74777000000006</v>
      </c>
      <c r="G48" s="11">
        <v>0</v>
      </c>
      <c r="H48" s="34">
        <v>0</v>
      </c>
    </row>
    <row r="49" spans="1:8" x14ac:dyDescent="0.25">
      <c r="A49" s="108">
        <v>7</v>
      </c>
      <c r="B49" s="5">
        <v>0</v>
      </c>
      <c r="C49" s="5">
        <v>0</v>
      </c>
      <c r="D49" s="5">
        <v>0</v>
      </c>
      <c r="E49" s="5">
        <v>0</v>
      </c>
      <c r="F49" s="11">
        <v>579.58210499999996</v>
      </c>
      <c r="G49" s="11">
        <v>0</v>
      </c>
      <c r="H49" s="34">
        <v>0</v>
      </c>
    </row>
    <row r="50" spans="1:8" x14ac:dyDescent="0.25">
      <c r="A50" s="108">
        <v>8</v>
      </c>
      <c r="B50" s="5">
        <v>0</v>
      </c>
      <c r="C50" s="5">
        <v>0</v>
      </c>
      <c r="D50" s="5">
        <v>0</v>
      </c>
      <c r="E50" s="5">
        <v>0</v>
      </c>
      <c r="F50" s="11">
        <v>583.59027999999989</v>
      </c>
      <c r="G50" s="11">
        <v>0</v>
      </c>
      <c r="H50" s="34">
        <v>0</v>
      </c>
    </row>
    <row r="51" spans="1:8" x14ac:dyDescent="0.25">
      <c r="A51" s="108">
        <v>9</v>
      </c>
      <c r="B51" s="5">
        <v>0</v>
      </c>
      <c r="C51" s="5">
        <v>0</v>
      </c>
      <c r="D51" s="5">
        <v>0</v>
      </c>
      <c r="E51" s="5">
        <v>0</v>
      </c>
      <c r="F51" s="11">
        <v>606.83769500000005</v>
      </c>
      <c r="G51" s="11">
        <v>0</v>
      </c>
      <c r="H51" s="34">
        <v>0</v>
      </c>
    </row>
    <row r="52" spans="1:8" x14ac:dyDescent="0.25">
      <c r="A52" s="108">
        <v>10</v>
      </c>
      <c r="B52" s="5">
        <v>0</v>
      </c>
      <c r="C52" s="5">
        <v>0</v>
      </c>
      <c r="D52" s="5">
        <v>0</v>
      </c>
      <c r="E52" s="5">
        <v>0</v>
      </c>
      <c r="F52" s="11">
        <v>666.15868499999988</v>
      </c>
      <c r="G52" s="11">
        <v>0</v>
      </c>
      <c r="H52" s="34">
        <v>0</v>
      </c>
    </row>
    <row r="53" spans="1:8" x14ac:dyDescent="0.25">
      <c r="A53" s="108">
        <v>11</v>
      </c>
      <c r="B53" s="5">
        <v>0</v>
      </c>
      <c r="C53" s="5">
        <v>0</v>
      </c>
      <c r="D53" s="5">
        <v>0</v>
      </c>
      <c r="E53" s="5">
        <v>0</v>
      </c>
      <c r="F53" s="11">
        <v>575.57393000000002</v>
      </c>
      <c r="G53" s="11">
        <v>0</v>
      </c>
      <c r="H53" s="34">
        <v>0</v>
      </c>
    </row>
    <row r="54" spans="1:8" x14ac:dyDescent="0.25">
      <c r="A54" s="108">
        <v>12</v>
      </c>
      <c r="B54" s="5">
        <v>0</v>
      </c>
      <c r="C54" s="5">
        <v>0</v>
      </c>
      <c r="D54" s="5">
        <v>0</v>
      </c>
      <c r="E54" s="5">
        <v>0</v>
      </c>
      <c r="F54" s="11">
        <v>632.49001500000008</v>
      </c>
      <c r="G54" s="11">
        <v>0</v>
      </c>
      <c r="H54" s="34">
        <v>0</v>
      </c>
    </row>
    <row r="55" spans="1:8" x14ac:dyDescent="0.25">
      <c r="A55" s="108">
        <v>13</v>
      </c>
      <c r="B55" s="5">
        <v>0</v>
      </c>
      <c r="C55" s="5">
        <v>0</v>
      </c>
      <c r="D55" s="5">
        <v>0</v>
      </c>
      <c r="E55" s="5">
        <v>0</v>
      </c>
      <c r="F55" s="11">
        <v>662.95214500000009</v>
      </c>
      <c r="G55" s="11">
        <v>0</v>
      </c>
      <c r="H55" s="34">
        <v>0</v>
      </c>
    </row>
    <row r="56" spans="1:8" x14ac:dyDescent="0.25">
      <c r="A56" s="109">
        <v>14</v>
      </c>
      <c r="B56" s="56">
        <v>0</v>
      </c>
      <c r="C56" s="56">
        <v>0</v>
      </c>
      <c r="D56" s="56">
        <v>0</v>
      </c>
      <c r="E56" s="56">
        <v>0</v>
      </c>
      <c r="F56" s="37">
        <v>574.77229499999999</v>
      </c>
      <c r="G56" s="37">
        <v>0</v>
      </c>
      <c r="H56" s="38">
        <v>0</v>
      </c>
    </row>
    <row r="57" spans="1:8" x14ac:dyDescent="0.25">
      <c r="A57" s="46" t="s">
        <v>69</v>
      </c>
      <c r="B57" s="5">
        <f>AVERAGE(B43:B56)</f>
        <v>0</v>
      </c>
      <c r="C57" s="5">
        <f t="shared" ref="C57:E57" si="4">AVERAGE(C43:C56)</f>
        <v>0</v>
      </c>
      <c r="D57" s="5">
        <f t="shared" si="4"/>
        <v>0</v>
      </c>
      <c r="E57" s="5">
        <f t="shared" si="4"/>
        <v>0</v>
      </c>
      <c r="F57" s="11">
        <f>AVERAGE(F43:F56)</f>
        <v>618.46140250000019</v>
      </c>
      <c r="G57" s="11">
        <f t="shared" ref="G57:H57" si="5">AVERAGE(G43:G56)</f>
        <v>0</v>
      </c>
      <c r="H57" s="34">
        <f t="shared" si="5"/>
        <v>0</v>
      </c>
    </row>
    <row r="58" spans="1:8" ht="15.75" thickBot="1" x14ac:dyDescent="0.3">
      <c r="A58" s="47" t="s">
        <v>42</v>
      </c>
      <c r="B58" s="65">
        <f>_xlfn.STDEV.S(B43:B56)</f>
        <v>0</v>
      </c>
      <c r="C58" s="65">
        <f t="shared" ref="C58:H58" si="6">_xlfn.STDEV.S(C43:C56)</f>
        <v>0</v>
      </c>
      <c r="D58" s="65">
        <f t="shared" si="6"/>
        <v>0</v>
      </c>
      <c r="E58" s="65">
        <f t="shared" si="6"/>
        <v>0</v>
      </c>
      <c r="F58" s="48">
        <f t="shared" si="6"/>
        <v>54.109563142956056</v>
      </c>
      <c r="G58" s="48">
        <f t="shared" si="6"/>
        <v>0</v>
      </c>
      <c r="H58" s="49">
        <f t="shared" si="6"/>
        <v>0</v>
      </c>
    </row>
  </sheetData>
  <mergeCells count="3">
    <mergeCell ref="A3:H3"/>
    <mergeCell ref="A22:H22"/>
    <mergeCell ref="A41:H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
  <sheetViews>
    <sheetView zoomScaleNormal="100" workbookViewId="0">
      <pane xSplit="1" topLeftCell="B1" activePane="topRight" state="frozen"/>
      <selection pane="topRight"/>
    </sheetView>
  </sheetViews>
  <sheetFormatPr defaultRowHeight="15" x14ac:dyDescent="0.25"/>
  <cols>
    <col min="1" max="1" width="13.42578125" bestFit="1" customWidth="1"/>
    <col min="2" max="2" width="21" bestFit="1" customWidth="1"/>
    <col min="3" max="4" width="15.42578125" customWidth="1"/>
    <col min="5" max="5" width="18" customWidth="1"/>
    <col min="6" max="9" width="15.42578125" customWidth="1"/>
    <col min="10" max="10" width="21" bestFit="1" customWidth="1"/>
    <col min="11" max="12" width="17.42578125" customWidth="1"/>
    <col min="13" max="13" width="17.42578125" bestFit="1" customWidth="1"/>
    <col min="14" max="17" width="15.42578125" customWidth="1"/>
    <col min="18" max="18" width="21" bestFit="1" customWidth="1"/>
    <col min="19" max="19" width="18.42578125" customWidth="1"/>
    <col min="20" max="20" width="17.42578125" bestFit="1" customWidth="1"/>
    <col min="21" max="25" width="15.42578125" customWidth="1"/>
  </cols>
  <sheetData>
    <row r="1" spans="1:25" x14ac:dyDescent="0.25">
      <c r="A1" s="1" t="s">
        <v>5</v>
      </c>
      <c r="B1" s="1"/>
    </row>
    <row r="2" spans="1:25" ht="15.75" thickBot="1" x14ac:dyDescent="0.3"/>
    <row r="3" spans="1:25" s="1" customFormat="1" ht="15.75" thickBot="1" x14ac:dyDescent="0.3">
      <c r="A3" s="10"/>
      <c r="B3" s="128" t="s">
        <v>75</v>
      </c>
      <c r="C3" s="128"/>
      <c r="D3" s="128"/>
      <c r="E3" s="128"/>
      <c r="F3" s="128"/>
      <c r="G3" s="128"/>
      <c r="H3" s="128"/>
      <c r="I3" s="128"/>
      <c r="J3" s="123" t="s">
        <v>76</v>
      </c>
      <c r="K3" s="124"/>
      <c r="L3" s="124"/>
      <c r="M3" s="124"/>
      <c r="N3" s="124"/>
      <c r="O3" s="124"/>
      <c r="P3" s="124"/>
      <c r="Q3" s="124"/>
      <c r="R3" s="125" t="s">
        <v>77</v>
      </c>
      <c r="S3" s="126"/>
      <c r="T3" s="126"/>
      <c r="U3" s="126"/>
      <c r="V3" s="126"/>
      <c r="W3" s="126"/>
      <c r="X3" s="126"/>
      <c r="Y3" s="127"/>
    </row>
    <row r="4" spans="1:25" x14ac:dyDescent="0.25">
      <c r="A4" s="46" t="s">
        <v>0</v>
      </c>
      <c r="B4" s="52" t="s">
        <v>38</v>
      </c>
      <c r="C4" s="53" t="s">
        <v>23</v>
      </c>
      <c r="D4" s="53" t="s">
        <v>24</v>
      </c>
      <c r="E4" s="53" t="s">
        <v>39</v>
      </c>
      <c r="F4" s="53" t="s">
        <v>26</v>
      </c>
      <c r="G4" s="53" t="s">
        <v>78</v>
      </c>
      <c r="H4" s="53" t="s">
        <v>40</v>
      </c>
      <c r="I4" s="53" t="s">
        <v>29</v>
      </c>
      <c r="J4" s="60" t="s">
        <v>38</v>
      </c>
      <c r="K4" s="53" t="s">
        <v>23</v>
      </c>
      <c r="L4" s="53" t="s">
        <v>24</v>
      </c>
      <c r="M4" s="53" t="s">
        <v>39</v>
      </c>
      <c r="N4" s="53" t="s">
        <v>26</v>
      </c>
      <c r="O4" s="53" t="s">
        <v>78</v>
      </c>
      <c r="P4" s="53" t="s">
        <v>40</v>
      </c>
      <c r="Q4" s="53" t="s">
        <v>29</v>
      </c>
      <c r="R4" s="60" t="s">
        <v>38</v>
      </c>
      <c r="S4" s="53" t="s">
        <v>23</v>
      </c>
      <c r="T4" s="53" t="s">
        <v>24</v>
      </c>
      <c r="U4" s="53" t="s">
        <v>39</v>
      </c>
      <c r="V4" s="53" t="s">
        <v>26</v>
      </c>
      <c r="W4" s="53" t="s">
        <v>78</v>
      </c>
      <c r="X4" s="53" t="s">
        <v>40</v>
      </c>
      <c r="Y4" s="54" t="s">
        <v>29</v>
      </c>
    </row>
    <row r="5" spans="1:25" x14ac:dyDescent="0.25">
      <c r="A5" s="46">
        <v>1</v>
      </c>
      <c r="B5" s="5">
        <v>1044.3999999999999</v>
      </c>
      <c r="C5" s="5">
        <v>226.29726110772975</v>
      </c>
      <c r="D5" s="5">
        <v>26.613235950497053</v>
      </c>
      <c r="E5" s="5">
        <v>35.597321972002433</v>
      </c>
      <c r="F5" s="5">
        <v>12.43081084736593</v>
      </c>
      <c r="G5" s="5">
        <v>444.9</v>
      </c>
      <c r="H5" s="5">
        <v>1311.9590775681338</v>
      </c>
      <c r="I5" s="5">
        <v>5489.2367805450722</v>
      </c>
      <c r="J5" s="61">
        <v>1023.4999999999998</v>
      </c>
      <c r="K5" s="5">
        <v>222.89926590538337</v>
      </c>
      <c r="L5" s="5">
        <v>26.213621533442087</v>
      </c>
      <c r="M5" s="5">
        <v>35.062805872756933</v>
      </c>
      <c r="N5" s="5">
        <v>12.244154431756389</v>
      </c>
      <c r="O5" s="5">
        <v>539.9</v>
      </c>
      <c r="P5" s="5">
        <v>1292.2591897770526</v>
      </c>
      <c r="Q5" s="5">
        <v>5406.8124500271879</v>
      </c>
      <c r="R5" s="61">
        <v>1033.8000000000002</v>
      </c>
      <c r="S5" s="5">
        <v>224.63853509664298</v>
      </c>
      <c r="T5" s="5">
        <v>26.418164801627672</v>
      </c>
      <c r="U5" s="5">
        <v>35.336398779247212</v>
      </c>
      <c r="V5" s="5">
        <v>12.339694811800612</v>
      </c>
      <c r="W5" s="5">
        <v>396.9</v>
      </c>
      <c r="X5" s="5">
        <v>1302.342608341811</v>
      </c>
      <c r="Y5" s="9">
        <v>5449.0014733021371</v>
      </c>
    </row>
    <row r="6" spans="1:25" x14ac:dyDescent="0.25">
      <c r="A6" s="46">
        <v>2</v>
      </c>
      <c r="B6" s="5">
        <v>757.09999999999991</v>
      </c>
      <c r="C6" s="5">
        <v>166.89015479876161</v>
      </c>
      <c r="D6" s="5">
        <v>19.626782249742</v>
      </c>
      <c r="E6" s="5">
        <v>26.252383900928791</v>
      </c>
      <c r="F6" s="5">
        <v>9.1674991400068784</v>
      </c>
      <c r="G6" s="5">
        <v>382.2</v>
      </c>
      <c r="H6" s="5">
        <v>967.54619332645325</v>
      </c>
      <c r="I6" s="5">
        <v>4048.2132728778802</v>
      </c>
      <c r="J6" s="61">
        <v>545.29999999999995</v>
      </c>
      <c r="K6" s="5">
        <v>118.70778638401956</v>
      </c>
      <c r="L6" s="5">
        <v>13.9603913575214</v>
      </c>
      <c r="M6" s="5">
        <v>18.673134936812062</v>
      </c>
      <c r="N6" s="5">
        <v>6.5207772795216732</v>
      </c>
      <c r="O6" s="5">
        <v>420.9</v>
      </c>
      <c r="P6" s="5">
        <v>688.20876206006233</v>
      </c>
      <c r="Q6" s="5">
        <v>2879.4654604593006</v>
      </c>
      <c r="R6" s="61">
        <v>733.3</v>
      </c>
      <c r="S6" s="5">
        <v>160.07993459153781</v>
      </c>
      <c r="T6" s="5">
        <v>18.825879948218301</v>
      </c>
      <c r="U6" s="5">
        <v>25.181113306534037</v>
      </c>
      <c r="V6" s="5">
        <v>8.7934046467261719</v>
      </c>
      <c r="W6" s="5">
        <v>498.3</v>
      </c>
      <c r="X6" s="5">
        <v>928.06392041970435</v>
      </c>
      <c r="Y6" s="9">
        <v>3883.019443036043</v>
      </c>
    </row>
    <row r="7" spans="1:25" x14ac:dyDescent="0.25">
      <c r="A7" s="46">
        <v>3</v>
      </c>
      <c r="B7" s="5">
        <v>1153.3000000000002</v>
      </c>
      <c r="C7" s="5">
        <v>249.11839816625101</v>
      </c>
      <c r="D7" s="5">
        <v>29.297070046517906</v>
      </c>
      <c r="E7" s="5">
        <v>39.187163756488921</v>
      </c>
      <c r="F7" s="5">
        <v>13.684406391154862</v>
      </c>
      <c r="G7" s="5">
        <v>328.4</v>
      </c>
      <c r="H7" s="5">
        <v>1444.2646908919303</v>
      </c>
      <c r="I7" s="5">
        <v>6042.8034666918365</v>
      </c>
      <c r="J7" s="61">
        <v>1156.9000000000001</v>
      </c>
      <c r="K7" s="5">
        <v>249.3245173875026</v>
      </c>
      <c r="L7" s="5">
        <v>29.321310284522774</v>
      </c>
      <c r="M7" s="5">
        <v>39.21958700477569</v>
      </c>
      <c r="N7" s="5">
        <v>13.695728795318495</v>
      </c>
      <c r="O7" s="5">
        <v>297</v>
      </c>
      <c r="P7" s="5">
        <v>1445.4596677204549</v>
      </c>
      <c r="Q7" s="5">
        <v>6047.8032497423837</v>
      </c>
      <c r="R7" s="61">
        <v>1172.8</v>
      </c>
      <c r="S7" s="5">
        <v>253.21099730458224</v>
      </c>
      <c r="T7" s="5">
        <v>29.778371967654987</v>
      </c>
      <c r="U7" s="5">
        <v>39.830943396226424</v>
      </c>
      <c r="V7" s="5">
        <v>13.909218328840971</v>
      </c>
      <c r="W7" s="5">
        <v>397.7</v>
      </c>
      <c r="X7" s="5">
        <v>1467.9915471698112</v>
      </c>
      <c r="Y7" s="9">
        <v>6142.0766333584907</v>
      </c>
    </row>
    <row r="8" spans="1:25" x14ac:dyDescent="0.25">
      <c r="A8" s="46">
        <v>4</v>
      </c>
      <c r="B8" s="5">
        <v>1311.5</v>
      </c>
      <c r="C8" s="5">
        <v>283.09950818567677</v>
      </c>
      <c r="D8" s="5">
        <v>33.293350400862359</v>
      </c>
      <c r="E8" s="5">
        <v>44.532506905612081</v>
      </c>
      <c r="F8" s="5">
        <v>15.551034157515328</v>
      </c>
      <c r="G8" s="5">
        <v>118.4</v>
      </c>
      <c r="H8" s="5">
        <v>1641.2702822879471</v>
      </c>
      <c r="I8" s="5">
        <v>6867.0748610927712</v>
      </c>
      <c r="J8" s="61">
        <v>1200.6999999999998</v>
      </c>
      <c r="K8" s="5">
        <v>260.49856446370529</v>
      </c>
      <c r="L8" s="5">
        <v>30.635411700975073</v>
      </c>
      <c r="M8" s="5">
        <v>40.977302275189594</v>
      </c>
      <c r="N8" s="5">
        <v>14.309534127843985</v>
      </c>
      <c r="O8" s="5">
        <v>264.5</v>
      </c>
      <c r="P8" s="5">
        <v>1510.2412405200428</v>
      </c>
      <c r="Q8" s="5">
        <v>6318.8493503358586</v>
      </c>
      <c r="R8" s="61">
        <v>1324.6999999999998</v>
      </c>
      <c r="S8" s="5">
        <v>289.71595904436862</v>
      </c>
      <c r="T8" s="5">
        <v>34.071464846416383</v>
      </c>
      <c r="U8" s="5">
        <v>45.573296928327643</v>
      </c>
      <c r="V8" s="5">
        <v>15.914484641638223</v>
      </c>
      <c r="W8" s="5">
        <v>108.1</v>
      </c>
      <c r="X8" s="5">
        <v>1679.6291767918085</v>
      </c>
      <c r="Y8" s="9">
        <v>7027.5684756969267</v>
      </c>
    </row>
    <row r="9" spans="1:25" x14ac:dyDescent="0.25">
      <c r="A9" s="46">
        <v>5</v>
      </c>
      <c r="B9" s="5">
        <v>753.5</v>
      </c>
      <c r="C9" s="5">
        <v>163.73102746693795</v>
      </c>
      <c r="D9" s="5">
        <v>19.255259409969479</v>
      </c>
      <c r="E9" s="5">
        <v>25.755442522889116</v>
      </c>
      <c r="F9" s="5">
        <v>8.9939640556120715</v>
      </c>
      <c r="G9" s="5">
        <v>787.2</v>
      </c>
      <c r="H9" s="5">
        <v>949.23114276025763</v>
      </c>
      <c r="I9" s="5">
        <v>3971.5831013089182</v>
      </c>
      <c r="J9" s="62">
        <v>598.29999999999995</v>
      </c>
      <c r="K9" s="12">
        <v>130.37837176086515</v>
      </c>
      <c r="L9" s="12">
        <v>15.332887165884513</v>
      </c>
      <c r="M9" s="12">
        <v>20.508957355641709</v>
      </c>
      <c r="N9" s="12">
        <v>7.1618581241923414</v>
      </c>
      <c r="O9" s="12">
        <v>437.6</v>
      </c>
      <c r="P9" s="12">
        <v>755.86901720737251</v>
      </c>
      <c r="Q9" s="12">
        <v>3162.5559679956468</v>
      </c>
      <c r="R9" s="61">
        <v>714.2</v>
      </c>
      <c r="S9" s="5">
        <v>154.97066233238525</v>
      </c>
      <c r="T9" s="5">
        <v>18.225014221861034</v>
      </c>
      <c r="U9" s="5">
        <v>24.377407557903297</v>
      </c>
      <c r="V9" s="5">
        <v>8.512745496410675</v>
      </c>
      <c r="W9" s="5">
        <v>494.7</v>
      </c>
      <c r="X9" s="5">
        <v>898.44289855072464</v>
      </c>
      <c r="Y9" s="9">
        <v>3759.0850875362321</v>
      </c>
    </row>
    <row r="10" spans="1:25" x14ac:dyDescent="0.25">
      <c r="A10" s="46">
        <v>6</v>
      </c>
      <c r="B10" s="5">
        <v>725.59999999999991</v>
      </c>
      <c r="C10" s="5">
        <v>157.44429093864284</v>
      </c>
      <c r="D10" s="5">
        <v>18.515920357578221</v>
      </c>
      <c r="E10" s="5">
        <v>24.766517675741568</v>
      </c>
      <c r="F10" s="5">
        <v>8.6486252201002305</v>
      </c>
      <c r="G10" s="5">
        <v>376</v>
      </c>
      <c r="H10" s="5">
        <v>912.78376811594194</v>
      </c>
      <c r="I10" s="5">
        <v>3819.0872857971012</v>
      </c>
      <c r="J10" s="62">
        <v>558.03749999999991</v>
      </c>
      <c r="K10" s="12">
        <v>121.62939795918368</v>
      </c>
      <c r="L10" s="12">
        <v>14.303981632653059</v>
      </c>
      <c r="M10" s="12">
        <v>19.132714285714282</v>
      </c>
      <c r="N10" s="12">
        <v>6.6812653061224481</v>
      </c>
      <c r="O10" s="12">
        <v>128.80000000000001</v>
      </c>
      <c r="P10" s="12">
        <v>705.14681428571419</v>
      </c>
      <c r="Q10" s="12">
        <v>2950.3342709714279</v>
      </c>
      <c r="R10" s="61">
        <v>796.80000000000007</v>
      </c>
      <c r="S10" s="5">
        <v>172.56639178045157</v>
      </c>
      <c r="T10" s="5">
        <v>20.294324726240369</v>
      </c>
      <c r="U10" s="5">
        <v>27.145275111531703</v>
      </c>
      <c r="V10" s="5">
        <v>9.4793024198999607</v>
      </c>
      <c r="W10" s="5">
        <v>323.3</v>
      </c>
      <c r="X10" s="5">
        <v>1000.4541949438961</v>
      </c>
      <c r="Y10" s="9">
        <v>4185.9003516452622</v>
      </c>
    </row>
    <row r="11" spans="1:25" x14ac:dyDescent="0.25">
      <c r="A11" s="46">
        <v>7</v>
      </c>
      <c r="B11" s="5">
        <v>577.80000000000007</v>
      </c>
      <c r="C11" s="5">
        <v>126.72995618838995</v>
      </c>
      <c r="D11" s="5">
        <v>14.903822562979192</v>
      </c>
      <c r="E11" s="5">
        <v>19.935049288061339</v>
      </c>
      <c r="F11" s="5">
        <v>6.9614457831325316</v>
      </c>
      <c r="G11" s="5">
        <v>219.2</v>
      </c>
      <c r="H11" s="5">
        <v>734.71731653888298</v>
      </c>
      <c r="I11" s="5">
        <v>3074.0572523986862</v>
      </c>
      <c r="J11" s="62">
        <v>568.70000000000005</v>
      </c>
      <c r="K11" s="12">
        <v>124.35097249709959</v>
      </c>
      <c r="L11" s="12">
        <v>14.624046952842422</v>
      </c>
      <c r="M11" s="12">
        <v>19.560827134375216</v>
      </c>
      <c r="N11" s="12">
        <v>6.830765031051663</v>
      </c>
      <c r="O11" s="12">
        <v>298</v>
      </c>
      <c r="P11" s="12">
        <v>720.92515116358436</v>
      </c>
      <c r="Q11" s="12">
        <v>3016.3508324684367</v>
      </c>
      <c r="R11" s="61">
        <v>624.19999999999982</v>
      </c>
      <c r="S11" s="5">
        <v>134.70309153364315</v>
      </c>
      <c r="T11" s="5">
        <v>15.84148716912507</v>
      </c>
      <c r="U11" s="5">
        <v>21.189250353606784</v>
      </c>
      <c r="V11" s="5">
        <v>7.3994207584023686</v>
      </c>
      <c r="W11" s="5">
        <v>199.6</v>
      </c>
      <c r="X11" s="5">
        <v>780.94159358793002</v>
      </c>
      <c r="Y11" s="9">
        <v>3267.4596275718986</v>
      </c>
    </row>
    <row r="12" spans="1:25" x14ac:dyDescent="0.25">
      <c r="A12" s="46">
        <v>8</v>
      </c>
      <c r="B12" s="5">
        <v>678.5</v>
      </c>
      <c r="C12" s="5">
        <v>147.35402968887684</v>
      </c>
      <c r="D12" s="5">
        <v>17.329275401613231</v>
      </c>
      <c r="E12" s="5">
        <v>23.179285569036804</v>
      </c>
      <c r="F12" s="5">
        <v>8.0943536907747564</v>
      </c>
      <c r="G12" s="5">
        <v>350.9</v>
      </c>
      <c r="H12" s="5">
        <v>854.28544702772308</v>
      </c>
      <c r="I12" s="5">
        <v>3574.3303103639932</v>
      </c>
      <c r="J12" s="62">
        <v>745.19999999999993</v>
      </c>
      <c r="K12" s="12">
        <v>163.12227915556468</v>
      </c>
      <c r="L12" s="12">
        <v>19.183668784587002</v>
      </c>
      <c r="M12" s="12">
        <v>25.659684361549498</v>
      </c>
      <c r="N12" s="12">
        <v>8.960524697683951</v>
      </c>
      <c r="O12" s="12">
        <v>322.10000000000002</v>
      </c>
      <c r="P12" s="12">
        <v>945.70192252510753</v>
      </c>
      <c r="Q12" s="12">
        <v>3956.8168438450498</v>
      </c>
      <c r="R12" s="61">
        <v>685.3</v>
      </c>
      <c r="S12" s="5">
        <v>146.81072479272532</v>
      </c>
      <c r="T12" s="5">
        <v>17.265381117945974</v>
      </c>
      <c r="U12" s="5">
        <v>23.093821877507359</v>
      </c>
      <c r="V12" s="5">
        <v>8.0645092270660612</v>
      </c>
      <c r="W12" s="5">
        <v>325.89999999999998</v>
      </c>
      <c r="X12" s="5">
        <v>851.13563519657669</v>
      </c>
      <c r="Y12" s="9">
        <v>3561.1514976624762</v>
      </c>
    </row>
    <row r="13" spans="1:25" x14ac:dyDescent="0.25">
      <c r="A13" s="46">
        <v>9</v>
      </c>
      <c r="B13" s="5">
        <v>751.09999999999991</v>
      </c>
      <c r="C13" s="5">
        <v>160.53127876726037</v>
      </c>
      <c r="D13" s="5">
        <v>18.878959375625374</v>
      </c>
      <c r="E13" s="5">
        <v>25.25211126676006</v>
      </c>
      <c r="F13" s="5">
        <v>8.8181975852177974</v>
      </c>
      <c r="G13" s="5">
        <v>849.7</v>
      </c>
      <c r="H13" s="5">
        <v>930.68058968714558</v>
      </c>
      <c r="I13" s="5">
        <v>3893.967587251017</v>
      </c>
      <c r="J13" s="62">
        <v>909.4</v>
      </c>
      <c r="K13" s="12">
        <v>194.48121746095316</v>
      </c>
      <c r="L13" s="12">
        <v>22.871573888666401</v>
      </c>
      <c r="M13" s="12">
        <v>30.592551061273529</v>
      </c>
      <c r="N13" s="12">
        <v>10.683113069016153</v>
      </c>
      <c r="O13" s="12">
        <v>783.8</v>
      </c>
      <c r="P13" s="12">
        <v>1127.5054652249366</v>
      </c>
      <c r="Q13" s="12">
        <v>4717.4828665011337</v>
      </c>
      <c r="R13" s="61">
        <v>976.90000000000009</v>
      </c>
      <c r="S13" s="5">
        <v>211.38566894036609</v>
      </c>
      <c r="T13" s="5">
        <v>24.859588032687245</v>
      </c>
      <c r="U13" s="5">
        <v>33.251678260282304</v>
      </c>
      <c r="V13" s="5">
        <v>11.611697170257312</v>
      </c>
      <c r="W13" s="5">
        <v>685.9</v>
      </c>
      <c r="X13" s="5">
        <v>1225.5090754372932</v>
      </c>
      <c r="Y13" s="9">
        <v>5127.5299716296349</v>
      </c>
    </row>
    <row r="14" spans="1:25" x14ac:dyDescent="0.25">
      <c r="A14" s="46">
        <v>10</v>
      </c>
      <c r="B14" s="5">
        <v>1053.3</v>
      </c>
      <c r="C14" s="5">
        <v>227.44124545086939</v>
      </c>
      <c r="D14" s="5">
        <v>26.747771936918724</v>
      </c>
      <c r="E14" s="5">
        <v>35.777274565305298</v>
      </c>
      <c r="F14" s="5">
        <v>12.493651435503438</v>
      </c>
      <c r="G14" s="5">
        <v>150.9</v>
      </c>
      <c r="H14" s="5">
        <v>1318.591330367974</v>
      </c>
      <c r="I14" s="5">
        <v>5516.9861262596032</v>
      </c>
      <c r="J14" s="62">
        <v>873.19999999999982</v>
      </c>
      <c r="K14" s="12">
        <v>188.74268366727378</v>
      </c>
      <c r="L14" s="12">
        <v>22.196705120420962</v>
      </c>
      <c r="M14" s="12">
        <v>29.689860352155424</v>
      </c>
      <c r="N14" s="12">
        <v>10.36788774202253</v>
      </c>
      <c r="O14" s="12">
        <v>126</v>
      </c>
      <c r="P14" s="12">
        <v>1094.2362976455506</v>
      </c>
      <c r="Q14" s="12">
        <v>4578.2846693489828</v>
      </c>
      <c r="R14" s="61">
        <v>899.09999999999991</v>
      </c>
      <c r="S14" s="5">
        <v>193.51850060459492</v>
      </c>
      <c r="T14" s="5">
        <v>22.758355501813782</v>
      </c>
      <c r="U14" s="5">
        <v>30.441112454655386</v>
      </c>
      <c r="V14" s="5">
        <v>10.630229746070134</v>
      </c>
      <c r="W14" s="5">
        <v>241.6</v>
      </c>
      <c r="X14" s="5">
        <v>1121.9241112454654</v>
      </c>
      <c r="Y14" s="9">
        <v>4694.1304814510277</v>
      </c>
    </row>
    <row r="15" spans="1:25" x14ac:dyDescent="0.25">
      <c r="A15" s="46">
        <v>11</v>
      </c>
      <c r="B15" s="5">
        <v>622.99999999999977</v>
      </c>
      <c r="C15" s="5">
        <v>134.06488011283494</v>
      </c>
      <c r="D15" s="5">
        <v>15.766431593794069</v>
      </c>
      <c r="E15" s="5">
        <v>21.088857545839204</v>
      </c>
      <c r="F15" s="5">
        <v>7.3643629525152772</v>
      </c>
      <c r="G15" s="5">
        <v>418.2</v>
      </c>
      <c r="H15" s="5">
        <v>777.24156088387372</v>
      </c>
      <c r="I15" s="5">
        <v>3251.9786907381272</v>
      </c>
      <c r="J15" s="62">
        <v>626.79999999999995</v>
      </c>
      <c r="K15" s="12">
        <v>133.59946780202236</v>
      </c>
      <c r="L15" s="12">
        <v>15.711697711548695</v>
      </c>
      <c r="M15" s="12">
        <v>21.015646620542839</v>
      </c>
      <c r="N15" s="12">
        <v>7.3387972325705162</v>
      </c>
      <c r="O15" s="12">
        <v>262.39999999999998</v>
      </c>
      <c r="P15" s="12">
        <v>774.54333155934</v>
      </c>
      <c r="Q15" s="12">
        <v>3240.6892992442781</v>
      </c>
      <c r="R15" s="61">
        <v>821.49999999999989</v>
      </c>
      <c r="S15" s="5">
        <v>176.79245029554002</v>
      </c>
      <c r="T15" s="5">
        <v>20.791321869962381</v>
      </c>
      <c r="U15" s="5">
        <v>27.810048361096179</v>
      </c>
      <c r="V15" s="5">
        <v>9.7114454594304114</v>
      </c>
      <c r="W15" s="5">
        <v>202.8</v>
      </c>
      <c r="X15" s="5">
        <v>1024.954782375067</v>
      </c>
      <c r="Y15" s="9">
        <v>4288.4108094572794</v>
      </c>
    </row>
    <row r="16" spans="1:25" x14ac:dyDescent="0.25">
      <c r="A16" s="46">
        <v>12</v>
      </c>
      <c r="B16" s="5">
        <v>853.2</v>
      </c>
      <c r="C16" s="5">
        <v>182.92644539614562</v>
      </c>
      <c r="D16" s="5">
        <v>21.51269807280514</v>
      </c>
      <c r="E16" s="5">
        <v>28.774946466809428</v>
      </c>
      <c r="F16" s="5">
        <v>10.048394004282656</v>
      </c>
      <c r="G16" s="5">
        <v>408.6</v>
      </c>
      <c r="H16" s="5">
        <v>1060.5166381156318</v>
      </c>
      <c r="I16" s="5">
        <v>4437.2016138758026</v>
      </c>
      <c r="J16" s="61">
        <v>683.79999999999984</v>
      </c>
      <c r="K16" s="5">
        <v>146.80348432055746</v>
      </c>
      <c r="L16" s="5">
        <v>17.264529616724733</v>
      </c>
      <c r="M16" s="5">
        <v>23.092682926829266</v>
      </c>
      <c r="N16" s="5">
        <v>8.0641114982578372</v>
      </c>
      <c r="O16" s="5">
        <v>460.9</v>
      </c>
      <c r="P16" s="5">
        <v>851.09365853658517</v>
      </c>
      <c r="Q16" s="5">
        <v>3560.9758673170722</v>
      </c>
      <c r="R16" s="61">
        <v>801.59999999999991</v>
      </c>
      <c r="S16" s="5">
        <v>171.71400681954935</v>
      </c>
      <c r="T16" s="5">
        <v>20.194081700875842</v>
      </c>
      <c r="U16" s="5">
        <v>27.011192083974059</v>
      </c>
      <c r="V16" s="5">
        <v>9.4324797753560201</v>
      </c>
      <c r="W16" s="5">
        <v>496.5</v>
      </c>
      <c r="X16" s="5">
        <v>995.51249047268823</v>
      </c>
      <c r="Y16" s="9">
        <v>4165.2242601377275</v>
      </c>
    </row>
    <row r="17" spans="1:25" x14ac:dyDescent="0.25">
      <c r="A17" s="46">
        <v>13</v>
      </c>
      <c r="B17" s="5">
        <v>914.39999999999986</v>
      </c>
      <c r="C17" s="5">
        <v>197.16923076923075</v>
      </c>
      <c r="D17" s="5">
        <v>23.187692307692302</v>
      </c>
      <c r="E17" s="5">
        <v>31.015384615384612</v>
      </c>
      <c r="F17" s="5">
        <v>10.83076923076923</v>
      </c>
      <c r="G17" s="5">
        <v>216.2</v>
      </c>
      <c r="H17" s="5">
        <v>1143.0892307692307</v>
      </c>
      <c r="I17" s="5">
        <v>4782.6853415384603</v>
      </c>
      <c r="J17" s="61">
        <v>884.8</v>
      </c>
      <c r="K17" s="5">
        <v>190.19786648775582</v>
      </c>
      <c r="L17" s="5">
        <v>22.367838980207981</v>
      </c>
      <c r="M17" s="5">
        <v>29.918765514927877</v>
      </c>
      <c r="N17" s="5">
        <v>10.447822878228783</v>
      </c>
      <c r="O17" s="5">
        <v>438.1</v>
      </c>
      <c r="P17" s="5">
        <v>1102.672724589064</v>
      </c>
      <c r="Q17" s="5">
        <v>4613.5826796806432</v>
      </c>
      <c r="R17" s="61">
        <v>835.90000000000009</v>
      </c>
      <c r="S17" s="5">
        <v>180.3031910596473</v>
      </c>
      <c r="T17" s="5">
        <v>21.204195502894848</v>
      </c>
      <c r="U17" s="5">
        <v>28.362299717247886</v>
      </c>
      <c r="V17" s="5">
        <v>9.9042951393564049</v>
      </c>
      <c r="W17" s="5">
        <v>425.1</v>
      </c>
      <c r="X17" s="5">
        <v>1045.308312912347</v>
      </c>
      <c r="Y17" s="9">
        <v>4373.5699812252597</v>
      </c>
    </row>
    <row r="18" spans="1:25" x14ac:dyDescent="0.25">
      <c r="A18" s="46">
        <v>14</v>
      </c>
      <c r="B18" s="56">
        <v>656.90000000000009</v>
      </c>
      <c r="C18" s="56">
        <v>140.69841566949665</v>
      </c>
      <c r="D18" s="56">
        <v>16.546555251019456</v>
      </c>
      <c r="E18" s="56">
        <v>22.132335049134305</v>
      </c>
      <c r="F18" s="56">
        <v>7.7287519219199163</v>
      </c>
      <c r="G18" s="56">
        <v>503.6</v>
      </c>
      <c r="H18" s="56">
        <v>815.69950397753871</v>
      </c>
      <c r="I18" s="56">
        <v>3412.8867246420214</v>
      </c>
      <c r="J18" s="63">
        <v>584</v>
      </c>
      <c r="K18" s="56">
        <v>124.27017334130308</v>
      </c>
      <c r="L18" s="56">
        <v>14.614544730025903</v>
      </c>
      <c r="M18" s="56">
        <v>19.54811715481172</v>
      </c>
      <c r="N18" s="56">
        <v>6.8263266254898065</v>
      </c>
      <c r="O18" s="56">
        <v>444.5</v>
      </c>
      <c r="P18" s="56">
        <v>720.45671780567181</v>
      </c>
      <c r="Q18" s="56">
        <v>3014.3909072989309</v>
      </c>
      <c r="R18" s="63">
        <v>785.5</v>
      </c>
      <c r="S18" s="56">
        <v>168.97690345105414</v>
      </c>
      <c r="T18" s="56">
        <v>19.872190143682019</v>
      </c>
      <c r="U18" s="56">
        <v>26.580636497918633</v>
      </c>
      <c r="V18" s="56">
        <v>9.2821270310192041</v>
      </c>
      <c r="W18" s="56">
        <v>467.7</v>
      </c>
      <c r="X18" s="56">
        <v>979.64412515106756</v>
      </c>
      <c r="Y18" s="57">
        <v>4098.8310196320663</v>
      </c>
    </row>
    <row r="19" spans="1:25" x14ac:dyDescent="0.25">
      <c r="A19" s="58" t="s">
        <v>69</v>
      </c>
      <c r="B19" s="11">
        <f>AVERAGE(B5:B18)</f>
        <v>846.6857142857142</v>
      </c>
      <c r="C19" s="11">
        <f t="shared" ref="C19:Y19" si="0">AVERAGE(C5:C18)</f>
        <v>183.1068659076503</v>
      </c>
      <c r="D19" s="11">
        <f t="shared" si="0"/>
        <v>21.533916065543895</v>
      </c>
      <c r="E19" s="11">
        <f t="shared" si="0"/>
        <v>28.803327221428138</v>
      </c>
      <c r="F19" s="11">
        <f t="shared" si="0"/>
        <v>10.058304743990778</v>
      </c>
      <c r="G19" s="11">
        <f t="shared" si="0"/>
        <v>396.74285714285725</v>
      </c>
      <c r="H19" s="11">
        <f t="shared" si="0"/>
        <v>1061.5626265941905</v>
      </c>
      <c r="I19" s="11">
        <f t="shared" si="0"/>
        <v>4441.5780296700923</v>
      </c>
      <c r="J19" s="64">
        <f t="shared" si="0"/>
        <v>782.75982142857117</v>
      </c>
      <c r="K19" s="11">
        <f t="shared" si="0"/>
        <v>169.2147177566564</v>
      </c>
      <c r="L19" s="11">
        <f t="shared" si="0"/>
        <v>19.900157818573074</v>
      </c>
      <c r="M19" s="11">
        <f t="shared" si="0"/>
        <v>26.61804548981112</v>
      </c>
      <c r="N19" s="11">
        <f t="shared" si="0"/>
        <v>9.2951904885054688</v>
      </c>
      <c r="O19" s="11">
        <f t="shared" si="0"/>
        <v>373.1785714285715</v>
      </c>
      <c r="P19" s="11">
        <f t="shared" si="0"/>
        <v>981.02285433003851</v>
      </c>
      <c r="Q19" s="11">
        <f t="shared" si="0"/>
        <v>4104.599622516881</v>
      </c>
      <c r="R19" s="64">
        <f t="shared" si="0"/>
        <v>871.82857142857142</v>
      </c>
      <c r="S19" s="11">
        <f t="shared" si="0"/>
        <v>188.52764411764923</v>
      </c>
      <c r="T19" s="11">
        <f t="shared" si="0"/>
        <v>22.171415825071847</v>
      </c>
      <c r="U19" s="11">
        <f t="shared" si="0"/>
        <v>29.656033906147062</v>
      </c>
      <c r="V19" s="11">
        <f t="shared" si="0"/>
        <v>10.356075332305322</v>
      </c>
      <c r="W19" s="11">
        <f t="shared" si="0"/>
        <v>376.00714285714287</v>
      </c>
      <c r="X19" s="11">
        <f t="shared" si="0"/>
        <v>1092.9896051854423</v>
      </c>
      <c r="Y19" s="34">
        <f t="shared" si="0"/>
        <v>4573.0685080958901</v>
      </c>
    </row>
    <row r="20" spans="1:25" ht="15.75" thickBot="1" x14ac:dyDescent="0.3">
      <c r="A20" s="59" t="s">
        <v>42</v>
      </c>
      <c r="B20" s="48">
        <f>_xlfn.STDEV.S(B5:B18)</f>
        <v>219.02232712721278</v>
      </c>
      <c r="C20" s="48">
        <f t="shared" ref="C20:Y20" si="1">_xlfn.STDEV.S(C5:C18)</f>
        <v>47.110038941312808</v>
      </c>
      <c r="D20" s="48">
        <f t="shared" si="1"/>
        <v>5.5402817331731109</v>
      </c>
      <c r="E20" s="48">
        <f t="shared" si="1"/>
        <v>7.4105679233525574</v>
      </c>
      <c r="F20" s="48">
        <f t="shared" si="1"/>
        <v>2.5878173700596281</v>
      </c>
      <c r="G20" s="48">
        <f t="shared" si="1"/>
        <v>211.48017442735414</v>
      </c>
      <c r="H20" s="48">
        <f t="shared" si="1"/>
        <v>273.12059779733738</v>
      </c>
      <c r="I20" s="48">
        <f t="shared" si="1"/>
        <v>1142.7365811840602</v>
      </c>
      <c r="J20" s="48">
        <f t="shared" si="1"/>
        <v>226.85256120115443</v>
      </c>
      <c r="K20" s="48">
        <f t="shared" si="1"/>
        <v>49.034172422635415</v>
      </c>
      <c r="L20" s="48">
        <f t="shared" si="1"/>
        <v>5.766565595770583</v>
      </c>
      <c r="M20" s="48">
        <f t="shared" si="1"/>
        <v>7.7132406058077994</v>
      </c>
      <c r="N20" s="48">
        <f t="shared" si="1"/>
        <v>2.6935125925043164</v>
      </c>
      <c r="O20" s="48">
        <f t="shared" si="1"/>
        <v>170.69881338225477</v>
      </c>
      <c r="P20" s="48">
        <f t="shared" si="1"/>
        <v>284.27576766071633</v>
      </c>
      <c r="Q20" s="48">
        <f t="shared" si="1"/>
        <v>1189.4098118924378</v>
      </c>
      <c r="R20" s="48">
        <f t="shared" si="1"/>
        <v>195.26753808191293</v>
      </c>
      <c r="S20" s="48">
        <f t="shared" si="1"/>
        <v>42.941982785857491</v>
      </c>
      <c r="T20" s="48">
        <f t="shared" si="1"/>
        <v>5.0501058407338384</v>
      </c>
      <c r="U20" s="48">
        <f t="shared" si="1"/>
        <v>6.7549186404719785</v>
      </c>
      <c r="V20" s="48">
        <f t="shared" si="1"/>
        <v>2.3588604776251465</v>
      </c>
      <c r="W20" s="48">
        <f t="shared" si="1"/>
        <v>153.8153011508669</v>
      </c>
      <c r="X20" s="48">
        <f t="shared" si="1"/>
        <v>248.95627922717247</v>
      </c>
      <c r="Y20" s="48">
        <f t="shared" si="1"/>
        <v>1041.633072286493</v>
      </c>
    </row>
  </sheetData>
  <mergeCells count="3">
    <mergeCell ref="J3:Q3"/>
    <mergeCell ref="R3:Y3"/>
    <mergeCell ref="B3:I3"/>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
  <sheetViews>
    <sheetView workbookViewId="0">
      <selection activeCell="H20" sqref="H20"/>
    </sheetView>
  </sheetViews>
  <sheetFormatPr defaultRowHeight="15" x14ac:dyDescent="0.25"/>
  <cols>
    <col min="1" max="1" width="16.42578125" bestFit="1" customWidth="1"/>
    <col min="3" max="3" width="10.5703125" customWidth="1"/>
    <col min="4" max="4" width="11.5703125" customWidth="1"/>
    <col min="5" max="5" width="9.7109375" customWidth="1"/>
    <col min="6" max="6" width="10.42578125" customWidth="1"/>
    <col min="7" max="7" width="11.5703125" customWidth="1"/>
    <col min="8" max="8" width="14" customWidth="1"/>
    <col min="9" max="9" width="11.5703125" customWidth="1"/>
  </cols>
  <sheetData>
    <row r="1" spans="1:9" x14ac:dyDescent="0.25">
      <c r="A1" s="129" t="s">
        <v>30</v>
      </c>
      <c r="B1" s="129"/>
      <c r="C1" s="129"/>
      <c r="D1" s="129"/>
      <c r="E1" s="129"/>
      <c r="F1" s="129"/>
      <c r="G1" s="129"/>
      <c r="H1" s="129"/>
      <c r="I1" s="129"/>
    </row>
    <row r="2" spans="1:9" x14ac:dyDescent="0.25">
      <c r="B2" s="4" t="s">
        <v>22</v>
      </c>
      <c r="C2" s="4" t="s">
        <v>23</v>
      </c>
      <c r="D2" s="4" t="s">
        <v>24</v>
      </c>
      <c r="E2" s="4" t="s">
        <v>25</v>
      </c>
      <c r="F2" s="4" t="s">
        <v>26</v>
      </c>
      <c r="G2" s="4" t="s">
        <v>27</v>
      </c>
      <c r="H2" s="4" t="s">
        <v>28</v>
      </c>
      <c r="I2" s="4" t="s">
        <v>29</v>
      </c>
    </row>
    <row r="3" spans="1:9" x14ac:dyDescent="0.25">
      <c r="A3" t="s">
        <v>18</v>
      </c>
      <c r="B3">
        <v>100</v>
      </c>
      <c r="C3">
        <v>32.299999999999997</v>
      </c>
      <c r="D3">
        <v>0.7</v>
      </c>
      <c r="E3">
        <v>5.2</v>
      </c>
      <c r="F3">
        <v>1.4</v>
      </c>
      <c r="G3">
        <f>B3-(C3+D3+E3+F3)</f>
        <v>60.4</v>
      </c>
      <c r="H3">
        <f>(C3*4)+(D3*9)+(E3*4)+(F3*2)</f>
        <v>159.10000000000002</v>
      </c>
      <c r="I3" s="5">
        <f>H3*4.184</f>
        <v>665.67440000000011</v>
      </c>
    </row>
    <row r="4" spans="1:9" x14ac:dyDescent="0.25">
      <c r="A4" t="s">
        <v>19</v>
      </c>
      <c r="B4">
        <v>100</v>
      </c>
      <c r="C4">
        <v>7.9</v>
      </c>
      <c r="D4">
        <v>0.6</v>
      </c>
      <c r="E4">
        <v>1.3</v>
      </c>
      <c r="F4">
        <v>1.3</v>
      </c>
      <c r="G4">
        <f>B4-(C4+D4+E4+F4)</f>
        <v>88.9</v>
      </c>
      <c r="H4">
        <f t="shared" ref="H4:H5" si="0">(C4*4)+(D4*9)+(E4*4)+(F4*2)</f>
        <v>44.800000000000004</v>
      </c>
      <c r="I4" s="5">
        <f>H4*4.184</f>
        <v>187.44320000000002</v>
      </c>
    </row>
    <row r="5" spans="1:9" x14ac:dyDescent="0.25">
      <c r="A5" t="s">
        <v>20</v>
      </c>
      <c r="B5">
        <v>100</v>
      </c>
      <c r="C5">
        <v>0</v>
      </c>
      <c r="D5">
        <v>91.5</v>
      </c>
      <c r="E5">
        <v>0</v>
      </c>
      <c r="F5">
        <v>0</v>
      </c>
      <c r="G5">
        <f>B5-(C5+D5+E5+F5)</f>
        <v>8.5</v>
      </c>
      <c r="H5">
        <f t="shared" si="0"/>
        <v>823.5</v>
      </c>
      <c r="I5" s="5">
        <f>H5*4.184</f>
        <v>3445.5240000000003</v>
      </c>
    </row>
    <row r="9" spans="1:9" x14ac:dyDescent="0.25">
      <c r="A9" s="129" t="s">
        <v>31</v>
      </c>
      <c r="B9" s="129"/>
      <c r="C9" s="129"/>
      <c r="D9" s="129"/>
      <c r="E9" s="129"/>
      <c r="F9" s="129"/>
      <c r="G9" s="129"/>
      <c r="H9" s="129"/>
      <c r="I9" s="129"/>
    </row>
    <row r="10" spans="1:9" x14ac:dyDescent="0.25">
      <c r="A10" t="s">
        <v>18</v>
      </c>
      <c r="B10" s="5">
        <v>400</v>
      </c>
      <c r="C10" s="5">
        <f>(C3/100)*$B$10</f>
        <v>129.19999999999999</v>
      </c>
      <c r="D10" s="5">
        <f t="shared" ref="D10:G10" si="1">(D3/100)*$B$10</f>
        <v>2.8</v>
      </c>
      <c r="E10" s="5">
        <f t="shared" si="1"/>
        <v>20.8</v>
      </c>
      <c r="F10" s="5">
        <f t="shared" si="1"/>
        <v>5.6</v>
      </c>
      <c r="G10" s="5">
        <f t="shared" si="1"/>
        <v>241.6</v>
      </c>
      <c r="H10" s="5">
        <f t="shared" ref="H10:H12" si="2">(C10*4)+(D10*9)+(E10*4)+(F10*2)</f>
        <v>636.40000000000009</v>
      </c>
      <c r="I10" s="5">
        <f>H10*4.184</f>
        <v>2662.6976000000004</v>
      </c>
    </row>
    <row r="11" spans="1:9" x14ac:dyDescent="0.25">
      <c r="A11" t="s">
        <v>19</v>
      </c>
      <c r="B11" s="5">
        <v>400</v>
      </c>
      <c r="C11" s="5">
        <f>(C4/100)*$B$11</f>
        <v>31.6</v>
      </c>
      <c r="D11" s="5">
        <f t="shared" ref="D11:G11" si="3">(D4/100)*$B$11</f>
        <v>2.4</v>
      </c>
      <c r="E11" s="5">
        <f t="shared" si="3"/>
        <v>5.2</v>
      </c>
      <c r="F11" s="5">
        <f t="shared" si="3"/>
        <v>5.2</v>
      </c>
      <c r="G11" s="5">
        <f t="shared" si="3"/>
        <v>355.6</v>
      </c>
      <c r="H11" s="5">
        <f t="shared" si="2"/>
        <v>179.20000000000002</v>
      </c>
      <c r="I11" s="5">
        <f t="shared" ref="I11:I13" si="4">H11*4.184</f>
        <v>749.77280000000007</v>
      </c>
    </row>
    <row r="12" spans="1:9" x14ac:dyDescent="0.25">
      <c r="A12" t="s">
        <v>20</v>
      </c>
      <c r="B12" s="5">
        <v>32</v>
      </c>
      <c r="C12" s="5">
        <f>(C5/100)*$B$12</f>
        <v>0</v>
      </c>
      <c r="D12" s="5">
        <f t="shared" ref="D12:G12" si="5">(D5/100)*$B$12</f>
        <v>29.28</v>
      </c>
      <c r="E12" s="5">
        <f t="shared" si="5"/>
        <v>0</v>
      </c>
      <c r="F12" s="5">
        <f t="shared" si="5"/>
        <v>0</v>
      </c>
      <c r="G12" s="5">
        <f t="shared" si="5"/>
        <v>2.72</v>
      </c>
      <c r="H12" s="5">
        <f t="shared" si="2"/>
        <v>263.52</v>
      </c>
      <c r="I12" s="5">
        <f t="shared" si="4"/>
        <v>1102.5676799999999</v>
      </c>
    </row>
    <row r="13" spans="1:9" x14ac:dyDescent="0.25">
      <c r="A13" t="s">
        <v>21</v>
      </c>
      <c r="B13" s="5">
        <f>SUM(B10:B12)</f>
        <v>832</v>
      </c>
      <c r="C13" s="5">
        <f>SUM(C10:C12)</f>
        <v>160.79999999999998</v>
      </c>
      <c r="D13" s="5">
        <f t="shared" ref="D13:G13" si="6">SUM(D10:D12)</f>
        <v>34.480000000000004</v>
      </c>
      <c r="E13" s="5">
        <f t="shared" si="6"/>
        <v>26</v>
      </c>
      <c r="F13" s="5">
        <f t="shared" si="6"/>
        <v>10.8</v>
      </c>
      <c r="G13" s="5">
        <f t="shared" si="6"/>
        <v>599.92000000000007</v>
      </c>
      <c r="H13" s="5">
        <f t="shared" ref="H13" si="7">(C13*4)+(D13*9)+(E13*4)+(F13*2)</f>
        <v>1079.1199999999999</v>
      </c>
      <c r="I13" s="5">
        <f t="shared" si="4"/>
        <v>4515.0380799999994</v>
      </c>
    </row>
    <row r="14" spans="1:9" x14ac:dyDescent="0.25">
      <c r="A14" t="s">
        <v>37</v>
      </c>
      <c r="C14" s="8">
        <f>SUM(C10:C13)/$B$13</f>
        <v>0.3865384615384615</v>
      </c>
      <c r="D14" s="8">
        <f t="shared" ref="D14:I14" si="8">SUM(D10:D13)/$B$13</f>
        <v>8.288461538461539E-2</v>
      </c>
      <c r="E14" s="8">
        <f t="shared" si="8"/>
        <v>6.25E-2</v>
      </c>
      <c r="F14" s="8">
        <f t="shared" si="8"/>
        <v>2.5961538461538463E-2</v>
      </c>
      <c r="G14" s="8">
        <f t="shared" si="8"/>
        <v>1.4421153846153847</v>
      </c>
      <c r="H14" s="8">
        <f t="shared" si="8"/>
        <v>2.5940384615384611</v>
      </c>
      <c r="I14" s="8">
        <f t="shared" si="8"/>
        <v>10.853456923076923</v>
      </c>
    </row>
  </sheetData>
  <mergeCells count="2">
    <mergeCell ref="A1:I1"/>
    <mergeCell ref="A9:I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0"/>
  <sheetViews>
    <sheetView zoomScaleNormal="100" workbookViewId="0"/>
  </sheetViews>
  <sheetFormatPr defaultRowHeight="15" x14ac:dyDescent="0.25"/>
  <cols>
    <col min="2" max="19" width="11.5703125" bestFit="1" customWidth="1"/>
  </cols>
  <sheetData>
    <row r="1" spans="1:19" x14ac:dyDescent="0.25">
      <c r="A1" s="1" t="s">
        <v>54</v>
      </c>
    </row>
    <row r="2" spans="1:19" ht="15.75" thickBot="1" x14ac:dyDescent="0.3"/>
    <row r="3" spans="1:19" ht="15.75" thickBot="1" x14ac:dyDescent="0.3">
      <c r="A3" s="68"/>
      <c r="B3" s="128" t="s">
        <v>75</v>
      </c>
      <c r="C3" s="128"/>
      <c r="D3" s="128"/>
      <c r="E3" s="128"/>
      <c r="F3" s="128"/>
      <c r="G3" s="128"/>
      <c r="H3" s="132" t="s">
        <v>76</v>
      </c>
      <c r="I3" s="133"/>
      <c r="J3" s="133"/>
      <c r="K3" s="133"/>
      <c r="L3" s="133"/>
      <c r="M3" s="134"/>
      <c r="N3" s="130" t="s">
        <v>77</v>
      </c>
      <c r="O3" s="130"/>
      <c r="P3" s="130"/>
      <c r="Q3" s="130"/>
      <c r="R3" s="130"/>
      <c r="S3" s="131"/>
    </row>
    <row r="4" spans="1:19" x14ac:dyDescent="0.25">
      <c r="A4" s="55" t="s">
        <v>6</v>
      </c>
      <c r="B4" s="52">
        <v>0</v>
      </c>
      <c r="C4" s="52">
        <v>30</v>
      </c>
      <c r="D4" s="52">
        <v>60</v>
      </c>
      <c r="E4" s="52">
        <v>90</v>
      </c>
      <c r="F4" s="52">
        <v>120</v>
      </c>
      <c r="G4" s="52">
        <v>180</v>
      </c>
      <c r="H4" s="60">
        <v>0</v>
      </c>
      <c r="I4" s="52">
        <v>30</v>
      </c>
      <c r="J4" s="52">
        <v>60</v>
      </c>
      <c r="K4" s="52">
        <v>90</v>
      </c>
      <c r="L4" s="52">
        <v>120</v>
      </c>
      <c r="M4" s="80">
        <v>180</v>
      </c>
      <c r="N4" s="52">
        <v>0</v>
      </c>
      <c r="O4" s="52">
        <v>30</v>
      </c>
      <c r="P4" s="52">
        <v>60</v>
      </c>
      <c r="Q4" s="52">
        <v>90</v>
      </c>
      <c r="R4" s="52">
        <v>120</v>
      </c>
      <c r="S4" s="69">
        <v>180</v>
      </c>
    </row>
    <row r="5" spans="1:19" x14ac:dyDescent="0.25">
      <c r="A5" s="46">
        <v>1</v>
      </c>
      <c r="B5" s="30">
        <v>4.59</v>
      </c>
      <c r="C5" s="30">
        <v>4.3899999999999997</v>
      </c>
      <c r="D5" s="30">
        <v>4.55</v>
      </c>
      <c r="E5" s="30">
        <v>4.47</v>
      </c>
      <c r="F5" s="41">
        <v>4.5999999999999996</v>
      </c>
      <c r="G5" s="30">
        <v>4.6399999999999997</v>
      </c>
      <c r="H5" s="40">
        <v>4.21</v>
      </c>
      <c r="I5" s="30">
        <v>6.63</v>
      </c>
      <c r="J5" s="30">
        <v>3.94</v>
      </c>
      <c r="K5" s="30">
        <v>5.51</v>
      </c>
      <c r="L5" s="41">
        <v>5</v>
      </c>
      <c r="M5" s="42">
        <v>4.1900000000000004</v>
      </c>
      <c r="N5" s="30">
        <v>4.7699999999999996</v>
      </c>
      <c r="O5" s="30">
        <v>4.2699999999999996</v>
      </c>
      <c r="P5" s="41">
        <v>4.4000000000000004</v>
      </c>
      <c r="Q5" s="41">
        <v>5.3</v>
      </c>
      <c r="R5" s="30">
        <v>5.39</v>
      </c>
      <c r="S5" s="71">
        <v>5.1100000000000003</v>
      </c>
    </row>
    <row r="6" spans="1:19" x14ac:dyDescent="0.25">
      <c r="A6" s="46">
        <v>2</v>
      </c>
      <c r="B6" s="30">
        <v>4.59</v>
      </c>
      <c r="C6" s="30">
        <v>4.76</v>
      </c>
      <c r="D6" s="30">
        <v>4.34</v>
      </c>
      <c r="E6" s="30">
        <v>4.55</v>
      </c>
      <c r="F6" s="30">
        <v>4.5199999999999996</v>
      </c>
      <c r="G6" s="30">
        <v>4.38</v>
      </c>
      <c r="H6" s="40">
        <v>3.98</v>
      </c>
      <c r="I6" s="30">
        <v>7.38</v>
      </c>
      <c r="J6" s="41">
        <v>4.5</v>
      </c>
      <c r="K6" s="30">
        <v>4.87</v>
      </c>
      <c r="L6" s="30">
        <v>4.43</v>
      </c>
      <c r="M6" s="42">
        <v>4.12</v>
      </c>
      <c r="N6" s="30">
        <v>3.05</v>
      </c>
      <c r="O6" s="30">
        <v>4.22</v>
      </c>
      <c r="P6" s="30">
        <v>4.37</v>
      </c>
      <c r="Q6" s="30">
        <v>4.18</v>
      </c>
      <c r="R6" s="30">
        <v>4.07</v>
      </c>
      <c r="S6" s="71">
        <v>4.05</v>
      </c>
    </row>
    <row r="7" spans="1:19" x14ac:dyDescent="0.25">
      <c r="A7" s="46">
        <v>3</v>
      </c>
      <c r="B7" s="30">
        <v>5.41</v>
      </c>
      <c r="C7" s="30">
        <v>5.22</v>
      </c>
      <c r="D7" s="30">
        <v>5.12</v>
      </c>
      <c r="E7" s="30">
        <v>5.27</v>
      </c>
      <c r="F7" s="30">
        <v>5.63</v>
      </c>
      <c r="G7" s="30">
        <v>5.41</v>
      </c>
      <c r="H7" s="40">
        <v>4.59</v>
      </c>
      <c r="I7" s="30">
        <v>7.95</v>
      </c>
      <c r="J7" s="41">
        <v>5.4</v>
      </c>
      <c r="K7" s="30">
        <v>5.44</v>
      </c>
      <c r="L7" s="30">
        <v>5.33</v>
      </c>
      <c r="M7" s="42">
        <v>4.54</v>
      </c>
      <c r="N7" s="30">
        <v>5.41</v>
      </c>
      <c r="O7" s="30">
        <v>4.75</v>
      </c>
      <c r="P7" s="30">
        <v>4.83</v>
      </c>
      <c r="Q7" s="30">
        <v>5.3</v>
      </c>
      <c r="R7" s="30">
        <v>5.39</v>
      </c>
      <c r="S7" s="71">
        <v>5.1100000000000003</v>
      </c>
    </row>
    <row r="8" spans="1:19" x14ac:dyDescent="0.25">
      <c r="A8" s="46">
        <v>4</v>
      </c>
      <c r="B8" s="30">
        <v>5.08</v>
      </c>
      <c r="C8" s="30">
        <v>5.12</v>
      </c>
      <c r="D8" s="30">
        <v>4.76</v>
      </c>
      <c r="E8" s="41">
        <v>4.9000000000000004</v>
      </c>
      <c r="F8" s="30">
        <v>4.91</v>
      </c>
      <c r="G8" s="30">
        <v>4.6399999999999997</v>
      </c>
      <c r="H8" s="40">
        <v>4.99</v>
      </c>
      <c r="I8" s="30">
        <v>8.4600000000000009</v>
      </c>
      <c r="J8" s="30">
        <v>4.2699999999999996</v>
      </c>
      <c r="K8" s="30">
        <v>6.02</v>
      </c>
      <c r="L8" s="30">
        <v>5.45</v>
      </c>
      <c r="M8" s="42">
        <v>4.6500000000000004</v>
      </c>
      <c r="N8" s="30">
        <v>3.85</v>
      </c>
      <c r="O8" s="30">
        <v>4.75</v>
      </c>
      <c r="P8" s="30">
        <v>4.01</v>
      </c>
      <c r="Q8" s="41">
        <v>4.9000000000000004</v>
      </c>
      <c r="R8" s="30">
        <v>4.63</v>
      </c>
      <c r="S8" s="71">
        <v>4.8499999999999996</v>
      </c>
    </row>
    <row r="9" spans="1:19" x14ac:dyDescent="0.25">
      <c r="A9" s="46">
        <v>5</v>
      </c>
      <c r="B9" s="30">
        <v>4.2699999999999996</v>
      </c>
      <c r="C9" s="30">
        <v>4.46</v>
      </c>
      <c r="D9" s="30">
        <v>1.98</v>
      </c>
      <c r="E9" s="30">
        <v>3.23</v>
      </c>
      <c r="F9" s="30">
        <v>3.98</v>
      </c>
      <c r="G9" s="30">
        <v>4.3600000000000003</v>
      </c>
      <c r="H9" s="40">
        <v>4.26</v>
      </c>
      <c r="I9" s="30">
        <v>6.04</v>
      </c>
      <c r="J9" s="30">
        <v>4.6100000000000003</v>
      </c>
      <c r="K9" s="41">
        <v>4.7</v>
      </c>
      <c r="L9" s="30">
        <v>4.13</v>
      </c>
      <c r="M9" s="42">
        <v>4.3600000000000003</v>
      </c>
      <c r="N9" s="30">
        <v>4.1399999999999997</v>
      </c>
      <c r="O9" s="30">
        <v>3.87</v>
      </c>
      <c r="P9" s="30">
        <v>3.74</v>
      </c>
      <c r="Q9" s="30">
        <v>4.0199999999999996</v>
      </c>
      <c r="R9" s="30">
        <v>4.01</v>
      </c>
      <c r="S9" s="71">
        <v>3.71</v>
      </c>
    </row>
    <row r="10" spans="1:19" x14ac:dyDescent="0.25">
      <c r="A10" s="46">
        <v>6</v>
      </c>
      <c r="B10" s="30">
        <v>4.6900000000000004</v>
      </c>
      <c r="C10" s="30">
        <v>4.76</v>
      </c>
      <c r="D10" s="30">
        <v>4.58</v>
      </c>
      <c r="E10" s="30">
        <v>3.93</v>
      </c>
      <c r="F10" s="30">
        <v>4.5199999999999996</v>
      </c>
      <c r="G10" s="30">
        <v>4.68</v>
      </c>
      <c r="H10" s="40">
        <v>2.83</v>
      </c>
      <c r="I10" s="30">
        <v>7.38</v>
      </c>
      <c r="J10" s="30">
        <v>4.12</v>
      </c>
      <c r="K10" s="41">
        <v>5.3</v>
      </c>
      <c r="L10" s="30">
        <v>5.54</v>
      </c>
      <c r="M10" s="42">
        <v>4.76</v>
      </c>
      <c r="N10" s="30">
        <v>4.42</v>
      </c>
      <c r="O10" s="30">
        <v>4.4400000000000004</v>
      </c>
      <c r="P10" s="30">
        <v>4.59</v>
      </c>
      <c r="Q10" s="30">
        <v>4.47</v>
      </c>
      <c r="R10" s="30">
        <v>4.57</v>
      </c>
      <c r="S10" s="71">
        <v>4.5599999999999996</v>
      </c>
    </row>
    <row r="11" spans="1:19" x14ac:dyDescent="0.25">
      <c r="A11" s="46">
        <v>7</v>
      </c>
      <c r="B11" s="30">
        <v>4.1399999999999997</v>
      </c>
      <c r="C11" s="30">
        <v>4.96</v>
      </c>
      <c r="D11" s="30">
        <v>4.92</v>
      </c>
      <c r="E11" s="30">
        <v>4.6500000000000004</v>
      </c>
      <c r="F11" s="30">
        <v>4.92</v>
      </c>
      <c r="G11" s="30">
        <v>4.58</v>
      </c>
      <c r="H11" s="40">
        <v>4.49</v>
      </c>
      <c r="I11" s="41">
        <v>8.4</v>
      </c>
      <c r="J11" s="30">
        <v>5.44</v>
      </c>
      <c r="K11" s="30">
        <v>4.8600000000000003</v>
      </c>
      <c r="L11" s="30">
        <v>5.26</v>
      </c>
      <c r="M11" s="42">
        <v>4.75</v>
      </c>
      <c r="N11" s="30">
        <v>4.04</v>
      </c>
      <c r="O11" s="30">
        <v>4.01</v>
      </c>
      <c r="P11" s="30">
        <v>4.41</v>
      </c>
      <c r="Q11" s="30">
        <v>4.63</v>
      </c>
      <c r="R11" s="30">
        <v>4.3</v>
      </c>
      <c r="S11" s="71">
        <v>4.75</v>
      </c>
    </row>
    <row r="12" spans="1:19" x14ac:dyDescent="0.25">
      <c r="A12" s="46">
        <v>8</v>
      </c>
      <c r="B12" s="41">
        <v>4.28</v>
      </c>
      <c r="C12" s="41">
        <v>4.5</v>
      </c>
      <c r="D12" s="41">
        <v>4.4000000000000004</v>
      </c>
      <c r="E12" s="41">
        <v>4.5199999999999996</v>
      </c>
      <c r="F12" s="41">
        <v>3.77</v>
      </c>
      <c r="G12" s="41">
        <v>4.22</v>
      </c>
      <c r="H12" s="40">
        <v>3.98</v>
      </c>
      <c r="I12" s="41">
        <v>6.94</v>
      </c>
      <c r="J12" s="41">
        <v>5.35</v>
      </c>
      <c r="K12" s="41">
        <v>4.87</v>
      </c>
      <c r="L12" s="41">
        <v>5.05</v>
      </c>
      <c r="M12" s="42">
        <v>4.8899999999999997</v>
      </c>
      <c r="N12" s="30">
        <v>3.88</v>
      </c>
      <c r="O12" s="30">
        <v>3.73</v>
      </c>
      <c r="P12" s="41">
        <v>4.0999999999999996</v>
      </c>
      <c r="Q12" s="30">
        <v>4.4800000000000004</v>
      </c>
      <c r="R12" s="41">
        <v>4.8</v>
      </c>
      <c r="S12" s="71">
        <v>4.25</v>
      </c>
    </row>
    <row r="13" spans="1:19" x14ac:dyDescent="0.25">
      <c r="A13" s="46">
        <v>9</v>
      </c>
      <c r="B13" s="30">
        <v>4.47</v>
      </c>
      <c r="C13" s="30">
        <v>4.1100000000000003</v>
      </c>
      <c r="D13" s="30">
        <v>4.75</v>
      </c>
      <c r="E13" s="30">
        <v>4.68</v>
      </c>
      <c r="F13" s="30">
        <v>4.74</v>
      </c>
      <c r="G13" s="30">
        <v>4.6900000000000004</v>
      </c>
      <c r="H13" s="40">
        <v>4.6399999999999997</v>
      </c>
      <c r="I13" s="30">
        <v>7.53</v>
      </c>
      <c r="J13" s="30">
        <v>4.47</v>
      </c>
      <c r="K13" s="41">
        <v>5.92</v>
      </c>
      <c r="L13" s="30">
        <v>6.24</v>
      </c>
      <c r="M13" s="42">
        <v>4.66</v>
      </c>
      <c r="N13" s="30">
        <v>4.8600000000000003</v>
      </c>
      <c r="O13" s="30">
        <v>5.01</v>
      </c>
      <c r="P13" s="30">
        <v>4.91</v>
      </c>
      <c r="Q13" s="30">
        <v>4.9000000000000004</v>
      </c>
      <c r="R13" s="30">
        <v>4.93</v>
      </c>
      <c r="S13" s="71">
        <v>4.66</v>
      </c>
    </row>
    <row r="14" spans="1:19" x14ac:dyDescent="0.25">
      <c r="A14" s="46">
        <v>10</v>
      </c>
      <c r="B14" s="30">
        <v>4.47</v>
      </c>
      <c r="C14" s="30">
        <v>4.58</v>
      </c>
      <c r="D14" s="30">
        <v>4.41</v>
      </c>
      <c r="E14" s="30">
        <v>4.71</v>
      </c>
      <c r="F14" s="30">
        <v>4.6399999999999997</v>
      </c>
      <c r="G14" s="30">
        <v>4.47</v>
      </c>
      <c r="H14" s="40">
        <v>4.04</v>
      </c>
      <c r="I14" s="30">
        <v>7.07</v>
      </c>
      <c r="J14" s="30">
        <v>5.69</v>
      </c>
      <c r="K14" s="41">
        <v>4.8600000000000003</v>
      </c>
      <c r="L14" s="30">
        <v>4.8899999999999997</v>
      </c>
      <c r="M14" s="42">
        <v>4.18</v>
      </c>
      <c r="N14" s="30">
        <v>4.67</v>
      </c>
      <c r="O14" s="30">
        <v>4.41</v>
      </c>
      <c r="P14" s="30">
        <v>4.6100000000000003</v>
      </c>
      <c r="Q14" s="30">
        <v>4.63</v>
      </c>
      <c r="R14" s="30">
        <v>4.4800000000000004</v>
      </c>
      <c r="S14" s="71">
        <v>4.37</v>
      </c>
    </row>
    <row r="15" spans="1:19" x14ac:dyDescent="0.25">
      <c r="A15" s="46">
        <v>11</v>
      </c>
      <c r="B15" s="30">
        <v>4.7699999999999996</v>
      </c>
      <c r="C15" s="41">
        <v>5</v>
      </c>
      <c r="D15" s="41">
        <v>4.84</v>
      </c>
      <c r="E15" s="41">
        <v>4.84</v>
      </c>
      <c r="F15" s="41">
        <v>4.9000000000000004</v>
      </c>
      <c r="G15" s="41">
        <v>4.8</v>
      </c>
      <c r="H15" s="72">
        <v>4.74</v>
      </c>
      <c r="I15" s="41">
        <v>8.76</v>
      </c>
      <c r="J15" s="41">
        <v>6.8</v>
      </c>
      <c r="K15" s="41">
        <v>6.52</v>
      </c>
      <c r="L15" s="41">
        <v>6.01</v>
      </c>
      <c r="M15" s="73">
        <v>4.7300000000000004</v>
      </c>
      <c r="N15" s="41">
        <v>4.6399999999999997</v>
      </c>
      <c r="O15" s="41">
        <v>4.55</v>
      </c>
      <c r="P15" s="41">
        <v>4.5599999999999996</v>
      </c>
      <c r="Q15" s="41">
        <v>4.4400000000000004</v>
      </c>
      <c r="R15" s="41">
        <v>4.3899999999999997</v>
      </c>
      <c r="S15" s="71">
        <v>4.63</v>
      </c>
    </row>
    <row r="16" spans="1:19" x14ac:dyDescent="0.25">
      <c r="A16" s="46">
        <v>12</v>
      </c>
      <c r="B16" s="30">
        <v>4.4400000000000004</v>
      </c>
      <c r="C16" s="30">
        <v>4.37</v>
      </c>
      <c r="D16" s="30">
        <v>4.4800000000000004</v>
      </c>
      <c r="E16" s="30">
        <v>4.3499999999999996</v>
      </c>
      <c r="F16" s="30">
        <v>4.51</v>
      </c>
      <c r="G16" s="30">
        <v>4.54</v>
      </c>
      <c r="H16" s="40">
        <v>4.55</v>
      </c>
      <c r="I16" s="41">
        <v>8.7799999999999994</v>
      </c>
      <c r="J16" s="30">
        <v>5.39</v>
      </c>
      <c r="K16" s="41">
        <v>5.12</v>
      </c>
      <c r="L16" s="30">
        <v>5.54</v>
      </c>
      <c r="M16" s="73">
        <v>4.58</v>
      </c>
      <c r="N16" s="30">
        <v>4.79</v>
      </c>
      <c r="O16" s="41">
        <v>4.6500000000000004</v>
      </c>
      <c r="P16" s="30">
        <v>4.38</v>
      </c>
      <c r="Q16" s="41">
        <v>4.66</v>
      </c>
      <c r="R16" s="30">
        <v>4.71</v>
      </c>
      <c r="S16" s="71">
        <v>4.5599999999999996</v>
      </c>
    </row>
    <row r="17" spans="1:19" x14ac:dyDescent="0.25">
      <c r="A17" s="46">
        <v>13</v>
      </c>
      <c r="B17" s="30">
        <v>4.28</v>
      </c>
      <c r="C17" s="30">
        <v>4.26</v>
      </c>
      <c r="D17" s="30">
        <v>4.42</v>
      </c>
      <c r="E17" s="41">
        <v>4.2</v>
      </c>
      <c r="F17" s="30">
        <v>4.1900000000000004</v>
      </c>
      <c r="G17" s="30">
        <v>4.05</v>
      </c>
      <c r="H17" s="40">
        <v>4.21</v>
      </c>
      <c r="I17" s="41">
        <v>7.22</v>
      </c>
      <c r="J17" s="30">
        <v>5.82</v>
      </c>
      <c r="K17" s="41">
        <v>4.78</v>
      </c>
      <c r="L17" s="30">
        <v>4.8499999999999996</v>
      </c>
      <c r="M17" s="42">
        <v>3.43</v>
      </c>
      <c r="N17" s="30">
        <v>4.37</v>
      </c>
      <c r="O17" s="30">
        <v>4.3099999999999996</v>
      </c>
      <c r="P17" s="30">
        <v>4.55</v>
      </c>
      <c r="Q17" s="30">
        <v>4.62</v>
      </c>
      <c r="R17" s="30">
        <v>4.3099999999999996</v>
      </c>
      <c r="S17" s="71">
        <v>4.46</v>
      </c>
    </row>
    <row r="18" spans="1:19" x14ac:dyDescent="0.25">
      <c r="A18" s="70">
        <v>14</v>
      </c>
      <c r="B18" s="74">
        <v>4.83</v>
      </c>
      <c r="C18" s="74">
        <v>4.49</v>
      </c>
      <c r="D18" s="74">
        <v>4.3899999999999997</v>
      </c>
      <c r="E18" s="75">
        <v>4.3</v>
      </c>
      <c r="F18" s="75">
        <v>4.29</v>
      </c>
      <c r="G18" s="75">
        <v>4.3</v>
      </c>
      <c r="H18" s="76">
        <v>4.67</v>
      </c>
      <c r="I18" s="75">
        <v>9.65</v>
      </c>
      <c r="J18" s="75">
        <v>6.33</v>
      </c>
      <c r="K18" s="75">
        <v>4.93</v>
      </c>
      <c r="L18" s="75">
        <v>4.5599999999999996</v>
      </c>
      <c r="M18" s="77">
        <v>4.04</v>
      </c>
      <c r="N18" s="75">
        <v>4.2699999999999996</v>
      </c>
      <c r="O18" s="75">
        <v>4.08</v>
      </c>
      <c r="P18" s="75">
        <v>4.17</v>
      </c>
      <c r="Q18" s="75">
        <v>4.12</v>
      </c>
      <c r="R18" s="75">
        <v>4.01</v>
      </c>
      <c r="S18" s="78">
        <v>4.1100000000000003</v>
      </c>
    </row>
    <row r="19" spans="1:19" x14ac:dyDescent="0.25">
      <c r="A19" s="46" t="s">
        <v>69</v>
      </c>
      <c r="B19" s="6">
        <f t="shared" ref="B19:S19" si="0">AVERAGE(B5:B18)</f>
        <v>4.5935714285714289</v>
      </c>
      <c r="C19" s="6">
        <f t="shared" si="0"/>
        <v>4.6414285714285706</v>
      </c>
      <c r="D19" s="6">
        <f t="shared" si="0"/>
        <v>4.4242857142857153</v>
      </c>
      <c r="E19" s="6">
        <f t="shared" si="0"/>
        <v>4.4714285714285715</v>
      </c>
      <c r="F19" s="6">
        <f t="shared" si="0"/>
        <v>4.58</v>
      </c>
      <c r="G19" s="6">
        <f t="shared" si="0"/>
        <v>4.5542857142857134</v>
      </c>
      <c r="H19" s="13">
        <f t="shared" si="0"/>
        <v>4.2985714285714289</v>
      </c>
      <c r="I19" s="6">
        <f t="shared" si="0"/>
        <v>7.7278571428571441</v>
      </c>
      <c r="J19" s="6">
        <f t="shared" si="0"/>
        <v>5.1521428571428567</v>
      </c>
      <c r="K19" s="6">
        <f t="shared" si="0"/>
        <v>5.2642857142857133</v>
      </c>
      <c r="L19" s="6">
        <f t="shared" si="0"/>
        <v>5.1628571428571428</v>
      </c>
      <c r="M19" s="50">
        <f t="shared" si="0"/>
        <v>4.42</v>
      </c>
      <c r="N19" s="6">
        <f t="shared" si="0"/>
        <v>4.3685714285714283</v>
      </c>
      <c r="O19" s="6">
        <f t="shared" si="0"/>
        <v>4.3607142857142849</v>
      </c>
      <c r="P19" s="6">
        <f t="shared" si="0"/>
        <v>4.4021428571428576</v>
      </c>
      <c r="Q19" s="6">
        <f t="shared" si="0"/>
        <v>4.617857142857142</v>
      </c>
      <c r="R19" s="6">
        <f t="shared" si="0"/>
        <v>4.5707142857142857</v>
      </c>
      <c r="S19" s="43">
        <f t="shared" si="0"/>
        <v>4.5128571428571425</v>
      </c>
    </row>
    <row r="20" spans="1:19" ht="15.75" thickBot="1" x14ac:dyDescent="0.3">
      <c r="A20" s="47" t="s">
        <v>42</v>
      </c>
      <c r="B20" s="66">
        <f>_xlfn.STDEV.S(B5:B18)</f>
        <v>0.34649025167455227</v>
      </c>
      <c r="C20" s="66">
        <f t="shared" ref="C20:S20" si="1">_xlfn.STDEV.S(C5:C18)</f>
        <v>0.33585384052858791</v>
      </c>
      <c r="D20" s="66">
        <f t="shared" si="1"/>
        <v>0.74152352818851319</v>
      </c>
      <c r="E20" s="66">
        <f t="shared" si="1"/>
        <v>0.4843847349252125</v>
      </c>
      <c r="F20" s="66">
        <f t="shared" si="1"/>
        <v>0.45770329657137893</v>
      </c>
      <c r="G20" s="66">
        <f t="shared" si="1"/>
        <v>0.32205384847674362</v>
      </c>
      <c r="H20" s="66">
        <f t="shared" si="1"/>
        <v>0.52300694425242811</v>
      </c>
      <c r="I20" s="66">
        <f t="shared" si="1"/>
        <v>0.98257259329725233</v>
      </c>
      <c r="J20" s="66">
        <f t="shared" si="1"/>
        <v>0.85823771649932967</v>
      </c>
      <c r="K20" s="66">
        <f t="shared" si="1"/>
        <v>0.55426617162785541</v>
      </c>
      <c r="L20" s="66">
        <f t="shared" si="1"/>
        <v>0.58579897538356651</v>
      </c>
      <c r="M20" s="66">
        <f t="shared" si="1"/>
        <v>0.39424709159455978</v>
      </c>
      <c r="N20" s="66">
        <f t="shared" si="1"/>
        <v>0.57164885863825288</v>
      </c>
      <c r="O20" s="66">
        <f t="shared" si="1"/>
        <v>0.36415263675709242</v>
      </c>
      <c r="P20" s="66">
        <f t="shared" si="1"/>
        <v>0.31686392545183695</v>
      </c>
      <c r="Q20" s="66">
        <f t="shared" si="1"/>
        <v>0.38843232400209737</v>
      </c>
      <c r="R20" s="66">
        <f t="shared" si="1"/>
        <v>0.44796058009458956</v>
      </c>
      <c r="S20" s="66">
        <f t="shared" si="1"/>
        <v>0.39577438350323113</v>
      </c>
    </row>
  </sheetData>
  <mergeCells count="3">
    <mergeCell ref="N3:S3"/>
    <mergeCell ref="B3:G3"/>
    <mergeCell ref="H3:M3"/>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6"/>
  <sheetViews>
    <sheetView zoomScaleNormal="100" workbookViewId="0"/>
  </sheetViews>
  <sheetFormatPr defaultRowHeight="15" x14ac:dyDescent="0.25"/>
  <cols>
    <col min="2" max="2" width="11.5703125" customWidth="1"/>
    <col min="3" max="3" width="11" customWidth="1"/>
    <col min="4" max="4" width="12.5703125" customWidth="1"/>
    <col min="5" max="8" width="14.42578125" bestFit="1" customWidth="1"/>
    <col min="9" max="9" width="9.7109375" customWidth="1"/>
    <col min="10" max="10" width="11.5703125" customWidth="1"/>
  </cols>
  <sheetData>
    <row r="1" spans="1:10" x14ac:dyDescent="0.25">
      <c r="A1" s="1" t="s">
        <v>79</v>
      </c>
    </row>
    <row r="2" spans="1:10" ht="15.75" thickBot="1" x14ac:dyDescent="0.3">
      <c r="A2" s="1"/>
    </row>
    <row r="3" spans="1:10" s="1" customFormat="1" ht="15.75" thickBot="1" x14ac:dyDescent="0.3">
      <c r="A3" s="68"/>
      <c r="B3" s="128" t="s">
        <v>75</v>
      </c>
      <c r="C3" s="128"/>
      <c r="D3" s="128"/>
      <c r="E3" s="132" t="s">
        <v>76</v>
      </c>
      <c r="F3" s="133"/>
      <c r="G3" s="134"/>
      <c r="H3" s="135" t="s">
        <v>77</v>
      </c>
      <c r="I3" s="130"/>
      <c r="J3" s="136"/>
    </row>
    <row r="4" spans="1:10" s="1" customFormat="1" x14ac:dyDescent="0.25">
      <c r="A4" s="55" t="s">
        <v>6</v>
      </c>
      <c r="B4" s="52">
        <v>0</v>
      </c>
      <c r="C4" s="52">
        <v>60</v>
      </c>
      <c r="D4" s="52">
        <v>180</v>
      </c>
      <c r="E4" s="60">
        <v>0</v>
      </c>
      <c r="F4" s="52">
        <v>60</v>
      </c>
      <c r="G4" s="80">
        <v>180</v>
      </c>
      <c r="H4" s="60">
        <v>0</v>
      </c>
      <c r="I4" s="52">
        <v>60</v>
      </c>
      <c r="J4" s="80">
        <v>180</v>
      </c>
    </row>
    <row r="5" spans="1:10" x14ac:dyDescent="0.25">
      <c r="A5" s="46">
        <v>1</v>
      </c>
      <c r="B5" s="6">
        <v>112.1725</v>
      </c>
      <c r="C5" s="6">
        <v>127.80349999999999</v>
      </c>
      <c r="D5" s="6">
        <v>126.80249999999999</v>
      </c>
      <c r="E5" s="13">
        <v>102.99299999999999</v>
      </c>
      <c r="F5" s="6">
        <v>79.634500000000003</v>
      </c>
      <c r="G5" s="50">
        <v>102.99299999999999</v>
      </c>
      <c r="H5" s="13">
        <v>88.016500000000008</v>
      </c>
      <c r="I5" s="6">
        <v>101.453</v>
      </c>
      <c r="J5" s="50">
        <v>106.5735</v>
      </c>
    </row>
    <row r="6" spans="1:10" x14ac:dyDescent="0.25">
      <c r="A6" s="46">
        <v>2</v>
      </c>
      <c r="B6" s="6">
        <v>81.212999999999994</v>
      </c>
      <c r="C6" s="6">
        <v>90.101000000000013</v>
      </c>
      <c r="D6" s="6">
        <v>99.912999999999997</v>
      </c>
      <c r="E6" s="13">
        <v>82.791499999999999</v>
      </c>
      <c r="F6" s="6">
        <v>33.3245</v>
      </c>
      <c r="G6" s="50">
        <v>78.0505</v>
      </c>
      <c r="H6" s="13">
        <v>97.338999999999999</v>
      </c>
      <c r="I6" s="6">
        <v>111.661</v>
      </c>
      <c r="J6" s="50">
        <v>124.2945</v>
      </c>
    </row>
    <row r="7" spans="1:10" x14ac:dyDescent="0.25">
      <c r="A7" s="46">
        <v>3</v>
      </c>
      <c r="B7" s="6">
        <v>143.75900000000001</v>
      </c>
      <c r="C7" s="6">
        <v>149.20950000000002</v>
      </c>
      <c r="D7" s="6">
        <v>158.0865</v>
      </c>
      <c r="E7" s="13">
        <v>100.43</v>
      </c>
      <c r="F7" s="6">
        <v>32.730499999999999</v>
      </c>
      <c r="G7" s="50">
        <v>144.25400000000002</v>
      </c>
      <c r="H7" s="13">
        <v>127.80349999999999</v>
      </c>
      <c r="I7" s="6">
        <v>130.3115</v>
      </c>
      <c r="J7" s="50">
        <v>122.28150000000001</v>
      </c>
    </row>
    <row r="8" spans="1:10" x14ac:dyDescent="0.25">
      <c r="A8" s="46">
        <v>4</v>
      </c>
      <c r="B8" s="6">
        <v>108.60849999999999</v>
      </c>
      <c r="C8" s="6">
        <v>138.79249999999999</v>
      </c>
      <c r="D8" s="6">
        <v>133.80950000000001</v>
      </c>
      <c r="E8" s="13">
        <v>103.50449999999999</v>
      </c>
      <c r="F8" s="6">
        <v>75.938500000000005</v>
      </c>
      <c r="G8" s="50">
        <v>125.8015</v>
      </c>
      <c r="H8" s="13">
        <v>97.338999999999999</v>
      </c>
      <c r="I8" s="6">
        <v>86.977000000000004</v>
      </c>
      <c r="J8" s="50">
        <v>113.6905</v>
      </c>
    </row>
    <row r="9" spans="1:10" x14ac:dyDescent="0.25">
      <c r="A9" s="46">
        <v>6</v>
      </c>
      <c r="B9" s="6">
        <v>79.106499999999997</v>
      </c>
      <c r="C9" s="6">
        <v>97.856000000000009</v>
      </c>
      <c r="D9" s="6">
        <v>92.174499999999995</v>
      </c>
      <c r="E9" s="13">
        <v>91.135000000000005</v>
      </c>
      <c r="F9" s="6">
        <v>27.967500000000001</v>
      </c>
      <c r="G9" s="50">
        <v>76.466499999999996</v>
      </c>
      <c r="H9" s="13">
        <v>77.522500000000008</v>
      </c>
      <c r="I9" s="6">
        <v>88.538999999999987</v>
      </c>
      <c r="J9" s="50">
        <v>88.016500000000008</v>
      </c>
    </row>
    <row r="10" spans="1:10" x14ac:dyDescent="0.25">
      <c r="A10" s="46">
        <v>7</v>
      </c>
      <c r="B10" s="6">
        <v>275.44</v>
      </c>
      <c r="C10" s="6">
        <v>330.30799999999999</v>
      </c>
      <c r="D10" s="6">
        <v>332.68950000000001</v>
      </c>
      <c r="E10" s="13">
        <v>285.47200000000004</v>
      </c>
      <c r="F10" s="6">
        <v>225.13149999999999</v>
      </c>
      <c r="G10" s="50">
        <v>274.96699999999998</v>
      </c>
      <c r="H10" s="13">
        <v>271.14449999999999</v>
      </c>
      <c r="I10" s="6">
        <v>297.88</v>
      </c>
      <c r="J10" s="50">
        <v>340.32350000000002</v>
      </c>
    </row>
    <row r="11" spans="1:10" x14ac:dyDescent="0.25">
      <c r="A11" s="46">
        <v>8</v>
      </c>
      <c r="B11" s="6">
        <v>37.636499999999998</v>
      </c>
      <c r="C11" s="6">
        <v>41.1785</v>
      </c>
      <c r="D11" s="6">
        <v>48.0535</v>
      </c>
      <c r="E11" s="13">
        <v>21.378499999999999</v>
      </c>
      <c r="F11" s="6">
        <v>13.717000000000001</v>
      </c>
      <c r="G11" s="50">
        <v>23.424500000000002</v>
      </c>
      <c r="H11" s="13">
        <v>31.212499999999999</v>
      </c>
      <c r="I11" s="6">
        <v>34.006500000000003</v>
      </c>
      <c r="J11" s="50">
        <v>30.271999999999998</v>
      </c>
    </row>
    <row r="12" spans="1:10" x14ac:dyDescent="0.25">
      <c r="A12" s="46">
        <v>10</v>
      </c>
      <c r="B12" s="6">
        <v>395.13650000000001</v>
      </c>
      <c r="C12" s="6">
        <v>407.28600000000006</v>
      </c>
      <c r="D12" s="6">
        <v>486.20000000000005</v>
      </c>
      <c r="E12" s="13">
        <v>437.12899999999996</v>
      </c>
      <c r="F12" s="6">
        <v>335.74199999999996</v>
      </c>
      <c r="G12" s="50">
        <v>375.12199999999996</v>
      </c>
      <c r="H12" s="13">
        <v>408.50149999999996</v>
      </c>
      <c r="I12" s="6">
        <v>388.45950000000005</v>
      </c>
      <c r="J12" s="50">
        <v>422.49349999999998</v>
      </c>
    </row>
    <row r="13" spans="1:10" x14ac:dyDescent="0.25">
      <c r="A13" s="46">
        <v>11</v>
      </c>
      <c r="B13" s="6">
        <v>100.771</v>
      </c>
      <c r="C13" s="6">
        <v>123.0515</v>
      </c>
      <c r="D13" s="6">
        <v>119.625</v>
      </c>
      <c r="E13" s="13">
        <v>114.8015</v>
      </c>
      <c r="F13" s="6">
        <v>75.872500000000002</v>
      </c>
      <c r="G13" s="50">
        <v>97.916499999999999</v>
      </c>
      <c r="H13" s="13">
        <v>109.22999999999999</v>
      </c>
      <c r="I13" s="6">
        <v>112.02399999999999</v>
      </c>
      <c r="J13" s="50">
        <v>117.5625</v>
      </c>
    </row>
    <row r="14" spans="1:10" x14ac:dyDescent="0.25">
      <c r="A14" s="46">
        <v>13</v>
      </c>
      <c r="B14" s="6">
        <v>243.66649999999998</v>
      </c>
      <c r="C14" s="6">
        <v>273.13</v>
      </c>
      <c r="D14" s="6">
        <v>240.58099999999999</v>
      </c>
      <c r="E14" s="13">
        <v>228.19500000000002</v>
      </c>
      <c r="F14" s="6">
        <v>105.721</v>
      </c>
      <c r="G14" s="50">
        <v>224.46599999999998</v>
      </c>
      <c r="H14" s="13">
        <v>234.399</v>
      </c>
      <c r="I14" s="6">
        <v>236.2525</v>
      </c>
      <c r="J14" s="50">
        <v>239.965</v>
      </c>
    </row>
    <row r="15" spans="1:10" x14ac:dyDescent="0.25">
      <c r="A15" s="46">
        <v>14</v>
      </c>
      <c r="B15" s="6">
        <v>113.41000000000001</v>
      </c>
      <c r="C15" s="6">
        <v>137.91800000000001</v>
      </c>
      <c r="D15" s="6">
        <v>132.55000000000001</v>
      </c>
      <c r="E15" s="13">
        <v>134.5685</v>
      </c>
      <c r="F15" s="6">
        <v>107.83300000000001</v>
      </c>
      <c r="G15" s="50">
        <v>181.63749999999999</v>
      </c>
      <c r="H15" s="13">
        <v>170.07649999999998</v>
      </c>
      <c r="I15" s="6">
        <v>164.90100000000001</v>
      </c>
      <c r="J15" s="50">
        <v>182.28100000000001</v>
      </c>
    </row>
    <row r="16" spans="1:10" x14ac:dyDescent="0.25">
      <c r="A16" s="82" t="s">
        <v>41</v>
      </c>
      <c r="B16" s="44">
        <f t="shared" ref="B16:J16" si="0">AVERAGE(B5:B15)</f>
        <v>153.72</v>
      </c>
      <c r="C16" s="44">
        <f t="shared" si="0"/>
        <v>174.23950000000002</v>
      </c>
      <c r="D16" s="44">
        <f t="shared" si="0"/>
        <v>179.13499999999999</v>
      </c>
      <c r="E16" s="83">
        <f t="shared" si="0"/>
        <v>154.76349999999999</v>
      </c>
      <c r="F16" s="44">
        <f t="shared" si="0"/>
        <v>101.2375</v>
      </c>
      <c r="G16" s="84">
        <f t="shared" si="0"/>
        <v>155.00899999999999</v>
      </c>
      <c r="H16" s="83">
        <f t="shared" si="0"/>
        <v>155.68949999999998</v>
      </c>
      <c r="I16" s="44">
        <f t="shared" si="0"/>
        <v>159.315</v>
      </c>
      <c r="J16" s="84">
        <f t="shared" si="0"/>
        <v>171.614</v>
      </c>
    </row>
    <row r="17" spans="1:10" ht="15.75" thickBot="1" x14ac:dyDescent="0.3">
      <c r="A17" s="47" t="s">
        <v>42</v>
      </c>
      <c r="B17" s="66">
        <f t="shared" ref="B17:J17" si="1">_xlfn.STDEV.S(B5:B15)</f>
        <v>106.66622358952243</v>
      </c>
      <c r="C17" s="66">
        <f t="shared" si="1"/>
        <v>112.71428052003883</v>
      </c>
      <c r="D17" s="66">
        <f t="shared" si="1"/>
        <v>127.91085031438894</v>
      </c>
      <c r="E17" s="79">
        <f t="shared" si="1"/>
        <v>118.10668237593502</v>
      </c>
      <c r="F17" s="66">
        <f t="shared" si="1"/>
        <v>97.205716818508165</v>
      </c>
      <c r="G17" s="81">
        <f t="shared" si="1"/>
        <v>102.32936428831171</v>
      </c>
      <c r="H17" s="79">
        <f t="shared" si="1"/>
        <v>109.35074289276687</v>
      </c>
      <c r="I17" s="66">
        <f t="shared" si="1"/>
        <v>105.9711510048844</v>
      </c>
      <c r="J17" s="81">
        <f t="shared" si="1"/>
        <v>117.6158831757004</v>
      </c>
    </row>
    <row r="18" spans="1:10" x14ac:dyDescent="0.25">
      <c r="A18" s="1"/>
      <c r="J18" s="7"/>
    </row>
    <row r="19" spans="1:10" x14ac:dyDescent="0.25">
      <c r="A19" s="46">
        <v>9</v>
      </c>
      <c r="B19" s="6">
        <v>546.49099999999999</v>
      </c>
      <c r="C19" s="6">
        <v>589.41849999999999</v>
      </c>
      <c r="D19" s="50">
        <v>842.10500000000002</v>
      </c>
      <c r="E19" s="6">
        <v>869.15949999999998</v>
      </c>
      <c r="F19" s="6">
        <v>860.57399999999996</v>
      </c>
      <c r="G19" s="50">
        <v>895.851</v>
      </c>
      <c r="H19" s="6">
        <v>649.18700000000001</v>
      </c>
      <c r="I19" s="6">
        <v>664.18000000000006</v>
      </c>
      <c r="J19" s="50">
        <v>773.20100000000002</v>
      </c>
    </row>
    <row r="20" spans="1:10" x14ac:dyDescent="0.25">
      <c r="A20" s="46">
        <v>12</v>
      </c>
      <c r="B20" s="6">
        <v>1298.0385000000001</v>
      </c>
      <c r="C20" s="6">
        <v>1217.2820000000002</v>
      </c>
      <c r="D20" s="50">
        <v>1163.9485</v>
      </c>
      <c r="E20" s="6">
        <v>995.60450000000003</v>
      </c>
      <c r="F20" s="6">
        <v>954.05200000000002</v>
      </c>
      <c r="G20" s="50">
        <v>1048.2450000000001</v>
      </c>
      <c r="H20" s="6">
        <v>1085.4965</v>
      </c>
      <c r="I20" s="6">
        <v>1276.627</v>
      </c>
      <c r="J20" s="50">
        <v>1410.915</v>
      </c>
    </row>
    <row r="21" spans="1:10" x14ac:dyDescent="0.25">
      <c r="A21" s="33"/>
      <c r="D21" s="7"/>
      <c r="G21" s="7"/>
      <c r="J21" s="7"/>
    </row>
    <row r="22" spans="1:10" x14ac:dyDescent="0.25">
      <c r="H22" s="39"/>
      <c r="I22" s="39"/>
    </row>
    <row r="23" spans="1:10" x14ac:dyDescent="0.25">
      <c r="H23" s="39"/>
      <c r="I23" s="39"/>
    </row>
    <row r="24" spans="1:10" x14ac:dyDescent="0.25">
      <c r="H24" s="39"/>
      <c r="I24" s="39"/>
    </row>
    <row r="25" spans="1:10" x14ac:dyDescent="0.25">
      <c r="H25" s="39"/>
      <c r="I25" s="39"/>
    </row>
    <row r="26" spans="1:10" x14ac:dyDescent="0.25">
      <c r="H26" s="39"/>
      <c r="I26" s="39"/>
    </row>
  </sheetData>
  <sortState xmlns:xlrd2="http://schemas.microsoft.com/office/spreadsheetml/2017/richdata2" ref="H22:H26">
    <sortCondition ref="H22:H26"/>
  </sortState>
  <mergeCells count="3">
    <mergeCell ref="B3:D3"/>
    <mergeCell ref="E3:G3"/>
    <mergeCell ref="H3:J3"/>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9"/>
  <sheetViews>
    <sheetView zoomScaleNormal="100" workbookViewId="0"/>
  </sheetViews>
  <sheetFormatPr defaultRowHeight="15" x14ac:dyDescent="0.25"/>
  <cols>
    <col min="2" max="2" width="11.5703125" customWidth="1"/>
    <col min="3" max="3" width="11" customWidth="1"/>
    <col min="4" max="4" width="12.5703125" customWidth="1"/>
    <col min="5" max="5" width="11.42578125" bestFit="1" customWidth="1"/>
    <col min="6" max="6" width="9.5703125" bestFit="1" customWidth="1"/>
    <col min="7" max="7" width="12.42578125" bestFit="1" customWidth="1"/>
    <col min="8" max="8" width="11.42578125" bestFit="1" customWidth="1"/>
    <col min="9" max="9" width="9.7109375" customWidth="1"/>
    <col min="10" max="10" width="11.5703125" customWidth="1"/>
  </cols>
  <sheetData>
    <row r="1" spans="1:10" x14ac:dyDescent="0.25">
      <c r="A1" s="1" t="s">
        <v>80</v>
      </c>
    </row>
    <row r="2" spans="1:10" ht="15.75" thickBot="1" x14ac:dyDescent="0.3">
      <c r="A2" s="1"/>
    </row>
    <row r="3" spans="1:10" s="1" customFormat="1" ht="15.75" thickBot="1" x14ac:dyDescent="0.3">
      <c r="A3" s="68"/>
      <c r="B3" s="128" t="s">
        <v>75</v>
      </c>
      <c r="C3" s="128"/>
      <c r="D3" s="128"/>
      <c r="E3" s="132" t="s">
        <v>76</v>
      </c>
      <c r="F3" s="133"/>
      <c r="G3" s="134"/>
      <c r="H3" s="130" t="s">
        <v>77</v>
      </c>
      <c r="I3" s="130"/>
      <c r="J3" s="131"/>
    </row>
    <row r="4" spans="1:10" s="1" customFormat="1" x14ac:dyDescent="0.25">
      <c r="A4" s="55" t="s">
        <v>6</v>
      </c>
      <c r="B4" s="52">
        <v>0</v>
      </c>
      <c r="C4" s="52">
        <v>60</v>
      </c>
      <c r="D4" s="52">
        <v>180</v>
      </c>
      <c r="E4" s="60">
        <v>0</v>
      </c>
      <c r="F4" s="52">
        <v>60</v>
      </c>
      <c r="G4" s="80">
        <v>180</v>
      </c>
      <c r="H4" s="52">
        <v>0</v>
      </c>
      <c r="I4" s="52">
        <v>60</v>
      </c>
      <c r="J4" s="69">
        <v>180</v>
      </c>
    </row>
    <row r="5" spans="1:10" x14ac:dyDescent="0.25">
      <c r="A5" s="46">
        <v>1</v>
      </c>
      <c r="B5" s="6">
        <v>100.9854</v>
      </c>
      <c r="C5" s="6">
        <v>91.985399999999998</v>
      </c>
      <c r="D5" s="6">
        <v>71.985399999999998</v>
      </c>
      <c r="E5" s="13">
        <v>108.9854</v>
      </c>
      <c r="F5" s="6">
        <v>127.9854</v>
      </c>
      <c r="G5" s="50">
        <v>98.985399999999998</v>
      </c>
      <c r="H5" s="6">
        <v>136.9854</v>
      </c>
      <c r="I5" s="6">
        <v>100.9854</v>
      </c>
      <c r="J5" s="43">
        <v>88.985399999999998</v>
      </c>
    </row>
    <row r="6" spans="1:10" x14ac:dyDescent="0.25">
      <c r="A6" s="46">
        <v>2</v>
      </c>
      <c r="B6" s="6">
        <v>75.985400000000013</v>
      </c>
      <c r="C6" s="6">
        <v>71.985399999999998</v>
      </c>
      <c r="D6" s="6">
        <v>63.985399999999998</v>
      </c>
      <c r="E6" s="13">
        <v>98.985399999999998</v>
      </c>
      <c r="F6" s="6">
        <v>110.98539999999998</v>
      </c>
      <c r="G6" s="50">
        <v>83.985399999999984</v>
      </c>
      <c r="H6" s="6">
        <v>81.985399999999984</v>
      </c>
      <c r="I6" s="6">
        <v>79.985399999999984</v>
      </c>
      <c r="J6" s="43">
        <v>53.985400000000006</v>
      </c>
    </row>
    <row r="7" spans="1:10" x14ac:dyDescent="0.25">
      <c r="A7" s="46">
        <v>3</v>
      </c>
      <c r="B7" s="6">
        <v>144.98540000000003</v>
      </c>
      <c r="C7" s="6">
        <v>164.98539999999997</v>
      </c>
      <c r="D7" s="6">
        <v>150.98540000000003</v>
      </c>
      <c r="E7" s="13">
        <v>110.98539999999998</v>
      </c>
      <c r="F7" s="6">
        <v>177.9854</v>
      </c>
      <c r="G7" s="50">
        <v>137.9854</v>
      </c>
      <c r="H7" s="6">
        <v>188.98540000000003</v>
      </c>
      <c r="I7" s="6">
        <v>201.98539999999997</v>
      </c>
      <c r="J7" s="43">
        <v>153.9854</v>
      </c>
    </row>
    <row r="8" spans="1:10" x14ac:dyDescent="0.25">
      <c r="A8" s="46">
        <v>4</v>
      </c>
      <c r="B8" s="6">
        <v>88.985399999999998</v>
      </c>
      <c r="C8" s="6">
        <v>79.985399999999984</v>
      </c>
      <c r="D8" s="6">
        <v>81.985399999999984</v>
      </c>
      <c r="E8" s="13">
        <v>75.985400000000013</v>
      </c>
      <c r="F8" s="6">
        <v>78.985400000000013</v>
      </c>
      <c r="G8" s="50">
        <v>86.985399999999984</v>
      </c>
      <c r="H8" s="6">
        <v>92.985399999999998</v>
      </c>
      <c r="I8" s="6">
        <v>100.9854</v>
      </c>
      <c r="J8" s="43">
        <v>82.985399999999984</v>
      </c>
    </row>
    <row r="9" spans="1:10" x14ac:dyDescent="0.25">
      <c r="A9" s="46">
        <v>6</v>
      </c>
      <c r="B9" s="6">
        <v>103.9854</v>
      </c>
      <c r="C9" s="6">
        <v>104.9854</v>
      </c>
      <c r="D9" s="6">
        <v>72.985400000000013</v>
      </c>
      <c r="E9" s="13">
        <v>73.985400000000013</v>
      </c>
      <c r="F9" s="6">
        <v>96.985399999999984</v>
      </c>
      <c r="G9" s="50">
        <v>105.9854</v>
      </c>
      <c r="H9" s="6">
        <v>110.9854</v>
      </c>
      <c r="I9" s="6">
        <v>86.985399999999984</v>
      </c>
      <c r="J9" s="43">
        <v>83.985399999999998</v>
      </c>
    </row>
    <row r="10" spans="1:10" x14ac:dyDescent="0.25">
      <c r="A10" s="46">
        <v>7</v>
      </c>
      <c r="B10" s="6">
        <v>116.9854</v>
      </c>
      <c r="C10" s="6">
        <v>160.9854</v>
      </c>
      <c r="D10" s="6">
        <v>140.9854</v>
      </c>
      <c r="E10" s="13">
        <v>107.9854</v>
      </c>
      <c r="F10" s="6">
        <v>156.9854</v>
      </c>
      <c r="G10" s="50">
        <v>115.9854</v>
      </c>
      <c r="H10" s="6">
        <v>113.9854</v>
      </c>
      <c r="I10" s="6">
        <v>128.9854</v>
      </c>
      <c r="J10" s="43">
        <v>114.9854</v>
      </c>
    </row>
    <row r="11" spans="1:10" x14ac:dyDescent="0.25">
      <c r="A11" s="46">
        <v>8</v>
      </c>
      <c r="B11" s="6">
        <v>83.985399999999998</v>
      </c>
      <c r="C11" s="6">
        <v>77.985399999999984</v>
      </c>
      <c r="D11" s="6">
        <v>65.985399999999984</v>
      </c>
      <c r="E11" s="13">
        <v>80.985399999999998</v>
      </c>
      <c r="F11" s="6">
        <v>89.985400000000013</v>
      </c>
      <c r="G11" s="50">
        <v>86.985399999999998</v>
      </c>
      <c r="H11" s="6">
        <v>98.985399999999984</v>
      </c>
      <c r="I11" s="6">
        <v>76.985399999999984</v>
      </c>
      <c r="J11" s="43">
        <v>70.985399999999998</v>
      </c>
    </row>
    <row r="12" spans="1:10" x14ac:dyDescent="0.25">
      <c r="A12" s="46">
        <v>9</v>
      </c>
      <c r="B12" s="6">
        <v>146.44</v>
      </c>
      <c r="C12" s="6">
        <v>202.25299999999999</v>
      </c>
      <c r="D12" s="6">
        <v>129.49100000000001</v>
      </c>
      <c r="E12" s="13">
        <v>174.61699999999999</v>
      </c>
      <c r="F12" s="6">
        <v>166.74199999999999</v>
      </c>
      <c r="G12" s="50">
        <v>127.489</v>
      </c>
      <c r="H12" s="6">
        <v>173.065</v>
      </c>
      <c r="I12" s="6">
        <v>193.86500000000001</v>
      </c>
      <c r="J12" s="43">
        <v>142.82300000000001</v>
      </c>
    </row>
    <row r="13" spans="1:10" x14ac:dyDescent="0.25">
      <c r="A13" s="46">
        <v>10</v>
      </c>
      <c r="B13" s="6">
        <v>108.042</v>
      </c>
      <c r="C13" s="6">
        <v>117.035</v>
      </c>
      <c r="D13" s="6">
        <v>78.834999999999994</v>
      </c>
      <c r="E13" s="13">
        <v>108.042</v>
      </c>
      <c r="F13" s="6">
        <v>158.547</v>
      </c>
      <c r="G13" s="50">
        <v>123.4</v>
      </c>
      <c r="H13" s="6">
        <v>117.035</v>
      </c>
      <c r="I13" s="6">
        <v>110.351</v>
      </c>
      <c r="J13" s="43">
        <v>65.414000000000001</v>
      </c>
    </row>
    <row r="14" spans="1:10" x14ac:dyDescent="0.25">
      <c r="A14" s="46">
        <v>11</v>
      </c>
      <c r="B14" s="6">
        <v>72.409000000000006</v>
      </c>
      <c r="C14" s="6">
        <v>105.688</v>
      </c>
      <c r="D14" s="6">
        <v>112.61799999999999</v>
      </c>
      <c r="E14" s="13">
        <v>131.46600000000001</v>
      </c>
      <c r="F14" s="6">
        <v>148.221</v>
      </c>
      <c r="G14" s="50">
        <v>108.042</v>
      </c>
      <c r="H14" s="6">
        <v>133.417</v>
      </c>
      <c r="I14" s="6">
        <v>100.83499999999999</v>
      </c>
      <c r="J14" s="43">
        <v>75.683999999999997</v>
      </c>
    </row>
    <row r="15" spans="1:10" x14ac:dyDescent="0.25">
      <c r="A15" s="46">
        <v>12</v>
      </c>
      <c r="B15" s="6">
        <v>125.459</v>
      </c>
      <c r="C15" s="6">
        <v>112.61799999999999</v>
      </c>
      <c r="D15" s="6">
        <v>95.763999999999996</v>
      </c>
      <c r="E15" s="13">
        <v>108.042</v>
      </c>
      <c r="F15" s="6">
        <v>123.4</v>
      </c>
      <c r="G15" s="50">
        <v>133.417</v>
      </c>
      <c r="H15" s="6">
        <v>135.34299999999999</v>
      </c>
      <c r="I15" s="6">
        <v>123.4</v>
      </c>
      <c r="J15" s="43">
        <v>100.83499999999999</v>
      </c>
    </row>
    <row r="16" spans="1:10" x14ac:dyDescent="0.25">
      <c r="A16" s="46">
        <v>13</v>
      </c>
      <c r="B16" s="6">
        <v>156.86600000000001</v>
      </c>
      <c r="C16" s="6">
        <v>137.24600000000001</v>
      </c>
      <c r="D16" s="6">
        <v>90.44</v>
      </c>
      <c r="E16" s="13">
        <v>156.86600000000001</v>
      </c>
      <c r="F16" s="6">
        <v>140.98500000000001</v>
      </c>
      <c r="G16" s="50">
        <v>133.417</v>
      </c>
      <c r="H16" s="6">
        <v>105.688</v>
      </c>
      <c r="I16" s="6">
        <v>121.31100000000001</v>
      </c>
      <c r="J16" s="43">
        <v>90.44</v>
      </c>
    </row>
    <row r="17" spans="1:10" x14ac:dyDescent="0.25">
      <c r="A17" s="70">
        <v>14</v>
      </c>
      <c r="B17" s="85">
        <v>180.714</v>
      </c>
      <c r="C17" s="85">
        <v>207.69800000000001</v>
      </c>
      <c r="D17" s="85">
        <v>119.19</v>
      </c>
      <c r="E17" s="86">
        <v>169.92699999999999</v>
      </c>
      <c r="F17" s="85">
        <v>192.43899999999999</v>
      </c>
      <c r="G17" s="87">
        <v>148.221</v>
      </c>
      <c r="H17" s="85">
        <v>103.28700000000001</v>
      </c>
      <c r="I17" s="85">
        <v>174.61699999999999</v>
      </c>
      <c r="J17" s="88">
        <v>98.328999999999994</v>
      </c>
    </row>
    <row r="18" spans="1:10" x14ac:dyDescent="0.25">
      <c r="A18" s="46" t="s">
        <v>41</v>
      </c>
      <c r="B18" s="6">
        <f>AVERAGE(B5:B17)</f>
        <v>115.8329076923077</v>
      </c>
      <c r="C18" s="6">
        <f t="shared" ref="C18:J18" si="0">AVERAGE(C5:C17)</f>
        <v>125.80275384615386</v>
      </c>
      <c r="D18" s="6">
        <f t="shared" si="0"/>
        <v>98.09506153846155</v>
      </c>
      <c r="E18" s="13">
        <f t="shared" si="0"/>
        <v>115.91213846153846</v>
      </c>
      <c r="F18" s="6">
        <f t="shared" si="0"/>
        <v>136.17167692307694</v>
      </c>
      <c r="G18" s="50">
        <f t="shared" si="0"/>
        <v>114.68336923076922</v>
      </c>
      <c r="H18" s="6">
        <f t="shared" si="0"/>
        <v>122.51790769230772</v>
      </c>
      <c r="I18" s="6">
        <f t="shared" si="0"/>
        <v>123.17513846153847</v>
      </c>
      <c r="J18" s="43">
        <f t="shared" si="0"/>
        <v>94.109446153846136</v>
      </c>
    </row>
    <row r="19" spans="1:10" ht="15.75" thickBot="1" x14ac:dyDescent="0.3">
      <c r="A19" s="47" t="s">
        <v>42</v>
      </c>
      <c r="B19" s="66">
        <f>_xlfn.STDEV.S(B5:B17)</f>
        <v>33.421481131413607</v>
      </c>
      <c r="C19" s="66">
        <f t="shared" ref="C19:J19" si="1">_xlfn.STDEV.S(C5:C17)</f>
        <v>45.616010288359135</v>
      </c>
      <c r="D19" s="66">
        <f t="shared" si="1"/>
        <v>29.551931748859161</v>
      </c>
      <c r="E19" s="79">
        <f t="shared" si="1"/>
        <v>33.41700988352931</v>
      </c>
      <c r="F19" s="66">
        <f t="shared" si="1"/>
        <v>35.064999528926059</v>
      </c>
      <c r="G19" s="81">
        <f t="shared" si="1"/>
        <v>21.319441988764893</v>
      </c>
      <c r="H19" s="66">
        <f t="shared" si="1"/>
        <v>30.853535756604916</v>
      </c>
      <c r="I19" s="66">
        <f t="shared" si="1"/>
        <v>41.68184616619758</v>
      </c>
      <c r="J19" s="67">
        <f t="shared" si="1"/>
        <v>28.911547605199118</v>
      </c>
    </row>
  </sheetData>
  <mergeCells count="3">
    <mergeCell ref="B3:D3"/>
    <mergeCell ref="E3:G3"/>
    <mergeCell ref="H3:J3"/>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1"/>
  <sheetViews>
    <sheetView zoomScaleNormal="100" workbookViewId="0">
      <pane xSplit="1" topLeftCell="B1" activePane="topRight" state="frozen"/>
      <selection activeCell="R23" sqref="R23"/>
      <selection pane="topRight"/>
    </sheetView>
  </sheetViews>
  <sheetFormatPr defaultRowHeight="15" x14ac:dyDescent="0.25"/>
  <cols>
    <col min="1" max="25" width="8.7109375" customWidth="1"/>
  </cols>
  <sheetData>
    <row r="1" spans="1:25" x14ac:dyDescent="0.25">
      <c r="A1" s="1" t="s">
        <v>81</v>
      </c>
    </row>
    <row r="2" spans="1:25" ht="15.75" thickBot="1" x14ac:dyDescent="0.3">
      <c r="A2" s="1"/>
    </row>
    <row r="3" spans="1:25" ht="15.75" thickBot="1" x14ac:dyDescent="0.3">
      <c r="A3" s="89"/>
      <c r="B3" s="128" t="s">
        <v>66</v>
      </c>
      <c r="C3" s="128"/>
      <c r="D3" s="128"/>
      <c r="E3" s="128"/>
      <c r="F3" s="128"/>
      <c r="G3" s="128"/>
      <c r="H3" s="128"/>
      <c r="I3" s="137"/>
      <c r="J3" s="133" t="s">
        <v>67</v>
      </c>
      <c r="K3" s="133"/>
      <c r="L3" s="133"/>
      <c r="M3" s="133"/>
      <c r="N3" s="133"/>
      <c r="O3" s="133"/>
      <c r="P3" s="133"/>
      <c r="Q3" s="138"/>
      <c r="R3" s="130" t="s">
        <v>68</v>
      </c>
      <c r="S3" s="130"/>
      <c r="T3" s="130"/>
      <c r="U3" s="130"/>
      <c r="V3" s="130"/>
      <c r="W3" s="130"/>
      <c r="X3" s="130"/>
      <c r="Y3" s="131"/>
    </row>
    <row r="4" spans="1:25" x14ac:dyDescent="0.25">
      <c r="A4" s="55" t="s">
        <v>10</v>
      </c>
      <c r="B4" s="90">
        <v>0</v>
      </c>
      <c r="C4" s="90">
        <v>10</v>
      </c>
      <c r="D4" s="90">
        <v>30</v>
      </c>
      <c r="E4" s="90">
        <v>60</v>
      </c>
      <c r="F4" s="90">
        <v>120</v>
      </c>
      <c r="G4" s="90">
        <v>195</v>
      </c>
      <c r="H4" s="90">
        <v>215</v>
      </c>
      <c r="I4" s="91">
        <v>275</v>
      </c>
      <c r="J4" s="90">
        <v>0</v>
      </c>
      <c r="K4" s="90">
        <v>10</v>
      </c>
      <c r="L4" s="90">
        <v>30</v>
      </c>
      <c r="M4" s="90">
        <v>60</v>
      </c>
      <c r="N4" s="90">
        <v>120</v>
      </c>
      <c r="O4" s="90">
        <v>195</v>
      </c>
      <c r="P4" s="90">
        <v>215</v>
      </c>
      <c r="Q4" s="91">
        <v>275</v>
      </c>
      <c r="R4" s="90">
        <v>0</v>
      </c>
      <c r="S4" s="90">
        <v>10</v>
      </c>
      <c r="T4" s="90">
        <v>30</v>
      </c>
      <c r="U4" s="90">
        <v>60</v>
      </c>
      <c r="V4" s="90">
        <v>120</v>
      </c>
      <c r="W4" s="90">
        <v>195</v>
      </c>
      <c r="X4" s="90">
        <v>215</v>
      </c>
      <c r="Y4" s="91">
        <v>275</v>
      </c>
    </row>
    <row r="5" spans="1:25" x14ac:dyDescent="0.25">
      <c r="A5" s="46">
        <v>1</v>
      </c>
      <c r="B5">
        <v>29</v>
      </c>
      <c r="C5">
        <v>32</v>
      </c>
      <c r="D5">
        <v>57</v>
      </c>
      <c r="E5">
        <v>64</v>
      </c>
      <c r="F5">
        <v>69</v>
      </c>
      <c r="G5">
        <v>66</v>
      </c>
      <c r="H5">
        <v>58</v>
      </c>
      <c r="I5" s="3">
        <v>71</v>
      </c>
      <c r="J5">
        <v>20</v>
      </c>
      <c r="K5">
        <v>46</v>
      </c>
      <c r="L5">
        <v>68</v>
      </c>
      <c r="M5">
        <v>72</v>
      </c>
      <c r="N5">
        <v>80</v>
      </c>
      <c r="O5">
        <v>71</v>
      </c>
      <c r="P5">
        <v>68</v>
      </c>
      <c r="Q5" s="3">
        <v>73</v>
      </c>
      <c r="R5">
        <v>34</v>
      </c>
      <c r="S5">
        <v>33</v>
      </c>
      <c r="T5">
        <v>50</v>
      </c>
      <c r="U5">
        <v>30</v>
      </c>
      <c r="V5">
        <v>46</v>
      </c>
      <c r="W5">
        <v>28</v>
      </c>
      <c r="X5">
        <v>61</v>
      </c>
      <c r="Y5" s="3">
        <v>78</v>
      </c>
    </row>
    <row r="6" spans="1:25" x14ac:dyDescent="0.25">
      <c r="A6" s="46">
        <v>2</v>
      </c>
      <c r="B6">
        <v>32</v>
      </c>
      <c r="C6">
        <v>70</v>
      </c>
      <c r="D6">
        <v>78</v>
      </c>
      <c r="E6">
        <v>78</v>
      </c>
      <c r="F6">
        <v>81</v>
      </c>
      <c r="G6">
        <v>49</v>
      </c>
      <c r="H6">
        <v>84</v>
      </c>
      <c r="I6" s="3">
        <v>86</v>
      </c>
      <c r="J6">
        <v>69</v>
      </c>
      <c r="K6">
        <v>78</v>
      </c>
      <c r="L6">
        <v>95</v>
      </c>
      <c r="M6">
        <v>94</v>
      </c>
      <c r="N6">
        <v>91</v>
      </c>
      <c r="O6">
        <v>76</v>
      </c>
      <c r="P6">
        <v>97</v>
      </c>
      <c r="Q6" s="3">
        <v>94</v>
      </c>
      <c r="R6">
        <v>14</v>
      </c>
      <c r="S6">
        <v>27</v>
      </c>
      <c r="T6">
        <v>19</v>
      </c>
      <c r="U6">
        <v>28</v>
      </c>
      <c r="V6">
        <v>41</v>
      </c>
      <c r="W6">
        <v>54</v>
      </c>
      <c r="X6">
        <v>71</v>
      </c>
      <c r="Y6" s="3">
        <v>84</v>
      </c>
    </row>
    <row r="7" spans="1:25" x14ac:dyDescent="0.25">
      <c r="A7" s="46">
        <v>3</v>
      </c>
      <c r="B7">
        <v>66</v>
      </c>
      <c r="C7">
        <v>52</v>
      </c>
      <c r="D7">
        <v>50</v>
      </c>
      <c r="E7">
        <v>44</v>
      </c>
      <c r="F7">
        <v>29</v>
      </c>
      <c r="G7">
        <v>15</v>
      </c>
      <c r="H7">
        <v>62</v>
      </c>
      <c r="I7" s="3">
        <v>70</v>
      </c>
      <c r="J7">
        <v>61</v>
      </c>
      <c r="K7">
        <v>57</v>
      </c>
      <c r="L7">
        <v>67</v>
      </c>
      <c r="M7">
        <v>44</v>
      </c>
      <c r="N7">
        <v>16</v>
      </c>
      <c r="O7">
        <v>19</v>
      </c>
      <c r="P7">
        <v>71</v>
      </c>
      <c r="Q7" s="3">
        <v>12</v>
      </c>
      <c r="R7">
        <v>16</v>
      </c>
      <c r="S7">
        <v>32</v>
      </c>
      <c r="T7">
        <v>17</v>
      </c>
      <c r="U7">
        <v>14</v>
      </c>
      <c r="V7">
        <v>13</v>
      </c>
      <c r="W7">
        <v>10</v>
      </c>
      <c r="X7">
        <v>22</v>
      </c>
      <c r="Y7" s="3">
        <v>14</v>
      </c>
    </row>
    <row r="8" spans="1:25" x14ac:dyDescent="0.25">
      <c r="A8" s="46">
        <v>4</v>
      </c>
      <c r="B8">
        <v>62</v>
      </c>
      <c r="C8">
        <v>79</v>
      </c>
      <c r="D8">
        <v>85</v>
      </c>
      <c r="E8">
        <v>76</v>
      </c>
      <c r="F8">
        <v>80</v>
      </c>
      <c r="G8">
        <v>82</v>
      </c>
      <c r="H8">
        <v>85</v>
      </c>
      <c r="I8" s="3">
        <v>21</v>
      </c>
      <c r="J8">
        <v>79</v>
      </c>
      <c r="K8">
        <v>97</v>
      </c>
      <c r="L8">
        <v>96</v>
      </c>
      <c r="M8">
        <v>93</v>
      </c>
      <c r="N8">
        <v>93</v>
      </c>
      <c r="O8">
        <v>86</v>
      </c>
      <c r="P8">
        <v>89</v>
      </c>
      <c r="Q8" s="3">
        <v>92</v>
      </c>
      <c r="R8">
        <v>71</v>
      </c>
      <c r="S8">
        <v>79</v>
      </c>
      <c r="T8">
        <v>78</v>
      </c>
      <c r="U8">
        <v>60</v>
      </c>
      <c r="V8">
        <v>73</v>
      </c>
      <c r="W8">
        <v>43</v>
      </c>
      <c r="X8">
        <v>74</v>
      </c>
      <c r="Y8" s="3">
        <v>86</v>
      </c>
    </row>
    <row r="9" spans="1:25" x14ac:dyDescent="0.25">
      <c r="A9" s="46">
        <v>5</v>
      </c>
      <c r="B9">
        <v>70</v>
      </c>
      <c r="C9">
        <v>82</v>
      </c>
      <c r="D9">
        <v>80</v>
      </c>
      <c r="E9">
        <v>66</v>
      </c>
      <c r="F9">
        <v>51</v>
      </c>
      <c r="G9">
        <v>52</v>
      </c>
      <c r="H9">
        <v>75</v>
      </c>
      <c r="I9" s="3">
        <v>70</v>
      </c>
      <c r="J9">
        <v>53</v>
      </c>
      <c r="K9">
        <v>77</v>
      </c>
      <c r="L9">
        <f>(K9+M9)/2</f>
        <v>57</v>
      </c>
      <c r="M9">
        <v>37</v>
      </c>
      <c r="N9">
        <v>65</v>
      </c>
      <c r="O9">
        <v>59</v>
      </c>
      <c r="P9">
        <v>67</v>
      </c>
      <c r="Q9" s="3">
        <v>56</v>
      </c>
      <c r="R9">
        <v>70</v>
      </c>
      <c r="S9">
        <v>58</v>
      </c>
      <c r="T9">
        <v>73</v>
      </c>
      <c r="U9">
        <v>24</v>
      </c>
      <c r="V9">
        <v>73</v>
      </c>
      <c r="W9">
        <v>26</v>
      </c>
      <c r="X9">
        <v>52</v>
      </c>
      <c r="Y9" s="3">
        <v>70</v>
      </c>
    </row>
    <row r="10" spans="1:25" x14ac:dyDescent="0.25">
      <c r="A10" s="46">
        <v>6</v>
      </c>
      <c r="B10">
        <v>45</v>
      </c>
      <c r="C10">
        <v>78</v>
      </c>
      <c r="D10">
        <v>79</v>
      </c>
      <c r="E10">
        <v>85</v>
      </c>
      <c r="F10">
        <v>82</v>
      </c>
      <c r="G10">
        <v>81</v>
      </c>
      <c r="H10">
        <v>95</v>
      </c>
      <c r="I10" s="3">
        <v>93</v>
      </c>
      <c r="J10">
        <v>49</v>
      </c>
      <c r="K10">
        <v>64</v>
      </c>
      <c r="L10">
        <v>30</v>
      </c>
      <c r="M10">
        <v>67</v>
      </c>
      <c r="N10">
        <v>76</v>
      </c>
      <c r="O10">
        <v>73</v>
      </c>
      <c r="P10">
        <v>70</v>
      </c>
      <c r="Q10" s="3">
        <v>78</v>
      </c>
      <c r="R10">
        <v>86</v>
      </c>
      <c r="S10">
        <v>75</v>
      </c>
      <c r="T10">
        <v>96</v>
      </c>
      <c r="U10">
        <v>72</v>
      </c>
      <c r="V10">
        <v>68</v>
      </c>
      <c r="W10">
        <v>89</v>
      </c>
      <c r="X10">
        <v>88</v>
      </c>
      <c r="Y10" s="3">
        <v>71</v>
      </c>
    </row>
    <row r="11" spans="1:25" x14ac:dyDescent="0.25">
      <c r="A11" s="46">
        <v>7</v>
      </c>
      <c r="B11">
        <v>72</v>
      </c>
      <c r="C11">
        <v>28</v>
      </c>
      <c r="D11">
        <v>78</v>
      </c>
      <c r="E11">
        <v>66</v>
      </c>
      <c r="F11">
        <v>67</v>
      </c>
      <c r="G11">
        <v>80</v>
      </c>
      <c r="H11">
        <v>77</v>
      </c>
      <c r="I11" s="3">
        <v>75</v>
      </c>
      <c r="J11">
        <v>63</v>
      </c>
      <c r="K11">
        <v>67</v>
      </c>
      <c r="L11">
        <v>74</v>
      </c>
      <c r="M11">
        <v>74</v>
      </c>
      <c r="N11">
        <v>80</v>
      </c>
      <c r="O11">
        <v>82</v>
      </c>
      <c r="P11">
        <v>83</v>
      </c>
      <c r="Q11" s="3">
        <v>84</v>
      </c>
      <c r="R11">
        <v>63</v>
      </c>
      <c r="S11">
        <v>73</v>
      </c>
      <c r="T11">
        <v>72</v>
      </c>
      <c r="U11">
        <v>71</v>
      </c>
      <c r="V11">
        <v>73</v>
      </c>
      <c r="W11">
        <v>74</v>
      </c>
      <c r="X11">
        <v>71</v>
      </c>
      <c r="Y11" s="3">
        <v>67</v>
      </c>
    </row>
    <row r="12" spans="1:25" x14ac:dyDescent="0.25">
      <c r="A12" s="46">
        <v>8</v>
      </c>
      <c r="B12">
        <v>48</v>
      </c>
      <c r="C12">
        <v>50</v>
      </c>
      <c r="D12">
        <v>50</v>
      </c>
      <c r="E12">
        <v>28</v>
      </c>
      <c r="F12">
        <v>36</v>
      </c>
      <c r="G12">
        <v>59</v>
      </c>
      <c r="H12">
        <v>43</v>
      </c>
      <c r="I12" s="3">
        <v>67</v>
      </c>
      <c r="J12">
        <v>51</v>
      </c>
      <c r="K12">
        <v>50</v>
      </c>
      <c r="L12">
        <v>56</v>
      </c>
      <c r="M12">
        <v>50</v>
      </c>
      <c r="N12">
        <v>42</v>
      </c>
      <c r="O12">
        <v>49</v>
      </c>
      <c r="P12">
        <v>50</v>
      </c>
      <c r="Q12" s="3">
        <v>54</v>
      </c>
      <c r="R12">
        <v>31</v>
      </c>
      <c r="S12">
        <v>51</v>
      </c>
      <c r="T12">
        <v>48</v>
      </c>
      <c r="U12">
        <v>32</v>
      </c>
      <c r="V12">
        <v>51</v>
      </c>
      <c r="W12">
        <v>30</v>
      </c>
      <c r="X12">
        <v>65</v>
      </c>
      <c r="Y12" s="3">
        <v>60</v>
      </c>
    </row>
    <row r="13" spans="1:25" x14ac:dyDescent="0.25">
      <c r="A13" s="46">
        <v>9</v>
      </c>
      <c r="B13">
        <v>22</v>
      </c>
      <c r="C13">
        <v>80</v>
      </c>
      <c r="D13">
        <v>79</v>
      </c>
      <c r="E13">
        <v>79</v>
      </c>
      <c r="F13">
        <v>74</v>
      </c>
      <c r="G13">
        <v>53</v>
      </c>
      <c r="H13">
        <v>79</v>
      </c>
      <c r="I13" s="3">
        <v>81</v>
      </c>
      <c r="J13">
        <v>72</v>
      </c>
      <c r="K13">
        <v>73</v>
      </c>
      <c r="L13">
        <v>72</v>
      </c>
      <c r="M13">
        <v>74</v>
      </c>
      <c r="N13">
        <v>62</v>
      </c>
      <c r="O13">
        <v>66</v>
      </c>
      <c r="P13">
        <v>55</v>
      </c>
      <c r="Q13" s="3">
        <v>58</v>
      </c>
      <c r="R13">
        <v>22</v>
      </c>
      <c r="S13">
        <v>19</v>
      </c>
      <c r="T13">
        <v>28</v>
      </c>
      <c r="U13">
        <v>24</v>
      </c>
      <c r="V13">
        <v>30</v>
      </c>
      <c r="W13">
        <v>18</v>
      </c>
      <c r="X13">
        <v>54</v>
      </c>
      <c r="Y13" s="3">
        <v>60</v>
      </c>
    </row>
    <row r="14" spans="1:25" x14ac:dyDescent="0.25">
      <c r="A14" s="46">
        <v>10</v>
      </c>
      <c r="B14">
        <v>49</v>
      </c>
      <c r="C14">
        <v>47</v>
      </c>
      <c r="D14">
        <v>54</v>
      </c>
      <c r="E14">
        <v>48</v>
      </c>
      <c r="F14">
        <v>47</v>
      </c>
      <c r="G14">
        <v>51</v>
      </c>
      <c r="H14">
        <v>50</v>
      </c>
      <c r="I14" s="3">
        <v>56</v>
      </c>
      <c r="J14">
        <v>53</v>
      </c>
      <c r="K14">
        <v>50</v>
      </c>
      <c r="L14">
        <v>55</v>
      </c>
      <c r="M14">
        <v>56</v>
      </c>
      <c r="N14">
        <v>58</v>
      </c>
      <c r="O14">
        <v>53</v>
      </c>
      <c r="P14">
        <v>57</v>
      </c>
      <c r="Q14" s="3">
        <v>50</v>
      </c>
      <c r="R14">
        <v>71</v>
      </c>
      <c r="S14">
        <v>74</v>
      </c>
      <c r="T14">
        <v>64</v>
      </c>
      <c r="U14">
        <v>64</v>
      </c>
      <c r="V14">
        <v>64</v>
      </c>
      <c r="W14">
        <v>56</v>
      </c>
      <c r="X14">
        <v>57</v>
      </c>
      <c r="Y14" s="3">
        <v>67</v>
      </c>
    </row>
    <row r="15" spans="1:25" x14ac:dyDescent="0.25">
      <c r="A15" s="46">
        <v>11</v>
      </c>
      <c r="B15">
        <v>70</v>
      </c>
      <c r="C15">
        <v>77</v>
      </c>
      <c r="D15">
        <v>70</v>
      </c>
      <c r="E15">
        <v>66</v>
      </c>
      <c r="F15">
        <v>61</v>
      </c>
      <c r="G15">
        <v>47</v>
      </c>
      <c r="H15">
        <v>52</v>
      </c>
      <c r="I15" s="3">
        <v>59</v>
      </c>
      <c r="J15">
        <v>69</v>
      </c>
      <c r="K15">
        <v>69</v>
      </c>
      <c r="L15">
        <v>64</v>
      </c>
      <c r="M15">
        <v>57</v>
      </c>
      <c r="N15">
        <v>66</v>
      </c>
      <c r="O15">
        <v>58</v>
      </c>
      <c r="P15">
        <v>74</v>
      </c>
      <c r="Q15" s="3">
        <v>71</v>
      </c>
      <c r="R15">
        <v>74</v>
      </c>
      <c r="S15">
        <v>67</v>
      </c>
      <c r="T15">
        <v>73</v>
      </c>
      <c r="U15">
        <v>59</v>
      </c>
      <c r="V15">
        <v>70</v>
      </c>
      <c r="W15">
        <v>82</v>
      </c>
      <c r="X15">
        <v>84</v>
      </c>
      <c r="Y15" s="3">
        <v>91</v>
      </c>
    </row>
    <row r="16" spans="1:25" x14ac:dyDescent="0.25">
      <c r="A16" s="46">
        <v>12</v>
      </c>
      <c r="B16">
        <v>64</v>
      </c>
      <c r="C16">
        <v>65</v>
      </c>
      <c r="D16">
        <v>66</v>
      </c>
      <c r="E16">
        <v>60</v>
      </c>
      <c r="F16">
        <v>60</v>
      </c>
      <c r="G16">
        <v>57</v>
      </c>
      <c r="H16">
        <v>74</v>
      </c>
      <c r="I16" s="3">
        <v>74</v>
      </c>
      <c r="J16">
        <v>66</v>
      </c>
      <c r="K16">
        <v>66</v>
      </c>
      <c r="L16">
        <v>67</v>
      </c>
      <c r="M16">
        <v>44</v>
      </c>
      <c r="N16">
        <v>66</v>
      </c>
      <c r="O16">
        <v>29</v>
      </c>
      <c r="P16">
        <v>67</v>
      </c>
      <c r="Q16" s="3">
        <v>70</v>
      </c>
      <c r="R16">
        <v>71</v>
      </c>
      <c r="S16">
        <v>65</v>
      </c>
      <c r="T16">
        <v>62</v>
      </c>
      <c r="U16">
        <v>42</v>
      </c>
      <c r="V16">
        <v>61</v>
      </c>
      <c r="W16">
        <v>40</v>
      </c>
      <c r="X16">
        <v>70</v>
      </c>
      <c r="Y16" s="3">
        <v>78</v>
      </c>
    </row>
    <row r="17" spans="1:25" x14ac:dyDescent="0.25">
      <c r="A17" s="46">
        <v>13</v>
      </c>
      <c r="B17">
        <v>33</v>
      </c>
      <c r="C17">
        <v>35</v>
      </c>
      <c r="D17">
        <v>33</v>
      </c>
      <c r="E17">
        <v>29</v>
      </c>
      <c r="F17">
        <v>34</v>
      </c>
      <c r="G17">
        <v>34</v>
      </c>
      <c r="H17">
        <v>47</v>
      </c>
      <c r="I17" s="3">
        <v>40</v>
      </c>
      <c r="J17">
        <v>35</v>
      </c>
      <c r="K17">
        <v>69</v>
      </c>
      <c r="L17">
        <v>43</v>
      </c>
      <c r="M17">
        <v>50</v>
      </c>
      <c r="N17">
        <v>44</v>
      </c>
      <c r="O17">
        <v>32</v>
      </c>
      <c r="P17">
        <v>55</v>
      </c>
      <c r="Q17" s="3">
        <v>60</v>
      </c>
      <c r="R17">
        <v>48</v>
      </c>
      <c r="S17">
        <v>50</v>
      </c>
      <c r="T17">
        <v>34</v>
      </c>
      <c r="U17">
        <v>36</v>
      </c>
      <c r="V17">
        <v>32</v>
      </c>
      <c r="W17">
        <v>30</v>
      </c>
      <c r="X17">
        <v>47</v>
      </c>
      <c r="Y17" s="3">
        <v>61</v>
      </c>
    </row>
    <row r="18" spans="1:25" x14ac:dyDescent="0.25">
      <c r="A18" s="70">
        <v>14</v>
      </c>
      <c r="B18" s="14">
        <v>71</v>
      </c>
      <c r="C18" s="14">
        <v>71</v>
      </c>
      <c r="D18" s="14">
        <v>70</v>
      </c>
      <c r="E18" s="14">
        <v>72</v>
      </c>
      <c r="F18" s="14">
        <v>79</v>
      </c>
      <c r="G18" s="14">
        <v>70</v>
      </c>
      <c r="H18" s="14">
        <v>74</v>
      </c>
      <c r="I18" s="15">
        <v>74</v>
      </c>
      <c r="J18" s="14">
        <v>69</v>
      </c>
      <c r="K18" s="14">
        <v>74</v>
      </c>
      <c r="L18" s="14">
        <v>74</v>
      </c>
      <c r="M18" s="14">
        <v>72</v>
      </c>
      <c r="N18" s="14">
        <v>71</v>
      </c>
      <c r="O18" s="14">
        <v>74</v>
      </c>
      <c r="P18" s="14">
        <v>62</v>
      </c>
      <c r="Q18" s="15">
        <v>71</v>
      </c>
      <c r="R18" s="14">
        <v>70</v>
      </c>
      <c r="S18" s="14">
        <v>74</v>
      </c>
      <c r="T18" s="14">
        <v>71</v>
      </c>
      <c r="U18" s="14">
        <v>72</v>
      </c>
      <c r="V18" s="14">
        <v>73</v>
      </c>
      <c r="W18" s="14">
        <v>72</v>
      </c>
      <c r="X18" s="14">
        <v>76</v>
      </c>
      <c r="Y18" s="15">
        <v>71</v>
      </c>
    </row>
    <row r="19" spans="1:25" x14ac:dyDescent="0.25">
      <c r="A19" s="46" t="s">
        <v>69</v>
      </c>
      <c r="B19" s="11">
        <f>AVERAGE(B5:B18)</f>
        <v>52.357142857142854</v>
      </c>
      <c r="C19" s="11">
        <f t="shared" ref="C19:Y19" si="0">AVERAGE(C5:C18)</f>
        <v>60.428571428571431</v>
      </c>
      <c r="D19" s="11">
        <f t="shared" si="0"/>
        <v>66.357142857142861</v>
      </c>
      <c r="E19" s="11">
        <f t="shared" si="0"/>
        <v>61.5</v>
      </c>
      <c r="F19" s="11">
        <f t="shared" si="0"/>
        <v>60.714285714285715</v>
      </c>
      <c r="G19" s="11">
        <f t="shared" si="0"/>
        <v>56.857142857142854</v>
      </c>
      <c r="H19" s="11">
        <f t="shared" si="0"/>
        <v>68.214285714285708</v>
      </c>
      <c r="I19" s="34">
        <f t="shared" si="0"/>
        <v>66.928571428571431</v>
      </c>
      <c r="J19" s="11">
        <f t="shared" si="0"/>
        <v>57.785714285714285</v>
      </c>
      <c r="K19" s="11">
        <f t="shared" si="0"/>
        <v>66.928571428571431</v>
      </c>
      <c r="L19" s="11">
        <f t="shared" si="0"/>
        <v>65.571428571428569</v>
      </c>
      <c r="M19" s="11">
        <f t="shared" si="0"/>
        <v>63.142857142857146</v>
      </c>
      <c r="N19" s="11">
        <f t="shared" si="0"/>
        <v>65</v>
      </c>
      <c r="O19" s="11">
        <f t="shared" si="0"/>
        <v>59.071428571428569</v>
      </c>
      <c r="P19" s="11">
        <f t="shared" si="0"/>
        <v>68.928571428571431</v>
      </c>
      <c r="Q19" s="34">
        <f t="shared" si="0"/>
        <v>65.928571428571431</v>
      </c>
      <c r="R19" s="11">
        <f t="shared" si="0"/>
        <v>52.928571428571431</v>
      </c>
      <c r="S19" s="11">
        <f t="shared" si="0"/>
        <v>55.5</v>
      </c>
      <c r="T19" s="11">
        <f t="shared" si="0"/>
        <v>56.071428571428569</v>
      </c>
      <c r="U19" s="11">
        <f t="shared" si="0"/>
        <v>44.857142857142854</v>
      </c>
      <c r="V19" s="11">
        <f t="shared" si="0"/>
        <v>54.857142857142854</v>
      </c>
      <c r="W19" s="11">
        <f t="shared" si="0"/>
        <v>46.571428571428569</v>
      </c>
      <c r="X19" s="11">
        <f t="shared" si="0"/>
        <v>63.714285714285715</v>
      </c>
      <c r="Y19" s="34">
        <f t="shared" si="0"/>
        <v>68.428571428571431</v>
      </c>
    </row>
    <row r="20" spans="1:25" ht="15.75" thickBot="1" x14ac:dyDescent="0.3">
      <c r="A20" s="47" t="s">
        <v>42</v>
      </c>
      <c r="B20" s="48">
        <f>_xlfn.STDEV.S(B5:B18)</f>
        <v>17.78334200163885</v>
      </c>
      <c r="C20" s="48">
        <f t="shared" ref="C20:Y20" si="1">_xlfn.STDEV.S(C5:C18)</f>
        <v>19.349872930269658</v>
      </c>
      <c r="D20" s="48">
        <f t="shared" si="1"/>
        <v>15.290052788846547</v>
      </c>
      <c r="E20" s="48">
        <f t="shared" si="1"/>
        <v>17.947573223569382</v>
      </c>
      <c r="F20" s="48">
        <f t="shared" si="1"/>
        <v>18.540718480097851</v>
      </c>
      <c r="G20" s="48">
        <f t="shared" si="1"/>
        <v>18.641793999411195</v>
      </c>
      <c r="H20" s="48">
        <f t="shared" si="1"/>
        <v>16.120596340508826</v>
      </c>
      <c r="I20" s="49">
        <f t="shared" si="1"/>
        <v>18.520110839152814</v>
      </c>
      <c r="J20" s="48">
        <f t="shared" si="1"/>
        <v>15.812257034575193</v>
      </c>
      <c r="K20" s="48">
        <f t="shared" si="1"/>
        <v>13.424800733168251</v>
      </c>
      <c r="L20" s="48">
        <f t="shared" si="1"/>
        <v>17.62740124707198</v>
      </c>
      <c r="M20" s="48">
        <f t="shared" si="1"/>
        <v>17.762783664631037</v>
      </c>
      <c r="N20" s="48">
        <f t="shared" si="1"/>
        <v>20.565093652183471</v>
      </c>
      <c r="O20" s="48">
        <f t="shared" si="1"/>
        <v>20.61912587013212</v>
      </c>
      <c r="P20" s="48">
        <f t="shared" si="1"/>
        <v>13.487682618507225</v>
      </c>
      <c r="Q20" s="49">
        <f t="shared" si="1"/>
        <v>20.678730379544344</v>
      </c>
      <c r="R20" s="48">
        <f t="shared" si="1"/>
        <v>24.652864666479154</v>
      </c>
      <c r="S20" s="48">
        <f t="shared" si="1"/>
        <v>20.391363179240674</v>
      </c>
      <c r="T20" s="48">
        <f t="shared" si="1"/>
        <v>24.020709929028026</v>
      </c>
      <c r="U20" s="48">
        <f t="shared" si="1"/>
        <v>20.628050889904348</v>
      </c>
      <c r="V20" s="48">
        <f t="shared" si="1"/>
        <v>19.646323370494077</v>
      </c>
      <c r="W20" s="48">
        <f t="shared" si="1"/>
        <v>25.000659331964968</v>
      </c>
      <c r="X20" s="48">
        <f t="shared" si="1"/>
        <v>16.890728323453178</v>
      </c>
      <c r="Y20" s="49">
        <f t="shared" si="1"/>
        <v>18.446239081821957</v>
      </c>
    </row>
    <row r="21" spans="1:25" x14ac:dyDescent="0.25">
      <c r="J21" s="45"/>
      <c r="R21" s="45"/>
    </row>
  </sheetData>
  <mergeCells count="3">
    <mergeCell ref="B3:I3"/>
    <mergeCell ref="J3:Q3"/>
    <mergeCell ref="R3:Y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117A06302B744593C7EF89D59C9748" ma:contentTypeVersion="4" ma:contentTypeDescription="Create a new document." ma:contentTypeScope="" ma:versionID="3283347111cc56cbf61c53a5b0b6cb24">
  <xsd:schema xmlns:xsd="http://www.w3.org/2001/XMLSchema" xmlns:xs="http://www.w3.org/2001/XMLSchema" xmlns:p="http://schemas.microsoft.com/office/2006/metadata/properties" xmlns:ns3="403a8e35-ad71-4f06-a2f5-8d4badebf3fa" targetNamespace="http://schemas.microsoft.com/office/2006/metadata/properties" ma:root="true" ma:fieldsID="d7e70812d1901f13ecfd3900af1aaa64" ns3:_="">
    <xsd:import namespace="403a8e35-ad71-4f06-a2f5-8d4badebf3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3a8e35-ad71-4f06-a2f5-8d4badebf3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4CAE99-B807-456B-9A09-569F92FFD49E}">
  <ds:schemaRefs>
    <ds:schemaRef ds:uri="http://schemas.microsoft.com/sharepoint/v3/contenttype/forms"/>
  </ds:schemaRefs>
</ds:datastoreItem>
</file>

<file path=customXml/itemProps2.xml><?xml version="1.0" encoding="utf-8"?>
<ds:datastoreItem xmlns:ds="http://schemas.openxmlformats.org/officeDocument/2006/customXml" ds:itemID="{5CA84DA4-ADE0-4371-B066-26AEB01CAE60}">
  <ds:schemaRefs>
    <ds:schemaRef ds:uri="http://schemas.microsoft.com/office/2006/metadata/contentType"/>
    <ds:schemaRef ds:uri="http://schemas.microsoft.com/office/2006/metadata/properties/metaAttributes"/>
    <ds:schemaRef ds:uri="http://www.w3.org/2000/xmlns/"/>
    <ds:schemaRef ds:uri="http://www.w3.org/2001/XMLSchema"/>
    <ds:schemaRef ds:uri="403a8e35-ad71-4f06-a2f5-8d4badebf3f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85BD1E-1D33-47A8-97A3-11C1BB1B4AF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03a8e35-ad71-4f06-a2f5-8d4badebf3f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Title Page</vt:lpstr>
      <vt:lpstr>Characteristics</vt:lpstr>
      <vt:lpstr>Breakfast Compositions</vt:lpstr>
      <vt:lpstr>Energy Intake</vt:lpstr>
      <vt:lpstr>Pasta Meal</vt:lpstr>
      <vt:lpstr>Blood Glucose</vt:lpstr>
      <vt:lpstr>Acylated Ghrelin</vt:lpstr>
      <vt:lpstr>PYY</vt:lpstr>
      <vt:lpstr>Alertness</vt:lpstr>
      <vt:lpstr>Hunger</vt:lpstr>
      <vt:lpstr>Nauseas</vt:lpstr>
      <vt:lpstr>Fullness</vt:lpstr>
      <vt:lpstr>DTE</vt:lpstr>
      <vt:lpstr>Satisfaction</vt:lpstr>
      <vt:lpstr>Relaxation</vt:lpstr>
      <vt:lpstr>PFC</vt:lpstr>
      <vt:lpstr>Tiredness</vt:lpstr>
      <vt:lpstr>Energetic</vt:lpstr>
      <vt:lpstr>Serum Insulin</vt:lpstr>
      <vt:lpstr>Plasma NEFA</vt:lpstr>
      <vt:lpstr>Plasma TAG</vt:lpstr>
    </vt:vector>
  </TitlesOfParts>
  <Company>Nottingham 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Slater, Tommy 2019 (PGR)</dc:creator>
  <cp:lastModifiedBy>David Campling</cp:lastModifiedBy>
  <dcterms:created xsi:type="dcterms:W3CDTF">2020-01-22T08:56:28Z</dcterms:created>
  <dcterms:modified xsi:type="dcterms:W3CDTF">2023-05-16T11:57:54Z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0x01010046117A06302B744593C7EF89D59C9748</vt:lpwstr>
  </property>
</Properties>
</file>